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U610" i="2" l="1"/>
  <c r="V610" i="2"/>
  <c r="W610" i="2"/>
  <c r="X610" i="2"/>
  <c r="AA610" i="2" s="1"/>
  <c r="Y610" i="2"/>
  <c r="Z610" i="2"/>
  <c r="AB610" i="2"/>
  <c r="AC610" i="2"/>
  <c r="U611" i="2"/>
  <c r="V611" i="2"/>
  <c r="W611" i="2"/>
  <c r="AC611" i="2" s="1"/>
  <c r="X611" i="2"/>
  <c r="Y611" i="2"/>
  <c r="AB611" i="2" s="1"/>
  <c r="Z611" i="2"/>
  <c r="AA611" i="2"/>
  <c r="U612" i="2"/>
  <c r="V612" i="2"/>
  <c r="AB612" i="2" s="1"/>
  <c r="W612" i="2"/>
  <c r="X612" i="2"/>
  <c r="AA612" i="2" s="1"/>
  <c r="Y612" i="2"/>
  <c r="Z612" i="2"/>
  <c r="AC612" i="2" s="1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X614" i="2"/>
  <c r="AA614" i="2" s="1"/>
  <c r="Y614" i="2"/>
  <c r="Z614" i="2"/>
  <c r="AC614" i="2" s="1"/>
  <c r="AB614" i="2"/>
  <c r="U615" i="2"/>
  <c r="V615" i="2"/>
  <c r="W615" i="2"/>
  <c r="AC615" i="2" s="1"/>
  <c r="X615" i="2"/>
  <c r="Y615" i="2"/>
  <c r="AB615" i="2" s="1"/>
  <c r="Z615" i="2"/>
  <c r="AA615" i="2"/>
  <c r="U616" i="2"/>
  <c r="V616" i="2"/>
  <c r="AB616" i="2" s="1"/>
  <c r="W616" i="2"/>
  <c r="X616" i="2"/>
  <c r="AA616" i="2" s="1"/>
  <c r="Y616" i="2"/>
  <c r="Z616" i="2"/>
  <c r="AC616" i="2" s="1"/>
  <c r="U617" i="2"/>
  <c r="AA617" i="2" s="1"/>
  <c r="V617" i="2"/>
  <c r="W617" i="2"/>
  <c r="X617" i="2"/>
  <c r="Y617" i="2"/>
  <c r="AB617" i="2" s="1"/>
  <c r="Z617" i="2"/>
  <c r="AC617" i="2"/>
  <c r="U618" i="2"/>
  <c r="AA618" i="2" s="1"/>
  <c r="V618" i="2"/>
  <c r="W618" i="2"/>
  <c r="X618" i="2"/>
  <c r="Y618" i="2"/>
  <c r="Z618" i="2"/>
  <c r="AC618" i="2" s="1"/>
  <c r="AB618" i="2"/>
  <c r="U619" i="2"/>
  <c r="V619" i="2"/>
  <c r="W619" i="2"/>
  <c r="AC619" i="2" s="1"/>
  <c r="X619" i="2"/>
  <c r="Y619" i="2"/>
  <c r="AB619" i="2" s="1"/>
  <c r="Z619" i="2"/>
  <c r="AA619" i="2"/>
  <c r="U620" i="2"/>
  <c r="V620" i="2"/>
  <c r="AB620" i="2" s="1"/>
  <c r="W620" i="2"/>
  <c r="X620" i="2"/>
  <c r="AA620" i="2" s="1"/>
  <c r="Y620" i="2"/>
  <c r="Z620" i="2"/>
  <c r="AC620" i="2" s="1"/>
  <c r="U621" i="2"/>
  <c r="AA621" i="2" s="1"/>
  <c r="V621" i="2"/>
  <c r="W621" i="2"/>
  <c r="X621" i="2"/>
  <c r="Y621" i="2"/>
  <c r="AB621" i="2" s="1"/>
  <c r="Z621" i="2"/>
  <c r="AC621" i="2"/>
  <c r="U622" i="2"/>
  <c r="V622" i="2"/>
  <c r="W622" i="2"/>
  <c r="X622" i="2"/>
  <c r="AA622" i="2" s="1"/>
  <c r="Y622" i="2"/>
  <c r="Z622" i="2"/>
  <c r="AC622" i="2" s="1"/>
  <c r="AB622" i="2"/>
  <c r="U623" i="2"/>
  <c r="V623" i="2"/>
  <c r="W623" i="2"/>
  <c r="AC623" i="2" s="1"/>
  <c r="X623" i="2"/>
  <c r="Y623" i="2"/>
  <c r="AB623" i="2" s="1"/>
  <c r="Z623" i="2"/>
  <c r="AA623" i="2"/>
  <c r="U624" i="2"/>
  <c r="V624" i="2"/>
  <c r="AB624" i="2" s="1"/>
  <c r="W624" i="2"/>
  <c r="X624" i="2"/>
  <c r="AA624" i="2" s="1"/>
  <c r="Y624" i="2"/>
  <c r="Z624" i="2"/>
  <c r="AC624" i="2" s="1"/>
  <c r="U625" i="2"/>
  <c r="AA625" i="2" s="1"/>
  <c r="V625" i="2"/>
  <c r="W625" i="2"/>
  <c r="X625" i="2"/>
  <c r="Y625" i="2"/>
  <c r="AB625" i="2" s="1"/>
  <c r="Z625" i="2"/>
  <c r="AC625" i="2"/>
  <c r="U626" i="2"/>
  <c r="V626" i="2"/>
  <c r="W626" i="2"/>
  <c r="X626" i="2"/>
  <c r="AA626" i="2" s="1"/>
  <c r="Y626" i="2"/>
  <c r="Z626" i="2"/>
  <c r="AB626" i="2"/>
  <c r="AC626" i="2"/>
  <c r="U627" i="2"/>
  <c r="V627" i="2"/>
  <c r="W627" i="2"/>
  <c r="AC627" i="2" s="1"/>
  <c r="X627" i="2"/>
  <c r="Y627" i="2"/>
  <c r="Z627" i="2"/>
  <c r="AA627" i="2"/>
  <c r="AB627" i="2"/>
  <c r="U628" i="2"/>
  <c r="V628" i="2"/>
  <c r="AB628" i="2" s="1"/>
  <c r="W628" i="2"/>
  <c r="AC628" i="2" s="1"/>
  <c r="X628" i="2"/>
  <c r="Y628" i="2"/>
  <c r="Z628" i="2"/>
  <c r="AA628" i="2"/>
  <c r="U629" i="2"/>
  <c r="AA629" i="2" s="1"/>
  <c r="V629" i="2"/>
  <c r="AB629" i="2" s="1"/>
  <c r="W629" i="2"/>
  <c r="X629" i="2"/>
  <c r="Y629" i="2"/>
  <c r="Z629" i="2"/>
  <c r="AC629" i="2"/>
  <c r="U630" i="2"/>
  <c r="AA630" i="2" s="1"/>
  <c r="V630" i="2"/>
  <c r="W630" i="2"/>
  <c r="X630" i="2"/>
  <c r="Y630" i="2"/>
  <c r="Z630" i="2"/>
  <c r="AB630" i="2"/>
  <c r="AC630" i="2"/>
  <c r="U631" i="2"/>
  <c r="V631" i="2"/>
  <c r="W631" i="2"/>
  <c r="AC631" i="2" s="1"/>
  <c r="X631" i="2"/>
  <c r="Y631" i="2"/>
  <c r="Z631" i="2"/>
  <c r="AA631" i="2"/>
  <c r="AB631" i="2"/>
  <c r="U632" i="2"/>
  <c r="V632" i="2"/>
  <c r="AB632" i="2" s="1"/>
  <c r="W632" i="2"/>
  <c r="AC632" i="2" s="1"/>
  <c r="X632" i="2"/>
  <c r="Y632" i="2"/>
  <c r="Z632" i="2"/>
  <c r="AA632" i="2"/>
  <c r="U633" i="2"/>
  <c r="AA633" i="2" s="1"/>
  <c r="V633" i="2"/>
  <c r="AB633" i="2" s="1"/>
  <c r="W633" i="2"/>
  <c r="X633" i="2"/>
  <c r="Y633" i="2"/>
  <c r="Z633" i="2"/>
  <c r="AC633" i="2"/>
  <c r="U634" i="2"/>
  <c r="AA634" i="2" s="1"/>
  <c r="V634" i="2"/>
  <c r="W634" i="2"/>
  <c r="X634" i="2"/>
  <c r="Y634" i="2"/>
  <c r="Z634" i="2"/>
  <c r="AB634" i="2"/>
  <c r="AC634" i="2"/>
  <c r="U635" i="2"/>
  <c r="V635" i="2"/>
  <c r="W635" i="2"/>
  <c r="AC635" i="2" s="1"/>
  <c r="X635" i="2"/>
  <c r="Y635" i="2"/>
  <c r="Z635" i="2"/>
  <c r="AA635" i="2"/>
  <c r="AB635" i="2"/>
  <c r="U636" i="2"/>
  <c r="V636" i="2"/>
  <c r="AB636" i="2" s="1"/>
  <c r="W636" i="2"/>
  <c r="AC636" i="2" s="1"/>
  <c r="X636" i="2"/>
  <c r="Y636" i="2"/>
  <c r="Z636" i="2"/>
  <c r="AA636" i="2"/>
  <c r="U637" i="2"/>
  <c r="AA637" i="2" s="1"/>
  <c r="V637" i="2"/>
  <c r="AB637" i="2" s="1"/>
  <c r="W637" i="2"/>
  <c r="X637" i="2"/>
  <c r="Y637" i="2"/>
  <c r="Z637" i="2"/>
  <c r="AC637" i="2"/>
  <c r="U638" i="2"/>
  <c r="AA638" i="2" s="1"/>
  <c r="V638" i="2"/>
  <c r="W638" i="2"/>
  <c r="X638" i="2"/>
  <c r="Y638" i="2"/>
  <c r="Z638" i="2"/>
  <c r="AB638" i="2"/>
  <c r="AC638" i="2"/>
  <c r="U639" i="2"/>
  <c r="V639" i="2"/>
  <c r="W639" i="2"/>
  <c r="AC639" i="2" s="1"/>
  <c r="X639" i="2"/>
  <c r="Y639" i="2"/>
  <c r="Z639" i="2"/>
  <c r="AA639" i="2"/>
  <c r="AB639" i="2"/>
  <c r="U640" i="2"/>
  <c r="V640" i="2"/>
  <c r="AB640" i="2" s="1"/>
  <c r="W640" i="2"/>
  <c r="AC640" i="2" s="1"/>
  <c r="X640" i="2"/>
  <c r="Y640" i="2"/>
  <c r="Z640" i="2"/>
  <c r="AA640" i="2"/>
  <c r="U641" i="2"/>
  <c r="AA641" i="2" s="1"/>
  <c r="V641" i="2"/>
  <c r="AB641" i="2" s="1"/>
  <c r="W641" i="2"/>
  <c r="X641" i="2"/>
  <c r="Y641" i="2"/>
  <c r="Z641" i="2"/>
  <c r="AC641" i="2"/>
  <c r="U642" i="2"/>
  <c r="AA642" i="2" s="1"/>
  <c r="V642" i="2"/>
  <c r="W642" i="2"/>
  <c r="X642" i="2"/>
  <c r="Y642" i="2"/>
  <c r="Z642" i="2"/>
  <c r="AB642" i="2"/>
  <c r="AC642" i="2"/>
  <c r="U643" i="2"/>
  <c r="V643" i="2"/>
  <c r="W643" i="2"/>
  <c r="AC643" i="2" s="1"/>
  <c r="X643" i="2"/>
  <c r="Y643" i="2"/>
  <c r="Z643" i="2"/>
  <c r="AA643" i="2"/>
  <c r="AB643" i="2"/>
  <c r="U644" i="2"/>
  <c r="V644" i="2"/>
  <c r="AB644" i="2" s="1"/>
  <c r="W644" i="2"/>
  <c r="AC644" i="2" s="1"/>
  <c r="X644" i="2"/>
  <c r="Y644" i="2"/>
  <c r="Z644" i="2"/>
  <c r="AA644" i="2"/>
  <c r="U645" i="2"/>
  <c r="AA645" i="2" s="1"/>
  <c r="V645" i="2"/>
  <c r="AB645" i="2" s="1"/>
  <c r="W645" i="2"/>
  <c r="X645" i="2"/>
  <c r="Y645" i="2"/>
  <c r="Z645" i="2"/>
  <c r="AC645" i="2"/>
  <c r="U646" i="2"/>
  <c r="AA646" i="2" s="1"/>
  <c r="V646" i="2"/>
  <c r="W646" i="2"/>
  <c r="X646" i="2"/>
  <c r="Y646" i="2"/>
  <c r="Z646" i="2"/>
  <c r="AB646" i="2"/>
  <c r="AC646" i="2"/>
  <c r="U647" i="2"/>
  <c r="V647" i="2"/>
  <c r="W647" i="2"/>
  <c r="AC647" i="2" s="1"/>
  <c r="X647" i="2"/>
  <c r="Y647" i="2"/>
  <c r="AB647" i="2" s="1"/>
  <c r="Z647" i="2"/>
  <c r="AA647" i="2"/>
  <c r="U648" i="2"/>
  <c r="V648" i="2"/>
  <c r="AB648" i="2" s="1"/>
  <c r="W648" i="2"/>
  <c r="AC648" i="2" s="1"/>
  <c r="X648" i="2"/>
  <c r="AA648" i="2" s="1"/>
  <c r="Y648" i="2"/>
  <c r="Z648" i="2"/>
  <c r="U649" i="2"/>
  <c r="AA649" i="2" s="1"/>
  <c r="V649" i="2"/>
  <c r="AB649" i="2" s="1"/>
  <c r="W649" i="2"/>
  <c r="X649" i="2"/>
  <c r="Y649" i="2"/>
  <c r="Z649" i="2"/>
  <c r="AC649" i="2"/>
  <c r="U650" i="2"/>
  <c r="AA650" i="2" s="1"/>
  <c r="V650" i="2"/>
  <c r="W650" i="2"/>
  <c r="X650" i="2"/>
  <c r="Y650" i="2"/>
  <c r="Z650" i="2"/>
  <c r="AC650" i="2" s="1"/>
  <c r="AB650" i="2"/>
  <c r="N610" i="2"/>
  <c r="O610" i="2"/>
  <c r="P610" i="2"/>
  <c r="N611" i="2"/>
  <c r="O611" i="2"/>
  <c r="P611" i="2"/>
  <c r="N612" i="2"/>
  <c r="O612" i="2"/>
  <c r="P612" i="2"/>
  <c r="N613" i="2"/>
  <c r="O613" i="2"/>
  <c r="P613" i="2"/>
  <c r="N614" i="2"/>
  <c r="O614" i="2"/>
  <c r="P614" i="2"/>
  <c r="N615" i="2"/>
  <c r="O615" i="2"/>
  <c r="P615" i="2"/>
  <c r="N616" i="2"/>
  <c r="O616" i="2"/>
  <c r="P616" i="2"/>
  <c r="N617" i="2"/>
  <c r="O617" i="2"/>
  <c r="P617" i="2"/>
  <c r="N618" i="2"/>
  <c r="O618" i="2"/>
  <c r="P618" i="2"/>
  <c r="N619" i="2"/>
  <c r="O619" i="2"/>
  <c r="P619" i="2"/>
  <c r="N620" i="2"/>
  <c r="O620" i="2"/>
  <c r="P620" i="2"/>
  <c r="N621" i="2"/>
  <c r="O621" i="2"/>
  <c r="P621" i="2"/>
  <c r="N622" i="2"/>
  <c r="O622" i="2"/>
  <c r="P622" i="2"/>
  <c r="N623" i="2"/>
  <c r="O623" i="2"/>
  <c r="P623" i="2"/>
  <c r="N624" i="2"/>
  <c r="O624" i="2"/>
  <c r="P624" i="2"/>
  <c r="N625" i="2"/>
  <c r="O625" i="2"/>
  <c r="P625" i="2"/>
  <c r="N626" i="2"/>
  <c r="O626" i="2"/>
  <c r="P626" i="2"/>
  <c r="N627" i="2"/>
  <c r="O627" i="2"/>
  <c r="P627" i="2"/>
  <c r="N628" i="2"/>
  <c r="O628" i="2"/>
  <c r="P628" i="2"/>
  <c r="N629" i="2"/>
  <c r="O629" i="2"/>
  <c r="P629" i="2"/>
  <c r="N630" i="2"/>
  <c r="O630" i="2"/>
  <c r="P630" i="2"/>
  <c r="N631" i="2"/>
  <c r="O631" i="2"/>
  <c r="P631" i="2"/>
  <c r="N632" i="2"/>
  <c r="O632" i="2"/>
  <c r="P632" i="2"/>
  <c r="N633" i="2"/>
  <c r="O633" i="2"/>
  <c r="P633" i="2"/>
  <c r="N634" i="2"/>
  <c r="O634" i="2"/>
  <c r="P634" i="2"/>
  <c r="N635" i="2"/>
  <c r="O635" i="2"/>
  <c r="P635" i="2"/>
  <c r="N636" i="2"/>
  <c r="O636" i="2"/>
  <c r="P636" i="2"/>
  <c r="N637" i="2"/>
  <c r="O637" i="2"/>
  <c r="P637" i="2"/>
  <c r="N638" i="2"/>
  <c r="O638" i="2"/>
  <c r="P638" i="2"/>
  <c r="N639" i="2"/>
  <c r="O639" i="2"/>
  <c r="P639" i="2"/>
  <c r="N640" i="2"/>
  <c r="O640" i="2"/>
  <c r="P640" i="2"/>
  <c r="N641" i="2"/>
  <c r="O641" i="2"/>
  <c r="P641" i="2"/>
  <c r="N642" i="2"/>
  <c r="O642" i="2"/>
  <c r="P642" i="2"/>
  <c r="N643" i="2"/>
  <c r="O643" i="2"/>
  <c r="P643" i="2"/>
  <c r="N644" i="2"/>
  <c r="O644" i="2"/>
  <c r="P644" i="2"/>
  <c r="N645" i="2"/>
  <c r="O645" i="2"/>
  <c r="P645" i="2"/>
  <c r="N646" i="2"/>
  <c r="O646" i="2"/>
  <c r="P646" i="2"/>
  <c r="N647" i="2"/>
  <c r="O647" i="2"/>
  <c r="P647" i="2"/>
  <c r="N648" i="2"/>
  <c r="O648" i="2"/>
  <c r="P648" i="2"/>
  <c r="N649" i="2"/>
  <c r="O649" i="2"/>
  <c r="P649" i="2"/>
  <c r="N650" i="2"/>
  <c r="O650" i="2"/>
  <c r="P650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578" i="2"/>
  <c r="D579" i="2"/>
  <c r="D580" i="2"/>
  <c r="D581" i="2"/>
  <c r="D582" i="2"/>
  <c r="D583" i="2"/>
  <c r="D584" i="2"/>
  <c r="D585" i="2"/>
  <c r="O45" i="8" l="1"/>
  <c r="P45" i="8"/>
  <c r="Q45" i="8"/>
  <c r="R45" i="8"/>
  <c r="T45" i="8" s="1"/>
  <c r="S45" i="8"/>
  <c r="O46" i="8"/>
  <c r="P46" i="8"/>
  <c r="Q46" i="8"/>
  <c r="S46" i="8" s="1"/>
  <c r="R46" i="8"/>
  <c r="T46" i="8"/>
  <c r="O47" i="8"/>
  <c r="P47" i="8"/>
  <c r="Q47" i="8"/>
  <c r="R47" i="8"/>
  <c r="T47" i="8" s="1"/>
  <c r="S47" i="8"/>
  <c r="O48" i="8"/>
  <c r="P48" i="8"/>
  <c r="T48" i="8" s="1"/>
  <c r="Q48" i="8"/>
  <c r="S48" i="8" s="1"/>
  <c r="R48" i="8"/>
  <c r="O49" i="8"/>
  <c r="P49" i="8"/>
  <c r="Q49" i="8"/>
  <c r="R49" i="8"/>
  <c r="T49" i="8" s="1"/>
  <c r="S49" i="8"/>
  <c r="O50" i="8"/>
  <c r="P50" i="8"/>
  <c r="T50" i="8" s="1"/>
  <c r="Q50" i="8"/>
  <c r="S50" i="8" s="1"/>
  <c r="R50" i="8"/>
  <c r="O51" i="8"/>
  <c r="P51" i="8"/>
  <c r="Q51" i="8"/>
  <c r="R51" i="8"/>
  <c r="T51" i="8" s="1"/>
  <c r="S51" i="8"/>
  <c r="O52" i="8"/>
  <c r="P52" i="8"/>
  <c r="T52" i="8" s="1"/>
  <c r="Q52" i="8"/>
  <c r="S52" i="8" s="1"/>
  <c r="R52" i="8"/>
  <c r="O53" i="8"/>
  <c r="P53" i="8"/>
  <c r="Q53" i="8"/>
  <c r="R53" i="8"/>
  <c r="T53" i="8" s="1"/>
  <c r="S53" i="8"/>
  <c r="O54" i="8"/>
  <c r="P54" i="8"/>
  <c r="T54" i="8" s="1"/>
  <c r="Q54" i="8"/>
  <c r="S54" i="8" s="1"/>
  <c r="R54" i="8"/>
  <c r="O55" i="8"/>
  <c r="P55" i="8"/>
  <c r="Q55" i="8"/>
  <c r="R55" i="8"/>
  <c r="T55" i="8" s="1"/>
  <c r="S55" i="8"/>
  <c r="O56" i="8"/>
  <c r="P56" i="8"/>
  <c r="T56" i="8" s="1"/>
  <c r="Q56" i="8"/>
  <c r="S56" i="8" s="1"/>
  <c r="R56" i="8"/>
  <c r="O57" i="8"/>
  <c r="P57" i="8"/>
  <c r="Q57" i="8"/>
  <c r="R57" i="8"/>
  <c r="T57" i="8" s="1"/>
  <c r="S57" i="8"/>
  <c r="O58" i="8"/>
  <c r="P58" i="8"/>
  <c r="T58" i="8" s="1"/>
  <c r="Q58" i="8"/>
  <c r="S58" i="8" s="1"/>
  <c r="R58" i="8"/>
  <c r="O59" i="8"/>
  <c r="P59" i="8"/>
  <c r="Q59" i="8"/>
  <c r="R59" i="8"/>
  <c r="T59" i="8" s="1"/>
  <c r="S59" i="8"/>
  <c r="O60" i="8"/>
  <c r="P60" i="8"/>
  <c r="T60" i="8" s="1"/>
  <c r="Q60" i="8"/>
  <c r="S60" i="8" s="1"/>
  <c r="R60" i="8"/>
  <c r="O61" i="8"/>
  <c r="P61" i="8"/>
  <c r="Q61" i="8"/>
  <c r="R61" i="8"/>
  <c r="T61" i="8" s="1"/>
  <c r="S61" i="8"/>
  <c r="O62" i="8"/>
  <c r="P62" i="8"/>
  <c r="T62" i="8" s="1"/>
  <c r="Q62" i="8"/>
  <c r="S62" i="8" s="1"/>
  <c r="R62" i="8"/>
  <c r="O63" i="8"/>
  <c r="P63" i="8"/>
  <c r="Q63" i="8"/>
  <c r="R63" i="8"/>
  <c r="T63" i="8" s="1"/>
  <c r="S63" i="8"/>
  <c r="O64" i="8"/>
  <c r="P64" i="8"/>
  <c r="T64" i="8" s="1"/>
  <c r="Q64" i="8"/>
  <c r="S64" i="8" s="1"/>
  <c r="R64" i="8"/>
  <c r="O65" i="8"/>
  <c r="P65" i="8"/>
  <c r="Q65" i="8"/>
  <c r="R65" i="8"/>
  <c r="T65" i="8" s="1"/>
  <c r="S65" i="8"/>
  <c r="O66" i="8"/>
  <c r="P66" i="8"/>
  <c r="Q66" i="8"/>
  <c r="S66" i="8" s="1"/>
  <c r="R66" i="8"/>
  <c r="T66" i="8"/>
  <c r="O67" i="8"/>
  <c r="P67" i="8"/>
  <c r="Q67" i="8"/>
  <c r="R67" i="8"/>
  <c r="T67" i="8" s="1"/>
  <c r="S67" i="8"/>
  <c r="O68" i="8"/>
  <c r="P68" i="8"/>
  <c r="T68" i="8" s="1"/>
  <c r="Q68" i="8"/>
  <c r="S68" i="8" s="1"/>
  <c r="R68" i="8"/>
  <c r="O69" i="8"/>
  <c r="P69" i="8"/>
  <c r="Q69" i="8"/>
  <c r="R69" i="8"/>
  <c r="T69" i="8" s="1"/>
  <c r="S69" i="8"/>
  <c r="O70" i="8"/>
  <c r="P70" i="8"/>
  <c r="T70" i="8" s="1"/>
  <c r="Q70" i="8"/>
  <c r="S70" i="8" s="1"/>
  <c r="R70" i="8"/>
  <c r="O71" i="8"/>
  <c r="P71" i="8"/>
  <c r="Q71" i="8"/>
  <c r="R71" i="8"/>
  <c r="T71" i="8" s="1"/>
  <c r="S71" i="8"/>
  <c r="O72" i="8"/>
  <c r="P72" i="8"/>
  <c r="T72" i="8" s="1"/>
  <c r="Q72" i="8"/>
  <c r="S72" i="8" s="1"/>
  <c r="R72" i="8"/>
  <c r="O73" i="8"/>
  <c r="P73" i="8"/>
  <c r="Q73" i="8"/>
  <c r="R73" i="8"/>
  <c r="T73" i="8" s="1"/>
  <c r="S73" i="8"/>
  <c r="O74" i="8"/>
  <c r="P74" i="8"/>
  <c r="T74" i="8" s="1"/>
  <c r="Q74" i="8"/>
  <c r="S74" i="8" s="1"/>
  <c r="R74" i="8"/>
  <c r="O75" i="8"/>
  <c r="P75" i="8"/>
  <c r="Q75" i="8"/>
  <c r="R75" i="8"/>
  <c r="T75" i="8" s="1"/>
  <c r="S75" i="8"/>
  <c r="O76" i="8"/>
  <c r="P76" i="8"/>
  <c r="T76" i="8" s="1"/>
  <c r="Q76" i="8"/>
  <c r="S76" i="8" s="1"/>
  <c r="R76" i="8"/>
  <c r="O77" i="8"/>
  <c r="P77" i="8"/>
  <c r="Q77" i="8"/>
  <c r="R77" i="8"/>
  <c r="T77" i="8" s="1"/>
  <c r="S77" i="8"/>
  <c r="O78" i="8"/>
  <c r="P78" i="8"/>
  <c r="T78" i="8" s="1"/>
  <c r="Q78" i="8"/>
  <c r="S78" i="8" s="1"/>
  <c r="R78" i="8"/>
  <c r="O79" i="8"/>
  <c r="P79" i="8"/>
  <c r="Q79" i="8"/>
  <c r="R79" i="8"/>
  <c r="T79" i="8" s="1"/>
  <c r="S79" i="8"/>
  <c r="O80" i="8"/>
  <c r="P80" i="8"/>
  <c r="T80" i="8" s="1"/>
  <c r="Q80" i="8"/>
  <c r="S80" i="8" s="1"/>
  <c r="R80" i="8"/>
  <c r="O81" i="8"/>
  <c r="P81" i="8"/>
  <c r="Q81" i="8"/>
  <c r="R81" i="8"/>
  <c r="T81" i="8" s="1"/>
  <c r="S81" i="8"/>
  <c r="O82" i="8"/>
  <c r="P82" i="8"/>
  <c r="T82" i="8" s="1"/>
  <c r="Q82" i="8"/>
  <c r="S82" i="8" s="1"/>
  <c r="R82" i="8"/>
  <c r="O83" i="8"/>
  <c r="P83" i="8"/>
  <c r="Q83" i="8"/>
  <c r="R83" i="8"/>
  <c r="T83" i="8" s="1"/>
  <c r="S83" i="8"/>
  <c r="O84" i="8"/>
  <c r="P84" i="8"/>
  <c r="T84" i="8" s="1"/>
  <c r="Q84" i="8"/>
  <c r="S84" i="8" s="1"/>
  <c r="R84" i="8"/>
  <c r="O85" i="8"/>
  <c r="P85" i="8"/>
  <c r="Q85" i="8"/>
  <c r="R85" i="8"/>
  <c r="T85" i="8" s="1"/>
  <c r="S85" i="8"/>
  <c r="O86" i="8"/>
  <c r="P86" i="8"/>
  <c r="T86" i="8" s="1"/>
  <c r="Q86" i="8"/>
  <c r="S86" i="8" s="1"/>
  <c r="R86" i="8"/>
  <c r="O87" i="8"/>
  <c r="P87" i="8"/>
  <c r="Q87" i="8"/>
  <c r="R87" i="8"/>
  <c r="T87" i="8" s="1"/>
  <c r="S87" i="8"/>
  <c r="O88" i="8"/>
  <c r="P88" i="8"/>
  <c r="T88" i="8" s="1"/>
  <c r="Q88" i="8"/>
  <c r="S88" i="8" s="1"/>
  <c r="R88" i="8"/>
  <c r="O89" i="8"/>
  <c r="P89" i="8"/>
  <c r="Q89" i="8"/>
  <c r="R89" i="8"/>
  <c r="T89" i="8" s="1"/>
  <c r="S89" i="8"/>
  <c r="O90" i="8"/>
  <c r="P90" i="8"/>
  <c r="T90" i="8" s="1"/>
  <c r="Q90" i="8"/>
  <c r="S90" i="8" s="1"/>
  <c r="R90" i="8"/>
  <c r="O91" i="8"/>
  <c r="P91" i="8"/>
  <c r="Q91" i="8"/>
  <c r="R91" i="8"/>
  <c r="T91" i="8" s="1"/>
  <c r="S91" i="8"/>
  <c r="O92" i="8"/>
  <c r="P92" i="8"/>
  <c r="T92" i="8" s="1"/>
  <c r="Q92" i="8"/>
  <c r="S92" i="8" s="1"/>
  <c r="R92" i="8"/>
  <c r="O93" i="8"/>
  <c r="P93" i="8"/>
  <c r="Q93" i="8"/>
  <c r="R93" i="8"/>
  <c r="T93" i="8" s="1"/>
  <c r="S93" i="8"/>
  <c r="O94" i="8"/>
  <c r="P94" i="8"/>
  <c r="Q94" i="8"/>
  <c r="S94" i="8" s="1"/>
  <c r="R94" i="8"/>
  <c r="T94" i="8"/>
  <c r="O95" i="8"/>
  <c r="P95" i="8"/>
  <c r="Q95" i="8"/>
  <c r="R95" i="8"/>
  <c r="T95" i="8" s="1"/>
  <c r="S95" i="8"/>
  <c r="O96" i="8"/>
  <c r="P96" i="8"/>
  <c r="T96" i="8" s="1"/>
  <c r="Q96" i="8"/>
  <c r="S96" i="8" s="1"/>
  <c r="R96" i="8"/>
  <c r="O97" i="8"/>
  <c r="P97" i="8"/>
  <c r="Q97" i="8"/>
  <c r="R97" i="8"/>
  <c r="T97" i="8" s="1"/>
  <c r="S97" i="8"/>
  <c r="O98" i="8"/>
  <c r="P98" i="8"/>
  <c r="Q98" i="8"/>
  <c r="S98" i="8" s="1"/>
  <c r="R98" i="8"/>
  <c r="T98" i="8"/>
  <c r="O99" i="8"/>
  <c r="P99" i="8"/>
  <c r="Q99" i="8"/>
  <c r="R99" i="8"/>
  <c r="T99" i="8" s="1"/>
  <c r="S99" i="8"/>
  <c r="O100" i="8"/>
  <c r="P100" i="8"/>
  <c r="T100" i="8" s="1"/>
  <c r="Q100" i="8"/>
  <c r="S100" i="8" s="1"/>
  <c r="R100" i="8"/>
  <c r="O101" i="8"/>
  <c r="P101" i="8"/>
  <c r="Q101" i="8"/>
  <c r="R101" i="8"/>
  <c r="T101" i="8" s="1"/>
  <c r="S101" i="8"/>
  <c r="O102" i="8"/>
  <c r="P102" i="8"/>
  <c r="Q102" i="8"/>
  <c r="S102" i="8" s="1"/>
  <c r="R102" i="8"/>
  <c r="T102" i="8"/>
  <c r="O103" i="8"/>
  <c r="P103" i="8"/>
  <c r="Q103" i="8"/>
  <c r="R103" i="8"/>
  <c r="T103" i="8" s="1"/>
  <c r="S103" i="8"/>
  <c r="O104" i="8"/>
  <c r="P104" i="8"/>
  <c r="T104" i="8" s="1"/>
  <c r="Q104" i="8"/>
  <c r="S104" i="8" s="1"/>
  <c r="R104" i="8"/>
  <c r="O105" i="8"/>
  <c r="P105" i="8"/>
  <c r="Q105" i="8"/>
  <c r="R105" i="8"/>
  <c r="T105" i="8" s="1"/>
  <c r="S105" i="8"/>
  <c r="O106" i="8"/>
  <c r="P106" i="8"/>
  <c r="Q106" i="8"/>
  <c r="S106" i="8" s="1"/>
  <c r="R106" i="8"/>
  <c r="T106" i="8"/>
  <c r="O107" i="8"/>
  <c r="P107" i="8"/>
  <c r="Q107" i="8"/>
  <c r="R107" i="8"/>
  <c r="T107" i="8" s="1"/>
  <c r="S107" i="8"/>
  <c r="O108" i="8"/>
  <c r="P108" i="8"/>
  <c r="T108" i="8" s="1"/>
  <c r="Q108" i="8"/>
  <c r="S108" i="8" s="1"/>
  <c r="R108" i="8"/>
  <c r="O109" i="8"/>
  <c r="P109" i="8"/>
  <c r="Q109" i="8"/>
  <c r="R109" i="8"/>
  <c r="T109" i="8" s="1"/>
  <c r="S109" i="8"/>
  <c r="O110" i="8"/>
  <c r="P110" i="8"/>
  <c r="Q110" i="8"/>
  <c r="S110" i="8" s="1"/>
  <c r="R110" i="8"/>
  <c r="T110" i="8"/>
  <c r="O111" i="8"/>
  <c r="P111" i="8"/>
  <c r="Q111" i="8"/>
  <c r="R111" i="8"/>
  <c r="T111" i="8" s="1"/>
  <c r="S111" i="8"/>
  <c r="O112" i="8"/>
  <c r="P112" i="8"/>
  <c r="T112" i="8" s="1"/>
  <c r="Q112" i="8"/>
  <c r="S112" i="8" s="1"/>
  <c r="R112" i="8"/>
  <c r="O113" i="8"/>
  <c r="P113" i="8"/>
  <c r="Q113" i="8"/>
  <c r="R113" i="8"/>
  <c r="T113" i="8" s="1"/>
  <c r="S113" i="8"/>
  <c r="O114" i="8"/>
  <c r="P114" i="8"/>
  <c r="Q114" i="8"/>
  <c r="S114" i="8" s="1"/>
  <c r="R114" i="8"/>
  <c r="T114" i="8"/>
  <c r="O115" i="8"/>
  <c r="P115" i="8"/>
  <c r="Q115" i="8"/>
  <c r="R115" i="8"/>
  <c r="T115" i="8" s="1"/>
  <c r="S115" i="8"/>
  <c r="O116" i="8"/>
  <c r="P116" i="8"/>
  <c r="T116" i="8" s="1"/>
  <c r="Q116" i="8"/>
  <c r="S116" i="8" s="1"/>
  <c r="R116" i="8"/>
  <c r="O117" i="8"/>
  <c r="P117" i="8"/>
  <c r="Q117" i="8"/>
  <c r="R117" i="8"/>
  <c r="T117" i="8" s="1"/>
  <c r="S117" i="8"/>
  <c r="O118" i="8"/>
  <c r="P118" i="8"/>
  <c r="Q118" i="8"/>
  <c r="S118" i="8" s="1"/>
  <c r="R118" i="8"/>
  <c r="T118" i="8"/>
  <c r="O119" i="8"/>
  <c r="P119" i="8"/>
  <c r="Q119" i="8"/>
  <c r="R119" i="8"/>
  <c r="T119" i="8" s="1"/>
  <c r="S119" i="8"/>
  <c r="O120" i="8"/>
  <c r="P120" i="8"/>
  <c r="T120" i="8" s="1"/>
  <c r="Q120" i="8"/>
  <c r="S120" i="8" s="1"/>
  <c r="R120" i="8"/>
  <c r="O121" i="8"/>
  <c r="P121" i="8"/>
  <c r="Q121" i="8"/>
  <c r="R121" i="8"/>
  <c r="T121" i="8" s="1"/>
  <c r="S121" i="8"/>
  <c r="O122" i="8"/>
  <c r="P122" i="8"/>
  <c r="Q122" i="8"/>
  <c r="S122" i="8" s="1"/>
  <c r="R122" i="8"/>
  <c r="T122" i="8"/>
  <c r="O123" i="8"/>
  <c r="P123" i="8"/>
  <c r="Q123" i="8"/>
  <c r="R123" i="8"/>
  <c r="T123" i="8" s="1"/>
  <c r="S123" i="8"/>
  <c r="O124" i="8"/>
  <c r="P124" i="8"/>
  <c r="T124" i="8" s="1"/>
  <c r="Q124" i="8"/>
  <c r="S124" i="8" s="1"/>
  <c r="R124" i="8"/>
  <c r="O125" i="8"/>
  <c r="P125" i="8"/>
  <c r="Q125" i="8"/>
  <c r="R125" i="8"/>
  <c r="T125" i="8" s="1"/>
  <c r="S125" i="8"/>
  <c r="O126" i="8"/>
  <c r="P126" i="8"/>
  <c r="Q126" i="8"/>
  <c r="S126" i="8" s="1"/>
  <c r="R126" i="8"/>
  <c r="T126" i="8"/>
  <c r="O127" i="8"/>
  <c r="P127" i="8"/>
  <c r="Q127" i="8"/>
  <c r="R127" i="8"/>
  <c r="T127" i="8" s="1"/>
  <c r="S127" i="8"/>
  <c r="O128" i="8"/>
  <c r="P128" i="8"/>
  <c r="T128" i="8" s="1"/>
  <c r="Q128" i="8"/>
  <c r="S128" i="8" s="1"/>
  <c r="R128" i="8"/>
  <c r="O129" i="8"/>
  <c r="P129" i="8"/>
  <c r="Q129" i="8"/>
  <c r="R129" i="8"/>
  <c r="T129" i="8" s="1"/>
  <c r="S129" i="8"/>
  <c r="O130" i="8"/>
  <c r="P130" i="8"/>
  <c r="Q130" i="8"/>
  <c r="S130" i="8" s="1"/>
  <c r="R130" i="8"/>
  <c r="T130" i="8"/>
  <c r="O131" i="8"/>
  <c r="P131" i="8"/>
  <c r="Q131" i="8"/>
  <c r="R131" i="8"/>
  <c r="T131" i="8" s="1"/>
  <c r="S131" i="8"/>
  <c r="O132" i="8"/>
  <c r="P132" i="8"/>
  <c r="T132" i="8" s="1"/>
  <c r="Q132" i="8"/>
  <c r="S132" i="8" s="1"/>
  <c r="R132" i="8"/>
  <c r="O133" i="8"/>
  <c r="P133" i="8"/>
  <c r="Q133" i="8"/>
  <c r="R133" i="8"/>
  <c r="T133" i="8" s="1"/>
  <c r="S133" i="8"/>
  <c r="O134" i="8"/>
  <c r="P134" i="8"/>
  <c r="Q134" i="8"/>
  <c r="S134" i="8" s="1"/>
  <c r="R134" i="8"/>
  <c r="T134" i="8"/>
  <c r="O135" i="8"/>
  <c r="P135" i="8"/>
  <c r="Q135" i="8"/>
  <c r="R135" i="8"/>
  <c r="T135" i="8" s="1"/>
  <c r="S135" i="8"/>
  <c r="O136" i="8"/>
  <c r="P136" i="8"/>
  <c r="T136" i="8" s="1"/>
  <c r="Q136" i="8"/>
  <c r="S136" i="8" s="1"/>
  <c r="R136" i="8"/>
  <c r="O137" i="8"/>
  <c r="P137" i="8"/>
  <c r="Q137" i="8"/>
  <c r="R137" i="8"/>
  <c r="T137" i="8" s="1"/>
  <c r="S137" i="8"/>
  <c r="O138" i="8"/>
  <c r="P138" i="8"/>
  <c r="Q138" i="8"/>
  <c r="S138" i="8" s="1"/>
  <c r="R138" i="8"/>
  <c r="T138" i="8"/>
  <c r="O139" i="8"/>
  <c r="P139" i="8"/>
  <c r="Q139" i="8"/>
  <c r="R139" i="8"/>
  <c r="T139" i="8" s="1"/>
  <c r="S139" i="8"/>
  <c r="O140" i="8"/>
  <c r="P140" i="8"/>
  <c r="T140" i="8" s="1"/>
  <c r="Q140" i="8"/>
  <c r="S140" i="8" s="1"/>
  <c r="R140" i="8"/>
  <c r="O141" i="8"/>
  <c r="P141" i="8"/>
  <c r="Q141" i="8"/>
  <c r="R141" i="8"/>
  <c r="T141" i="8" s="1"/>
  <c r="S141" i="8"/>
  <c r="O142" i="8"/>
  <c r="P142" i="8"/>
  <c r="Q142" i="8"/>
  <c r="S142" i="8" s="1"/>
  <c r="R142" i="8"/>
  <c r="T142" i="8"/>
  <c r="O143" i="8"/>
  <c r="P143" i="8"/>
  <c r="Q143" i="8"/>
  <c r="R143" i="8"/>
  <c r="T143" i="8" s="1"/>
  <c r="S143" i="8"/>
  <c r="O144" i="8"/>
  <c r="P144" i="8"/>
  <c r="T144" i="8" s="1"/>
  <c r="Q144" i="8"/>
  <c r="S144" i="8" s="1"/>
  <c r="R144" i="8"/>
  <c r="O145" i="8"/>
  <c r="P145" i="8"/>
  <c r="Q145" i="8"/>
  <c r="R145" i="8"/>
  <c r="T145" i="8" s="1"/>
  <c r="S145" i="8"/>
  <c r="O146" i="8"/>
  <c r="P146" i="8"/>
  <c r="Q146" i="8"/>
  <c r="R146" i="8"/>
  <c r="T146" i="8"/>
  <c r="O147" i="8"/>
  <c r="P147" i="8"/>
  <c r="Q147" i="8"/>
  <c r="R147" i="8"/>
  <c r="T147" i="8" s="1"/>
  <c r="S147" i="8"/>
  <c r="O148" i="8"/>
  <c r="P148" i="8"/>
  <c r="Q148" i="8"/>
  <c r="S148" i="8" s="1"/>
  <c r="R148" i="8"/>
  <c r="O149" i="8"/>
  <c r="P149" i="8"/>
  <c r="Q149" i="8"/>
  <c r="S149" i="8" s="1"/>
  <c r="R149" i="8"/>
  <c r="T149" i="8" s="1"/>
  <c r="O150" i="8"/>
  <c r="P150" i="8"/>
  <c r="T150" i="8" s="1"/>
  <c r="Q150" i="8"/>
  <c r="S150" i="8" s="1"/>
  <c r="R150" i="8"/>
  <c r="O151" i="8"/>
  <c r="P151" i="8"/>
  <c r="Q151" i="8"/>
  <c r="R151" i="8"/>
  <c r="S151" i="8"/>
  <c r="O152" i="8"/>
  <c r="P152" i="8"/>
  <c r="Q152" i="8"/>
  <c r="R152" i="8"/>
  <c r="O153" i="8"/>
  <c r="P153" i="8"/>
  <c r="Q153" i="8"/>
  <c r="R153" i="8"/>
  <c r="T153" i="8" s="1"/>
  <c r="S153" i="8"/>
  <c r="O154" i="8"/>
  <c r="P154" i="8"/>
  <c r="Q154" i="8"/>
  <c r="S154" i="8" s="1"/>
  <c r="R154" i="8"/>
  <c r="T154" i="8" s="1"/>
  <c r="O155" i="8"/>
  <c r="P155" i="8"/>
  <c r="Q155" i="8"/>
  <c r="S155" i="8" s="1"/>
  <c r="R155" i="8"/>
  <c r="O156" i="8"/>
  <c r="P156" i="8"/>
  <c r="T156" i="8" s="1"/>
  <c r="Q156" i="8"/>
  <c r="R156" i="8"/>
  <c r="O157" i="8"/>
  <c r="P157" i="8"/>
  <c r="Q157" i="8"/>
  <c r="R157" i="8"/>
  <c r="S157" i="8"/>
  <c r="O158" i="8"/>
  <c r="P158" i="8"/>
  <c r="T158" i="8" s="1"/>
  <c r="Q158" i="8"/>
  <c r="R158" i="8"/>
  <c r="O159" i="8"/>
  <c r="P159" i="8"/>
  <c r="Q159" i="8"/>
  <c r="S159" i="8" s="1"/>
  <c r="R159" i="8"/>
  <c r="T159" i="8" s="1"/>
  <c r="O160" i="8"/>
  <c r="P160" i="8"/>
  <c r="T160" i="8" s="1"/>
  <c r="Q160" i="8"/>
  <c r="S160" i="8" s="1"/>
  <c r="R160" i="8"/>
  <c r="O161" i="8"/>
  <c r="P161" i="8"/>
  <c r="Q161" i="8"/>
  <c r="S161" i="8" s="1"/>
  <c r="R161" i="8"/>
  <c r="O162" i="8"/>
  <c r="P162" i="8"/>
  <c r="Q162" i="8"/>
  <c r="R162" i="8"/>
  <c r="T162" i="8"/>
  <c r="O163" i="8"/>
  <c r="P163" i="8"/>
  <c r="Q163" i="8"/>
  <c r="R163" i="8"/>
  <c r="T163" i="8" s="1"/>
  <c r="S163" i="8"/>
  <c r="O164" i="8"/>
  <c r="P164" i="8"/>
  <c r="Q164" i="8"/>
  <c r="S164" i="8" s="1"/>
  <c r="R164" i="8"/>
  <c r="O165" i="8"/>
  <c r="P165" i="8"/>
  <c r="Q165" i="8"/>
  <c r="S165" i="8" s="1"/>
  <c r="R165" i="8"/>
  <c r="T165" i="8" s="1"/>
  <c r="O166" i="8"/>
  <c r="P166" i="8"/>
  <c r="T166" i="8" s="1"/>
  <c r="Q166" i="8"/>
  <c r="S166" i="8" s="1"/>
  <c r="R166" i="8"/>
  <c r="O167" i="8"/>
  <c r="P167" i="8"/>
  <c r="Q167" i="8"/>
  <c r="R167" i="8"/>
  <c r="S167" i="8"/>
  <c r="O168" i="8"/>
  <c r="P168" i="8"/>
  <c r="Q168" i="8"/>
  <c r="R168" i="8"/>
  <c r="O169" i="8"/>
  <c r="P169" i="8"/>
  <c r="Q169" i="8"/>
  <c r="R169" i="8"/>
  <c r="T169" i="8" s="1"/>
  <c r="S169" i="8"/>
  <c r="O170" i="8"/>
  <c r="P170" i="8"/>
  <c r="Q170" i="8"/>
  <c r="S170" i="8" s="1"/>
  <c r="R170" i="8"/>
  <c r="T170" i="8" s="1"/>
  <c r="O171" i="8"/>
  <c r="P171" i="8"/>
  <c r="Q171" i="8"/>
  <c r="S171" i="8" s="1"/>
  <c r="R171" i="8"/>
  <c r="O172" i="8"/>
  <c r="P172" i="8"/>
  <c r="T172" i="8" s="1"/>
  <c r="Q172" i="8"/>
  <c r="R172" i="8"/>
  <c r="O173" i="8"/>
  <c r="P173" i="8"/>
  <c r="Q173" i="8"/>
  <c r="R173" i="8"/>
  <c r="S173" i="8"/>
  <c r="O174" i="8"/>
  <c r="P174" i="8"/>
  <c r="Q174" i="8"/>
  <c r="R174" i="8"/>
  <c r="T174" i="8" s="1"/>
  <c r="O175" i="8"/>
  <c r="P175" i="8"/>
  <c r="Q175" i="8"/>
  <c r="S175" i="8" s="1"/>
  <c r="R175" i="8"/>
  <c r="T175" i="8" s="1"/>
  <c r="O176" i="8"/>
  <c r="P176" i="8"/>
  <c r="T176" i="8" s="1"/>
  <c r="Q176" i="8"/>
  <c r="S176" i="8" s="1"/>
  <c r="R176" i="8"/>
  <c r="O177" i="8"/>
  <c r="P177" i="8"/>
  <c r="Q177" i="8"/>
  <c r="S177" i="8" s="1"/>
  <c r="R177" i="8"/>
  <c r="O178" i="8"/>
  <c r="P178" i="8"/>
  <c r="Q178" i="8"/>
  <c r="R178" i="8"/>
  <c r="T178" i="8"/>
  <c r="O179" i="8"/>
  <c r="P179" i="8"/>
  <c r="Q179" i="8"/>
  <c r="R179" i="8"/>
  <c r="T179" i="8" s="1"/>
  <c r="S179" i="8"/>
  <c r="O180" i="8"/>
  <c r="P180" i="8"/>
  <c r="Q180" i="8"/>
  <c r="S180" i="8" s="1"/>
  <c r="R180" i="8"/>
  <c r="O181" i="8"/>
  <c r="P181" i="8"/>
  <c r="Q181" i="8"/>
  <c r="S181" i="8" s="1"/>
  <c r="R181" i="8"/>
  <c r="T181" i="8" s="1"/>
  <c r="O182" i="8"/>
  <c r="P182" i="8"/>
  <c r="T182" i="8" s="1"/>
  <c r="Q182" i="8"/>
  <c r="S182" i="8" s="1"/>
  <c r="R182" i="8"/>
  <c r="O183" i="8"/>
  <c r="P183" i="8"/>
  <c r="Q183" i="8"/>
  <c r="R183" i="8"/>
  <c r="S183" i="8"/>
  <c r="O184" i="8"/>
  <c r="P184" i="8"/>
  <c r="Q184" i="8"/>
  <c r="R184" i="8"/>
  <c r="O185" i="8"/>
  <c r="P185" i="8"/>
  <c r="Q185" i="8"/>
  <c r="R185" i="8"/>
  <c r="T185" i="8" s="1"/>
  <c r="S185" i="8"/>
  <c r="O186" i="8"/>
  <c r="P186" i="8"/>
  <c r="Q186" i="8"/>
  <c r="S186" i="8" s="1"/>
  <c r="R186" i="8"/>
  <c r="T186" i="8" s="1"/>
  <c r="O187" i="8"/>
  <c r="P187" i="8"/>
  <c r="Q187" i="8"/>
  <c r="R187" i="8"/>
  <c r="T187" i="8" s="1"/>
  <c r="S187" i="8"/>
  <c r="O39" i="8"/>
  <c r="P39" i="8"/>
  <c r="Q39" i="8"/>
  <c r="R39" i="8"/>
  <c r="S39" i="8"/>
  <c r="T39" i="8"/>
  <c r="O40" i="8"/>
  <c r="P40" i="8"/>
  <c r="Q40" i="8"/>
  <c r="S40" i="8" s="1"/>
  <c r="R40" i="8"/>
  <c r="T40" i="8" s="1"/>
  <c r="O41" i="8"/>
  <c r="P41" i="8"/>
  <c r="Q41" i="8"/>
  <c r="R41" i="8"/>
  <c r="S41" i="8"/>
  <c r="T41" i="8"/>
  <c r="O42" i="8"/>
  <c r="P42" i="8"/>
  <c r="Q42" i="8"/>
  <c r="R42" i="8"/>
  <c r="T42" i="8" s="1"/>
  <c r="S42" i="8"/>
  <c r="O43" i="8"/>
  <c r="P43" i="8"/>
  <c r="Q43" i="8"/>
  <c r="R43" i="8"/>
  <c r="S43" i="8"/>
  <c r="T43" i="8"/>
  <c r="O44" i="8"/>
  <c r="P44" i="8"/>
  <c r="Q44" i="8"/>
  <c r="S44" i="8" s="1"/>
  <c r="R44" i="8"/>
  <c r="T44" i="8" s="1"/>
  <c r="O28" i="8"/>
  <c r="P28" i="8"/>
  <c r="Q28" i="8"/>
  <c r="R28" i="8"/>
  <c r="T28" i="8" s="1"/>
  <c r="S28" i="8"/>
  <c r="O29" i="8"/>
  <c r="P29" i="8"/>
  <c r="Q29" i="8"/>
  <c r="S29" i="8" s="1"/>
  <c r="R29" i="8"/>
  <c r="T29" i="8"/>
  <c r="O30" i="8"/>
  <c r="P30" i="8"/>
  <c r="Q30" i="8"/>
  <c r="R30" i="8"/>
  <c r="T30" i="8" s="1"/>
  <c r="S30" i="8"/>
  <c r="O31" i="8"/>
  <c r="P31" i="8"/>
  <c r="T31" i="8" s="1"/>
  <c r="Q31" i="8"/>
  <c r="R31" i="8"/>
  <c r="S31" i="8"/>
  <c r="O32" i="8"/>
  <c r="P32" i="8"/>
  <c r="Q32" i="8"/>
  <c r="R32" i="8"/>
  <c r="T32" i="8" s="1"/>
  <c r="S32" i="8"/>
  <c r="O33" i="8"/>
  <c r="P33" i="8"/>
  <c r="T33" i="8" s="1"/>
  <c r="Q33" i="8"/>
  <c r="R33" i="8"/>
  <c r="S33" i="8"/>
  <c r="O34" i="8"/>
  <c r="P34" i="8"/>
  <c r="Q34" i="8"/>
  <c r="R34" i="8"/>
  <c r="T34" i="8" s="1"/>
  <c r="S34" i="8"/>
  <c r="O35" i="8"/>
  <c r="P35" i="8"/>
  <c r="T35" i="8" s="1"/>
  <c r="Q35" i="8"/>
  <c r="R35" i="8"/>
  <c r="S35" i="8"/>
  <c r="O36" i="8"/>
  <c r="P36" i="8"/>
  <c r="Q36" i="8"/>
  <c r="R36" i="8"/>
  <c r="T36" i="8" s="1"/>
  <c r="S36" i="8"/>
  <c r="O37" i="8"/>
  <c r="P37" i="8"/>
  <c r="T37" i="8" s="1"/>
  <c r="Q37" i="8"/>
  <c r="R37" i="8"/>
  <c r="S37" i="8"/>
  <c r="O38" i="8"/>
  <c r="P38" i="8"/>
  <c r="Q38" i="8"/>
  <c r="S38" i="8" s="1"/>
  <c r="R38" i="8"/>
  <c r="T38" i="8" s="1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U426" i="2"/>
  <c r="V426" i="2"/>
  <c r="W426" i="2"/>
  <c r="X426" i="2"/>
  <c r="AA426" i="2" s="1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Y443" i="2"/>
  <c r="Z443" i="2"/>
  <c r="AA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Z446" i="2"/>
  <c r="AB446" i="2"/>
  <c r="AC446" i="2"/>
  <c r="U447" i="2"/>
  <c r="V447" i="2"/>
  <c r="W447" i="2"/>
  <c r="AC447" i="2" s="1"/>
  <c r="X447" i="2"/>
  <c r="Y447" i="2"/>
  <c r="Z447" i="2"/>
  <c r="AA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Y451" i="2"/>
  <c r="Z451" i="2"/>
  <c r="AA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Z454" i="2"/>
  <c r="AB454" i="2"/>
  <c r="AC454" i="2"/>
  <c r="U455" i="2"/>
  <c r="V455" i="2"/>
  <c r="W455" i="2"/>
  <c r="AC455" i="2" s="1"/>
  <c r="X455" i="2"/>
  <c r="Y455" i="2"/>
  <c r="Z455" i="2"/>
  <c r="AA455" i="2"/>
  <c r="AB455" i="2"/>
  <c r="U456" i="2"/>
  <c r="V456" i="2"/>
  <c r="AB456" i="2" s="1"/>
  <c r="W456" i="2"/>
  <c r="X456" i="2"/>
  <c r="Y456" i="2"/>
  <c r="Z456" i="2"/>
  <c r="AA456" i="2"/>
  <c r="U457" i="2"/>
  <c r="AA457" i="2" s="1"/>
  <c r="V457" i="2"/>
  <c r="W457" i="2"/>
  <c r="X457" i="2"/>
  <c r="Y457" i="2"/>
  <c r="Z457" i="2"/>
  <c r="AC457" i="2"/>
  <c r="U458" i="2"/>
  <c r="V458" i="2"/>
  <c r="W458" i="2"/>
  <c r="X458" i="2"/>
  <c r="Y458" i="2"/>
  <c r="Z458" i="2"/>
  <c r="AB458" i="2"/>
  <c r="AC458" i="2"/>
  <c r="U459" i="2"/>
  <c r="V459" i="2"/>
  <c r="W459" i="2"/>
  <c r="AC459" i="2" s="1"/>
  <c r="X459" i="2"/>
  <c r="Y459" i="2"/>
  <c r="Z459" i="2"/>
  <c r="AA459" i="2"/>
  <c r="AB459" i="2"/>
  <c r="U460" i="2"/>
  <c r="V460" i="2"/>
  <c r="AB460" i="2" s="1"/>
  <c r="W460" i="2"/>
  <c r="X460" i="2"/>
  <c r="Y460" i="2"/>
  <c r="Z460" i="2"/>
  <c r="AA460" i="2"/>
  <c r="U461" i="2"/>
  <c r="AA461" i="2" s="1"/>
  <c r="V461" i="2"/>
  <c r="W461" i="2"/>
  <c r="X461" i="2"/>
  <c r="Y461" i="2"/>
  <c r="Z461" i="2"/>
  <c r="AC461" i="2"/>
  <c r="U462" i="2"/>
  <c r="V462" i="2"/>
  <c r="W462" i="2"/>
  <c r="X462" i="2"/>
  <c r="Y462" i="2"/>
  <c r="Z462" i="2"/>
  <c r="AB462" i="2"/>
  <c r="AC462" i="2"/>
  <c r="U463" i="2"/>
  <c r="V463" i="2"/>
  <c r="W463" i="2"/>
  <c r="AC463" i="2" s="1"/>
  <c r="X463" i="2"/>
  <c r="Y463" i="2"/>
  <c r="Z463" i="2"/>
  <c r="AA463" i="2"/>
  <c r="AB463" i="2"/>
  <c r="U464" i="2"/>
  <c r="V464" i="2"/>
  <c r="AB464" i="2" s="1"/>
  <c r="W464" i="2"/>
  <c r="X464" i="2"/>
  <c r="Y464" i="2"/>
  <c r="Z464" i="2"/>
  <c r="AA464" i="2"/>
  <c r="U465" i="2"/>
  <c r="AA465" i="2" s="1"/>
  <c r="V465" i="2"/>
  <c r="W465" i="2"/>
  <c r="X465" i="2"/>
  <c r="Y465" i="2"/>
  <c r="Z465" i="2"/>
  <c r="AC465" i="2"/>
  <c r="U466" i="2"/>
  <c r="V466" i="2"/>
  <c r="W466" i="2"/>
  <c r="X466" i="2"/>
  <c r="Y466" i="2"/>
  <c r="Z466" i="2"/>
  <c r="AB466" i="2"/>
  <c r="AC466" i="2"/>
  <c r="U467" i="2"/>
  <c r="V467" i="2"/>
  <c r="W467" i="2"/>
  <c r="AC467" i="2" s="1"/>
  <c r="X467" i="2"/>
  <c r="Y467" i="2"/>
  <c r="Z467" i="2"/>
  <c r="AA467" i="2"/>
  <c r="AB467" i="2"/>
  <c r="U468" i="2"/>
  <c r="V468" i="2"/>
  <c r="AB468" i="2" s="1"/>
  <c r="W468" i="2"/>
  <c r="X468" i="2"/>
  <c r="Y468" i="2"/>
  <c r="Z468" i="2"/>
  <c r="AA468" i="2"/>
  <c r="U469" i="2"/>
  <c r="AA469" i="2" s="1"/>
  <c r="V469" i="2"/>
  <c r="W469" i="2"/>
  <c r="X469" i="2"/>
  <c r="Y469" i="2"/>
  <c r="Z469" i="2"/>
  <c r="AC469" i="2"/>
  <c r="U470" i="2"/>
  <c r="V470" i="2"/>
  <c r="W470" i="2"/>
  <c r="X470" i="2"/>
  <c r="Y470" i="2"/>
  <c r="Z470" i="2"/>
  <c r="AB470" i="2"/>
  <c r="AC470" i="2"/>
  <c r="U471" i="2"/>
  <c r="V471" i="2"/>
  <c r="W471" i="2"/>
  <c r="AC471" i="2" s="1"/>
  <c r="X471" i="2"/>
  <c r="Y471" i="2"/>
  <c r="Z471" i="2"/>
  <c r="AA471" i="2"/>
  <c r="AB471" i="2"/>
  <c r="U472" i="2"/>
  <c r="V472" i="2"/>
  <c r="AB472" i="2" s="1"/>
  <c r="W472" i="2"/>
  <c r="X472" i="2"/>
  <c r="Y472" i="2"/>
  <c r="Z472" i="2"/>
  <c r="AA472" i="2"/>
  <c r="U473" i="2"/>
  <c r="AA473" i="2" s="1"/>
  <c r="V473" i="2"/>
  <c r="W473" i="2"/>
  <c r="X473" i="2"/>
  <c r="Y473" i="2"/>
  <c r="Z473" i="2"/>
  <c r="AC473" i="2"/>
  <c r="U474" i="2"/>
  <c r="V474" i="2"/>
  <c r="W474" i="2"/>
  <c r="X474" i="2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AA531" i="2" s="1"/>
  <c r="Y531" i="2"/>
  <c r="Z531" i="2"/>
  <c r="AB531" i="2"/>
  <c r="U532" i="2"/>
  <c r="V532" i="2"/>
  <c r="AB532" i="2" s="1"/>
  <c r="W532" i="2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V534" i="2"/>
  <c r="W534" i="2"/>
  <c r="X534" i="2"/>
  <c r="Y534" i="2"/>
  <c r="AB534" i="2" s="1"/>
  <c r="Z534" i="2"/>
  <c r="AC534" i="2"/>
  <c r="U535" i="2"/>
  <c r="V535" i="2"/>
  <c r="W535" i="2"/>
  <c r="AC535" i="2" s="1"/>
  <c r="X535" i="2"/>
  <c r="AA535" i="2" s="1"/>
  <c r="Y535" i="2"/>
  <c r="Z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X539" i="2"/>
  <c r="AA539" i="2" s="1"/>
  <c r="Y539" i="2"/>
  <c r="Z539" i="2"/>
  <c r="AC539" i="2" s="1"/>
  <c r="AB539" i="2"/>
  <c r="U540" i="2"/>
  <c r="V540" i="2"/>
  <c r="W540" i="2"/>
  <c r="AC540" i="2" s="1"/>
  <c r="X540" i="2"/>
  <c r="Y540" i="2"/>
  <c r="AB540" i="2" s="1"/>
  <c r="Z540" i="2"/>
  <c r="AA540" i="2"/>
  <c r="U541" i="2"/>
  <c r="AA541" i="2" s="1"/>
  <c r="V541" i="2"/>
  <c r="AB541" i="2" s="1"/>
  <c r="W541" i="2"/>
  <c r="X541" i="2"/>
  <c r="Y541" i="2"/>
  <c r="Z541" i="2"/>
  <c r="AC541" i="2" s="1"/>
  <c r="U542" i="2"/>
  <c r="AA542" i="2" s="1"/>
  <c r="V542" i="2"/>
  <c r="W542" i="2"/>
  <c r="X542" i="2"/>
  <c r="Y542" i="2"/>
  <c r="AB542" i="2" s="1"/>
  <c r="Z542" i="2"/>
  <c r="AC542" i="2"/>
  <c r="U543" i="2"/>
  <c r="V543" i="2"/>
  <c r="W543" i="2"/>
  <c r="X543" i="2"/>
  <c r="AA543" i="2" s="1"/>
  <c r="Y543" i="2"/>
  <c r="Z543" i="2"/>
  <c r="AC543" i="2" s="1"/>
  <c r="AB543" i="2"/>
  <c r="U544" i="2"/>
  <c r="V544" i="2"/>
  <c r="W544" i="2"/>
  <c r="AC544" i="2" s="1"/>
  <c r="X544" i="2"/>
  <c r="Y544" i="2"/>
  <c r="AB544" i="2" s="1"/>
  <c r="Z544" i="2"/>
  <c r="AA544" i="2"/>
  <c r="U545" i="2"/>
  <c r="V545" i="2"/>
  <c r="AB545" i="2" s="1"/>
  <c r="W545" i="2"/>
  <c r="X545" i="2"/>
  <c r="AA545" i="2" s="1"/>
  <c r="Y545" i="2"/>
  <c r="Z545" i="2"/>
  <c r="AC545" i="2" s="1"/>
  <c r="U546" i="2"/>
  <c r="AA546" i="2" s="1"/>
  <c r="V546" i="2"/>
  <c r="W546" i="2"/>
  <c r="X546" i="2"/>
  <c r="Y546" i="2"/>
  <c r="AB546" i="2" s="1"/>
  <c r="Z546" i="2"/>
  <c r="AC546" i="2"/>
  <c r="U547" i="2"/>
  <c r="V547" i="2"/>
  <c r="W547" i="2"/>
  <c r="X547" i="2"/>
  <c r="AA547" i="2" s="1"/>
  <c r="Y547" i="2"/>
  <c r="Z547" i="2"/>
  <c r="AC547" i="2" s="1"/>
  <c r="AB547" i="2"/>
  <c r="U548" i="2"/>
  <c r="V548" i="2"/>
  <c r="W548" i="2"/>
  <c r="AC548" i="2" s="1"/>
  <c r="X548" i="2"/>
  <c r="Y548" i="2"/>
  <c r="AB548" i="2" s="1"/>
  <c r="Z548" i="2"/>
  <c r="AA548" i="2"/>
  <c r="U549" i="2"/>
  <c r="V549" i="2"/>
  <c r="AB549" i="2" s="1"/>
  <c r="W549" i="2"/>
  <c r="X549" i="2"/>
  <c r="AA549" i="2" s="1"/>
  <c r="Y549" i="2"/>
  <c r="Z549" i="2"/>
  <c r="AC549" i="2" s="1"/>
  <c r="U550" i="2"/>
  <c r="AA550" i="2" s="1"/>
  <c r="V550" i="2"/>
  <c r="W550" i="2"/>
  <c r="X550" i="2"/>
  <c r="Y550" i="2"/>
  <c r="AB550" i="2" s="1"/>
  <c r="Z550" i="2"/>
  <c r="AC550" i="2"/>
  <c r="U551" i="2"/>
  <c r="V551" i="2"/>
  <c r="W551" i="2"/>
  <c r="X551" i="2"/>
  <c r="AA551" i="2" s="1"/>
  <c r="Y551" i="2"/>
  <c r="Z551" i="2"/>
  <c r="AC551" i="2" s="1"/>
  <c r="AB551" i="2"/>
  <c r="U552" i="2"/>
  <c r="V552" i="2"/>
  <c r="W552" i="2"/>
  <c r="AC552" i="2" s="1"/>
  <c r="X552" i="2"/>
  <c r="Y552" i="2"/>
  <c r="AB552" i="2" s="1"/>
  <c r="Z552" i="2"/>
  <c r="AA552" i="2"/>
  <c r="U553" i="2"/>
  <c r="AA553" i="2" s="1"/>
  <c r="V553" i="2"/>
  <c r="AB553" i="2" s="1"/>
  <c r="W553" i="2"/>
  <c r="X553" i="2"/>
  <c r="Y553" i="2"/>
  <c r="Z553" i="2"/>
  <c r="AC553" i="2" s="1"/>
  <c r="U554" i="2"/>
  <c r="AA554" i="2" s="1"/>
  <c r="V554" i="2"/>
  <c r="W554" i="2"/>
  <c r="X554" i="2"/>
  <c r="Y554" i="2"/>
  <c r="AB554" i="2" s="1"/>
  <c r="Z554" i="2"/>
  <c r="AC554" i="2"/>
  <c r="U555" i="2"/>
  <c r="V555" i="2"/>
  <c r="W555" i="2"/>
  <c r="X555" i="2"/>
  <c r="AA555" i="2" s="1"/>
  <c r="Y555" i="2"/>
  <c r="Z555" i="2"/>
  <c r="AC555" i="2" s="1"/>
  <c r="AB555" i="2"/>
  <c r="U556" i="2"/>
  <c r="V556" i="2"/>
  <c r="W556" i="2"/>
  <c r="AC556" i="2" s="1"/>
  <c r="X556" i="2"/>
  <c r="Y556" i="2"/>
  <c r="AB556" i="2" s="1"/>
  <c r="Z556" i="2"/>
  <c r="AA556" i="2"/>
  <c r="U557" i="2"/>
  <c r="V557" i="2"/>
  <c r="AB557" i="2" s="1"/>
  <c r="W557" i="2"/>
  <c r="X557" i="2"/>
  <c r="AA557" i="2" s="1"/>
  <c r="Y557" i="2"/>
  <c r="Z557" i="2"/>
  <c r="AC557" i="2" s="1"/>
  <c r="U558" i="2"/>
  <c r="AA558" i="2" s="1"/>
  <c r="V558" i="2"/>
  <c r="W558" i="2"/>
  <c r="X558" i="2"/>
  <c r="Y558" i="2"/>
  <c r="AB558" i="2" s="1"/>
  <c r="Z558" i="2"/>
  <c r="AC558" i="2"/>
  <c r="U559" i="2"/>
  <c r="V559" i="2"/>
  <c r="W559" i="2"/>
  <c r="X559" i="2"/>
  <c r="AA559" i="2" s="1"/>
  <c r="Y559" i="2"/>
  <c r="Z559" i="2"/>
  <c r="AC559" i="2" s="1"/>
  <c r="AB559" i="2"/>
  <c r="U560" i="2"/>
  <c r="V560" i="2"/>
  <c r="W560" i="2"/>
  <c r="AC560" i="2" s="1"/>
  <c r="X560" i="2"/>
  <c r="Y560" i="2"/>
  <c r="AB560" i="2" s="1"/>
  <c r="Z560" i="2"/>
  <c r="AA560" i="2"/>
  <c r="U561" i="2"/>
  <c r="V561" i="2"/>
  <c r="AB561" i="2" s="1"/>
  <c r="W561" i="2"/>
  <c r="X561" i="2"/>
  <c r="AA561" i="2" s="1"/>
  <c r="Y561" i="2"/>
  <c r="Z561" i="2"/>
  <c r="AC561" i="2" s="1"/>
  <c r="U562" i="2"/>
  <c r="AA562" i="2" s="1"/>
  <c r="V562" i="2"/>
  <c r="W562" i="2"/>
  <c r="X562" i="2"/>
  <c r="Y562" i="2"/>
  <c r="AB562" i="2" s="1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AC564" i="2" s="1"/>
  <c r="X564" i="2"/>
  <c r="Y564" i="2"/>
  <c r="AB564" i="2" s="1"/>
  <c r="Z564" i="2"/>
  <c r="AA564" i="2"/>
  <c r="U565" i="2"/>
  <c r="V565" i="2"/>
  <c r="AB565" i="2" s="1"/>
  <c r="W565" i="2"/>
  <c r="X565" i="2"/>
  <c r="AA565" i="2" s="1"/>
  <c r="Y565" i="2"/>
  <c r="Z565" i="2"/>
  <c r="AC565" i="2" s="1"/>
  <c r="U566" i="2"/>
  <c r="AA566" i="2" s="1"/>
  <c r="V566" i="2"/>
  <c r="W566" i="2"/>
  <c r="X566" i="2"/>
  <c r="Y566" i="2"/>
  <c r="AB566" i="2" s="1"/>
  <c r="Z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AC568" i="2" s="1"/>
  <c r="X568" i="2"/>
  <c r="Y568" i="2"/>
  <c r="AB568" i="2" s="1"/>
  <c r="Z568" i="2"/>
  <c r="AA568" i="2"/>
  <c r="U569" i="2"/>
  <c r="V569" i="2"/>
  <c r="AB569" i="2" s="1"/>
  <c r="W569" i="2"/>
  <c r="X569" i="2"/>
  <c r="AA569" i="2" s="1"/>
  <c r="Y569" i="2"/>
  <c r="Z569" i="2"/>
  <c r="AC569" i="2" s="1"/>
  <c r="U570" i="2"/>
  <c r="AA570" i="2" s="1"/>
  <c r="V570" i="2"/>
  <c r="W570" i="2"/>
  <c r="X570" i="2"/>
  <c r="Y570" i="2"/>
  <c r="AB570" i="2" s="1"/>
  <c r="Z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AC572" i="2" s="1"/>
  <c r="X572" i="2"/>
  <c r="Y572" i="2"/>
  <c r="AB572" i="2" s="1"/>
  <c r="Z572" i="2"/>
  <c r="AA572" i="2"/>
  <c r="U573" i="2"/>
  <c r="V573" i="2"/>
  <c r="AB573" i="2" s="1"/>
  <c r="W573" i="2"/>
  <c r="X573" i="2"/>
  <c r="AA573" i="2" s="1"/>
  <c r="Y573" i="2"/>
  <c r="Z573" i="2"/>
  <c r="AC573" i="2" s="1"/>
  <c r="U574" i="2"/>
  <c r="AA574" i="2" s="1"/>
  <c r="V574" i="2"/>
  <c r="W574" i="2"/>
  <c r="X574" i="2"/>
  <c r="Y574" i="2"/>
  <c r="AB574" i="2" s="1"/>
  <c r="Z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AC576" i="2" s="1"/>
  <c r="X576" i="2"/>
  <c r="Y576" i="2"/>
  <c r="AB576" i="2" s="1"/>
  <c r="Z576" i="2"/>
  <c r="AA576" i="2"/>
  <c r="U577" i="2"/>
  <c r="V577" i="2"/>
  <c r="AB577" i="2" s="1"/>
  <c r="W577" i="2"/>
  <c r="X577" i="2"/>
  <c r="AA577" i="2" s="1"/>
  <c r="Y577" i="2"/>
  <c r="Z577" i="2"/>
  <c r="AC577" i="2" s="1"/>
  <c r="U578" i="2"/>
  <c r="V578" i="2"/>
  <c r="W578" i="2"/>
  <c r="AC578" i="2" s="1"/>
  <c r="X578" i="2"/>
  <c r="Y578" i="2"/>
  <c r="AB578" i="2" s="1"/>
  <c r="Z578" i="2"/>
  <c r="AA578" i="2"/>
  <c r="U579" i="2"/>
  <c r="V579" i="2"/>
  <c r="W579" i="2"/>
  <c r="X579" i="2"/>
  <c r="Y579" i="2"/>
  <c r="Z579" i="2"/>
  <c r="AC579" i="2" s="1"/>
  <c r="AB579" i="2"/>
  <c r="U580" i="2"/>
  <c r="AA580" i="2" s="1"/>
  <c r="V580" i="2"/>
  <c r="W580" i="2"/>
  <c r="X580" i="2"/>
  <c r="Y580" i="2"/>
  <c r="AB580" i="2" s="1"/>
  <c r="Z580" i="2"/>
  <c r="AC580" i="2"/>
  <c r="U581" i="2"/>
  <c r="V581" i="2"/>
  <c r="AB581" i="2" s="1"/>
  <c r="W581" i="2"/>
  <c r="X581" i="2"/>
  <c r="AA581" i="2" s="1"/>
  <c r="Y581" i="2"/>
  <c r="Z581" i="2"/>
  <c r="AC581" i="2" s="1"/>
  <c r="U582" i="2"/>
  <c r="AA582" i="2" s="1"/>
  <c r="V582" i="2"/>
  <c r="W582" i="2"/>
  <c r="AC582" i="2" s="1"/>
  <c r="X582" i="2"/>
  <c r="Y582" i="2"/>
  <c r="AB582" i="2" s="1"/>
  <c r="Z582" i="2"/>
  <c r="U583" i="2"/>
  <c r="AA583" i="2" s="1"/>
  <c r="V583" i="2"/>
  <c r="AB583" i="2" s="1"/>
  <c r="W583" i="2"/>
  <c r="X583" i="2"/>
  <c r="Y583" i="2"/>
  <c r="Z583" i="2"/>
  <c r="AC583" i="2" s="1"/>
  <c r="U584" i="2"/>
  <c r="V584" i="2"/>
  <c r="W584" i="2"/>
  <c r="AC584" i="2" s="1"/>
  <c r="X584" i="2"/>
  <c r="Y584" i="2"/>
  <c r="AB584" i="2" s="1"/>
  <c r="Z584" i="2"/>
  <c r="AA584" i="2"/>
  <c r="U585" i="2"/>
  <c r="V585" i="2"/>
  <c r="AB585" i="2" s="1"/>
  <c r="W585" i="2"/>
  <c r="X585" i="2"/>
  <c r="AA585" i="2" s="1"/>
  <c r="Y585" i="2"/>
  <c r="Z585" i="2"/>
  <c r="AC585" i="2" s="1"/>
  <c r="U586" i="2"/>
  <c r="V586" i="2"/>
  <c r="W586" i="2"/>
  <c r="AC586" i="2" s="1"/>
  <c r="X586" i="2"/>
  <c r="Y586" i="2"/>
  <c r="AB586" i="2" s="1"/>
  <c r="Z586" i="2"/>
  <c r="AA586" i="2"/>
  <c r="U587" i="2"/>
  <c r="V587" i="2"/>
  <c r="W587" i="2"/>
  <c r="X587" i="2"/>
  <c r="Y587" i="2"/>
  <c r="Z587" i="2"/>
  <c r="AC587" i="2" s="1"/>
  <c r="AB587" i="2"/>
  <c r="U588" i="2"/>
  <c r="AA588" i="2" s="1"/>
  <c r="V588" i="2"/>
  <c r="W588" i="2"/>
  <c r="X588" i="2"/>
  <c r="Y588" i="2"/>
  <c r="AB588" i="2" s="1"/>
  <c r="Z588" i="2"/>
  <c r="AC588" i="2"/>
  <c r="U589" i="2"/>
  <c r="V589" i="2"/>
  <c r="AB589" i="2" s="1"/>
  <c r="W589" i="2"/>
  <c r="X589" i="2"/>
  <c r="AA589" i="2" s="1"/>
  <c r="Y589" i="2"/>
  <c r="Z589" i="2"/>
  <c r="AC589" i="2" s="1"/>
  <c r="U590" i="2"/>
  <c r="AA590" i="2" s="1"/>
  <c r="V590" i="2"/>
  <c r="W590" i="2"/>
  <c r="AC590" i="2" s="1"/>
  <c r="X590" i="2"/>
  <c r="Y590" i="2"/>
  <c r="AB590" i="2" s="1"/>
  <c r="Z590" i="2"/>
  <c r="U591" i="2"/>
  <c r="V591" i="2"/>
  <c r="AB591" i="2" s="1"/>
  <c r="W591" i="2"/>
  <c r="X591" i="2"/>
  <c r="AA591" i="2" s="1"/>
  <c r="Y591" i="2"/>
  <c r="Z591" i="2"/>
  <c r="AC591" i="2" s="1"/>
  <c r="U592" i="2"/>
  <c r="V592" i="2"/>
  <c r="W592" i="2"/>
  <c r="AC592" i="2" s="1"/>
  <c r="X592" i="2"/>
  <c r="Y592" i="2"/>
  <c r="AB592" i="2" s="1"/>
  <c r="Z592" i="2"/>
  <c r="AA592" i="2"/>
  <c r="U593" i="2"/>
  <c r="V593" i="2"/>
  <c r="AB593" i="2" s="1"/>
  <c r="W593" i="2"/>
  <c r="AC593" i="2" s="1"/>
  <c r="X593" i="2"/>
  <c r="Y593" i="2"/>
  <c r="Z593" i="2"/>
  <c r="AA593" i="2"/>
  <c r="U594" i="2"/>
  <c r="AA594" i="2" s="1"/>
  <c r="V594" i="2"/>
  <c r="AB594" i="2" s="1"/>
  <c r="W594" i="2"/>
  <c r="X594" i="2"/>
  <c r="Y594" i="2"/>
  <c r="Z594" i="2"/>
  <c r="AC594" i="2"/>
  <c r="U595" i="2"/>
  <c r="AA595" i="2" s="1"/>
  <c r="V595" i="2"/>
  <c r="W595" i="2"/>
  <c r="X595" i="2"/>
  <c r="Y595" i="2"/>
  <c r="Z595" i="2"/>
  <c r="AB595" i="2"/>
  <c r="AC595" i="2"/>
  <c r="U596" i="2"/>
  <c r="V596" i="2"/>
  <c r="W596" i="2"/>
  <c r="AC596" i="2" s="1"/>
  <c r="X596" i="2"/>
  <c r="Y596" i="2"/>
  <c r="Z596" i="2"/>
  <c r="AA596" i="2"/>
  <c r="AB596" i="2"/>
  <c r="U597" i="2"/>
  <c r="V597" i="2"/>
  <c r="AB597" i="2" s="1"/>
  <c r="W597" i="2"/>
  <c r="AC597" i="2" s="1"/>
  <c r="X597" i="2"/>
  <c r="Y597" i="2"/>
  <c r="Z597" i="2"/>
  <c r="AA597" i="2"/>
  <c r="U598" i="2"/>
  <c r="AA598" i="2" s="1"/>
  <c r="V598" i="2"/>
  <c r="AB598" i="2" s="1"/>
  <c r="W598" i="2"/>
  <c r="X598" i="2"/>
  <c r="Y598" i="2"/>
  <c r="Z598" i="2"/>
  <c r="AC598" i="2"/>
  <c r="U599" i="2"/>
  <c r="AA599" i="2" s="1"/>
  <c r="V599" i="2"/>
  <c r="W599" i="2"/>
  <c r="X599" i="2"/>
  <c r="Y599" i="2"/>
  <c r="Z599" i="2"/>
  <c r="AB599" i="2"/>
  <c r="AC599" i="2"/>
  <c r="U600" i="2"/>
  <c r="V600" i="2"/>
  <c r="W600" i="2"/>
  <c r="AC600" i="2" s="1"/>
  <c r="X600" i="2"/>
  <c r="Y600" i="2"/>
  <c r="Z600" i="2"/>
  <c r="AA600" i="2"/>
  <c r="AB600" i="2"/>
  <c r="U601" i="2"/>
  <c r="V601" i="2"/>
  <c r="AB601" i="2" s="1"/>
  <c r="W601" i="2"/>
  <c r="AC601" i="2" s="1"/>
  <c r="X601" i="2"/>
  <c r="Y601" i="2"/>
  <c r="Z601" i="2"/>
  <c r="AA601" i="2"/>
  <c r="U602" i="2"/>
  <c r="AA602" i="2" s="1"/>
  <c r="V602" i="2"/>
  <c r="AB602" i="2" s="1"/>
  <c r="W602" i="2"/>
  <c r="X602" i="2"/>
  <c r="Y602" i="2"/>
  <c r="Z602" i="2"/>
  <c r="AC602" i="2"/>
  <c r="U603" i="2"/>
  <c r="AA603" i="2" s="1"/>
  <c r="V603" i="2"/>
  <c r="W603" i="2"/>
  <c r="X603" i="2"/>
  <c r="Y603" i="2"/>
  <c r="Z603" i="2"/>
  <c r="AB603" i="2"/>
  <c r="AC603" i="2"/>
  <c r="U604" i="2"/>
  <c r="V604" i="2"/>
  <c r="W604" i="2"/>
  <c r="AC604" i="2" s="1"/>
  <c r="X604" i="2"/>
  <c r="Y604" i="2"/>
  <c r="Z604" i="2"/>
  <c r="AA604" i="2"/>
  <c r="AB604" i="2"/>
  <c r="U605" i="2"/>
  <c r="V605" i="2"/>
  <c r="AB605" i="2" s="1"/>
  <c r="W605" i="2"/>
  <c r="AC605" i="2" s="1"/>
  <c r="X605" i="2"/>
  <c r="Y605" i="2"/>
  <c r="Z605" i="2"/>
  <c r="AA605" i="2"/>
  <c r="U606" i="2"/>
  <c r="AA606" i="2" s="1"/>
  <c r="V606" i="2"/>
  <c r="AB606" i="2" s="1"/>
  <c r="W606" i="2"/>
  <c r="X606" i="2"/>
  <c r="Y606" i="2"/>
  <c r="Z606" i="2"/>
  <c r="AC606" i="2"/>
  <c r="U607" i="2"/>
  <c r="AA607" i="2" s="1"/>
  <c r="V607" i="2"/>
  <c r="W607" i="2"/>
  <c r="X607" i="2"/>
  <c r="Y607" i="2"/>
  <c r="Z607" i="2"/>
  <c r="AB607" i="2"/>
  <c r="AC607" i="2"/>
  <c r="U608" i="2"/>
  <c r="V608" i="2"/>
  <c r="W608" i="2"/>
  <c r="AC608" i="2" s="1"/>
  <c r="X608" i="2"/>
  <c r="Y608" i="2"/>
  <c r="Z608" i="2"/>
  <c r="AA608" i="2"/>
  <c r="AB608" i="2"/>
  <c r="U609" i="2"/>
  <c r="V609" i="2"/>
  <c r="AB609" i="2" s="1"/>
  <c r="W609" i="2"/>
  <c r="AC609" i="2" s="1"/>
  <c r="X609" i="2"/>
  <c r="Y609" i="2"/>
  <c r="Z609" i="2"/>
  <c r="AA609" i="2"/>
  <c r="U425" i="2"/>
  <c r="V425" i="2"/>
  <c r="AB425" i="2" s="1"/>
  <c r="W425" i="2"/>
  <c r="X425" i="2"/>
  <c r="AA425" i="2"/>
  <c r="Y425" i="2"/>
  <c r="Z425" i="2"/>
  <c r="AC425" i="2"/>
  <c r="N434" i="2"/>
  <c r="O434" i="2"/>
  <c r="P434" i="2"/>
  <c r="N435" i="2"/>
  <c r="O435" i="2"/>
  <c r="P435" i="2"/>
  <c r="N436" i="2"/>
  <c r="O436" i="2"/>
  <c r="P436" i="2"/>
  <c r="N437" i="2"/>
  <c r="O437" i="2"/>
  <c r="P437" i="2"/>
  <c r="N439" i="2"/>
  <c r="O439" i="2"/>
  <c r="P439" i="2"/>
  <c r="N440" i="2"/>
  <c r="O440" i="2"/>
  <c r="P440" i="2"/>
  <c r="N441" i="2"/>
  <c r="O441" i="2"/>
  <c r="P441" i="2"/>
  <c r="N442" i="2"/>
  <c r="O442" i="2"/>
  <c r="P442" i="2"/>
  <c r="N443" i="2"/>
  <c r="O443" i="2"/>
  <c r="P443" i="2"/>
  <c r="N444" i="2"/>
  <c r="O444" i="2"/>
  <c r="P444" i="2"/>
  <c r="N445" i="2"/>
  <c r="O445" i="2"/>
  <c r="P445" i="2"/>
  <c r="N446" i="2"/>
  <c r="O446" i="2"/>
  <c r="P446" i="2"/>
  <c r="N447" i="2"/>
  <c r="O447" i="2"/>
  <c r="P447" i="2"/>
  <c r="N448" i="2"/>
  <c r="O448" i="2"/>
  <c r="P448" i="2"/>
  <c r="N449" i="2"/>
  <c r="O449" i="2"/>
  <c r="P449" i="2"/>
  <c r="N450" i="2"/>
  <c r="O450" i="2"/>
  <c r="P450" i="2"/>
  <c r="N451" i="2"/>
  <c r="O451" i="2"/>
  <c r="P451" i="2"/>
  <c r="N452" i="2"/>
  <c r="O452" i="2"/>
  <c r="P452" i="2"/>
  <c r="N453" i="2"/>
  <c r="O453" i="2"/>
  <c r="P453" i="2"/>
  <c r="N454" i="2"/>
  <c r="O454" i="2"/>
  <c r="P454" i="2"/>
  <c r="N455" i="2"/>
  <c r="O455" i="2"/>
  <c r="P455" i="2"/>
  <c r="N456" i="2"/>
  <c r="O456" i="2"/>
  <c r="P456" i="2"/>
  <c r="N457" i="2"/>
  <c r="O457" i="2"/>
  <c r="P457" i="2"/>
  <c r="N458" i="2"/>
  <c r="O458" i="2"/>
  <c r="P458" i="2"/>
  <c r="N459" i="2"/>
  <c r="O459" i="2"/>
  <c r="P459" i="2"/>
  <c r="N460" i="2"/>
  <c r="O460" i="2"/>
  <c r="P460" i="2"/>
  <c r="N461" i="2"/>
  <c r="O461" i="2"/>
  <c r="P461" i="2"/>
  <c r="N462" i="2"/>
  <c r="O462" i="2"/>
  <c r="P462" i="2"/>
  <c r="N463" i="2"/>
  <c r="O463" i="2"/>
  <c r="P463" i="2"/>
  <c r="N464" i="2"/>
  <c r="O464" i="2"/>
  <c r="P464" i="2"/>
  <c r="N465" i="2"/>
  <c r="O465" i="2"/>
  <c r="P465" i="2"/>
  <c r="N466" i="2"/>
  <c r="O466" i="2"/>
  <c r="P466" i="2"/>
  <c r="N467" i="2"/>
  <c r="O467" i="2"/>
  <c r="P467" i="2"/>
  <c r="N468" i="2"/>
  <c r="O468" i="2"/>
  <c r="P468" i="2"/>
  <c r="N469" i="2"/>
  <c r="O469" i="2"/>
  <c r="P469" i="2"/>
  <c r="N470" i="2"/>
  <c r="O470" i="2"/>
  <c r="P470" i="2"/>
  <c r="N471" i="2"/>
  <c r="O471" i="2"/>
  <c r="P471" i="2"/>
  <c r="N472" i="2"/>
  <c r="O472" i="2"/>
  <c r="P472" i="2"/>
  <c r="N473" i="2"/>
  <c r="O473" i="2"/>
  <c r="P473" i="2"/>
  <c r="N474" i="2"/>
  <c r="O474" i="2"/>
  <c r="P474" i="2"/>
  <c r="N475" i="2"/>
  <c r="O475" i="2"/>
  <c r="P475" i="2"/>
  <c r="N476" i="2"/>
  <c r="O476" i="2"/>
  <c r="P476" i="2"/>
  <c r="N477" i="2"/>
  <c r="O477" i="2"/>
  <c r="P477" i="2"/>
  <c r="N478" i="2"/>
  <c r="O478" i="2"/>
  <c r="P478" i="2"/>
  <c r="N479" i="2"/>
  <c r="O479" i="2"/>
  <c r="P479" i="2"/>
  <c r="N480" i="2"/>
  <c r="O480" i="2"/>
  <c r="P480" i="2"/>
  <c r="N481" i="2"/>
  <c r="O481" i="2"/>
  <c r="P481" i="2"/>
  <c r="N482" i="2"/>
  <c r="O482" i="2"/>
  <c r="P482" i="2"/>
  <c r="N483" i="2"/>
  <c r="O483" i="2"/>
  <c r="P483" i="2"/>
  <c r="N484" i="2"/>
  <c r="O484" i="2"/>
  <c r="P484" i="2"/>
  <c r="N485" i="2"/>
  <c r="O485" i="2"/>
  <c r="P485" i="2"/>
  <c r="N486" i="2"/>
  <c r="O486" i="2"/>
  <c r="P486" i="2"/>
  <c r="N487" i="2"/>
  <c r="O487" i="2"/>
  <c r="P487" i="2"/>
  <c r="N488" i="2"/>
  <c r="O488" i="2"/>
  <c r="P488" i="2"/>
  <c r="N489" i="2"/>
  <c r="O489" i="2"/>
  <c r="P489" i="2"/>
  <c r="N490" i="2"/>
  <c r="O490" i="2"/>
  <c r="P490" i="2"/>
  <c r="N491" i="2"/>
  <c r="O491" i="2"/>
  <c r="P491" i="2"/>
  <c r="N492" i="2"/>
  <c r="O492" i="2"/>
  <c r="P492" i="2"/>
  <c r="N493" i="2"/>
  <c r="O493" i="2"/>
  <c r="P493" i="2"/>
  <c r="N494" i="2"/>
  <c r="O494" i="2"/>
  <c r="P494" i="2"/>
  <c r="N495" i="2"/>
  <c r="O495" i="2"/>
  <c r="P495" i="2"/>
  <c r="N496" i="2"/>
  <c r="O496" i="2"/>
  <c r="P496" i="2"/>
  <c r="N497" i="2"/>
  <c r="O497" i="2"/>
  <c r="P497" i="2"/>
  <c r="N498" i="2"/>
  <c r="O498" i="2"/>
  <c r="P498" i="2"/>
  <c r="N499" i="2"/>
  <c r="O499" i="2"/>
  <c r="P499" i="2"/>
  <c r="N500" i="2"/>
  <c r="O500" i="2"/>
  <c r="P500" i="2"/>
  <c r="N501" i="2"/>
  <c r="O501" i="2"/>
  <c r="P501" i="2"/>
  <c r="N502" i="2"/>
  <c r="O502" i="2"/>
  <c r="P502" i="2"/>
  <c r="N503" i="2"/>
  <c r="O503" i="2"/>
  <c r="P503" i="2"/>
  <c r="N504" i="2"/>
  <c r="O504" i="2"/>
  <c r="P504" i="2"/>
  <c r="N505" i="2"/>
  <c r="O505" i="2"/>
  <c r="P505" i="2"/>
  <c r="N506" i="2"/>
  <c r="O506" i="2"/>
  <c r="P506" i="2"/>
  <c r="N507" i="2"/>
  <c r="O507" i="2"/>
  <c r="P507" i="2"/>
  <c r="N508" i="2"/>
  <c r="O508" i="2"/>
  <c r="P508" i="2"/>
  <c r="N509" i="2"/>
  <c r="O509" i="2"/>
  <c r="P509" i="2"/>
  <c r="N510" i="2"/>
  <c r="O510" i="2"/>
  <c r="P510" i="2"/>
  <c r="N511" i="2"/>
  <c r="O511" i="2"/>
  <c r="P511" i="2"/>
  <c r="N512" i="2"/>
  <c r="O512" i="2"/>
  <c r="P512" i="2"/>
  <c r="N513" i="2"/>
  <c r="O513" i="2"/>
  <c r="P513" i="2"/>
  <c r="N514" i="2"/>
  <c r="O514" i="2"/>
  <c r="P514" i="2"/>
  <c r="N515" i="2"/>
  <c r="O515" i="2"/>
  <c r="P515" i="2"/>
  <c r="N516" i="2"/>
  <c r="O516" i="2"/>
  <c r="P516" i="2"/>
  <c r="N517" i="2"/>
  <c r="O517" i="2"/>
  <c r="P517" i="2"/>
  <c r="N518" i="2"/>
  <c r="O518" i="2"/>
  <c r="P518" i="2"/>
  <c r="N519" i="2"/>
  <c r="O519" i="2"/>
  <c r="P519" i="2"/>
  <c r="N520" i="2"/>
  <c r="O520" i="2"/>
  <c r="P520" i="2"/>
  <c r="N521" i="2"/>
  <c r="O521" i="2"/>
  <c r="P521" i="2"/>
  <c r="N522" i="2"/>
  <c r="O522" i="2"/>
  <c r="P522" i="2"/>
  <c r="N523" i="2"/>
  <c r="O523" i="2"/>
  <c r="P523" i="2"/>
  <c r="N524" i="2"/>
  <c r="O524" i="2"/>
  <c r="P524" i="2"/>
  <c r="N525" i="2"/>
  <c r="O525" i="2"/>
  <c r="P525" i="2"/>
  <c r="N526" i="2"/>
  <c r="O526" i="2"/>
  <c r="P526" i="2"/>
  <c r="N527" i="2"/>
  <c r="O527" i="2"/>
  <c r="P527" i="2"/>
  <c r="N528" i="2"/>
  <c r="O528" i="2"/>
  <c r="P528" i="2"/>
  <c r="N529" i="2"/>
  <c r="O529" i="2"/>
  <c r="P529" i="2"/>
  <c r="N530" i="2"/>
  <c r="O530" i="2"/>
  <c r="P530" i="2"/>
  <c r="N531" i="2"/>
  <c r="O531" i="2"/>
  <c r="P531" i="2"/>
  <c r="N532" i="2"/>
  <c r="O532" i="2"/>
  <c r="P532" i="2"/>
  <c r="N533" i="2"/>
  <c r="O533" i="2"/>
  <c r="P533" i="2"/>
  <c r="N534" i="2"/>
  <c r="O534" i="2"/>
  <c r="P534" i="2"/>
  <c r="N535" i="2"/>
  <c r="O535" i="2"/>
  <c r="P535" i="2"/>
  <c r="N536" i="2"/>
  <c r="O536" i="2"/>
  <c r="P536" i="2"/>
  <c r="N537" i="2"/>
  <c r="O537" i="2"/>
  <c r="P537" i="2"/>
  <c r="N538" i="2"/>
  <c r="O538" i="2"/>
  <c r="P538" i="2"/>
  <c r="N539" i="2"/>
  <c r="O539" i="2"/>
  <c r="P539" i="2"/>
  <c r="N540" i="2"/>
  <c r="O540" i="2"/>
  <c r="P540" i="2"/>
  <c r="N541" i="2"/>
  <c r="O541" i="2"/>
  <c r="P541" i="2"/>
  <c r="N542" i="2"/>
  <c r="O542" i="2"/>
  <c r="P542" i="2"/>
  <c r="N543" i="2"/>
  <c r="O543" i="2"/>
  <c r="P543" i="2"/>
  <c r="N544" i="2"/>
  <c r="O544" i="2"/>
  <c r="P544" i="2"/>
  <c r="N545" i="2"/>
  <c r="O545" i="2"/>
  <c r="P545" i="2"/>
  <c r="N546" i="2"/>
  <c r="O546" i="2"/>
  <c r="P546" i="2"/>
  <c r="N547" i="2"/>
  <c r="O547" i="2"/>
  <c r="P547" i="2"/>
  <c r="N548" i="2"/>
  <c r="O548" i="2"/>
  <c r="P548" i="2"/>
  <c r="N549" i="2"/>
  <c r="O549" i="2"/>
  <c r="P549" i="2"/>
  <c r="N550" i="2"/>
  <c r="O550" i="2"/>
  <c r="P550" i="2"/>
  <c r="N551" i="2"/>
  <c r="O551" i="2"/>
  <c r="P551" i="2"/>
  <c r="N552" i="2"/>
  <c r="O552" i="2"/>
  <c r="P552" i="2"/>
  <c r="N553" i="2"/>
  <c r="O553" i="2"/>
  <c r="P553" i="2"/>
  <c r="N554" i="2"/>
  <c r="O554" i="2"/>
  <c r="P554" i="2"/>
  <c r="N555" i="2"/>
  <c r="O555" i="2"/>
  <c r="P555" i="2"/>
  <c r="N556" i="2"/>
  <c r="O556" i="2"/>
  <c r="P556" i="2"/>
  <c r="N557" i="2"/>
  <c r="O557" i="2"/>
  <c r="P557" i="2"/>
  <c r="N558" i="2"/>
  <c r="O558" i="2"/>
  <c r="P558" i="2"/>
  <c r="N559" i="2"/>
  <c r="O559" i="2"/>
  <c r="P559" i="2"/>
  <c r="N560" i="2"/>
  <c r="O560" i="2"/>
  <c r="P560" i="2"/>
  <c r="N561" i="2"/>
  <c r="O561" i="2"/>
  <c r="P561" i="2"/>
  <c r="N562" i="2"/>
  <c r="O562" i="2"/>
  <c r="P562" i="2"/>
  <c r="N563" i="2"/>
  <c r="O563" i="2"/>
  <c r="P563" i="2"/>
  <c r="N564" i="2"/>
  <c r="O564" i="2"/>
  <c r="P564" i="2"/>
  <c r="N565" i="2"/>
  <c r="O565" i="2"/>
  <c r="P565" i="2"/>
  <c r="N566" i="2"/>
  <c r="O566" i="2"/>
  <c r="P566" i="2"/>
  <c r="N567" i="2"/>
  <c r="O567" i="2"/>
  <c r="P567" i="2"/>
  <c r="N568" i="2"/>
  <c r="O568" i="2"/>
  <c r="P568" i="2"/>
  <c r="N569" i="2"/>
  <c r="O569" i="2"/>
  <c r="P569" i="2"/>
  <c r="N570" i="2"/>
  <c r="O570" i="2"/>
  <c r="P570" i="2"/>
  <c r="N571" i="2"/>
  <c r="O571" i="2"/>
  <c r="P571" i="2"/>
  <c r="N572" i="2"/>
  <c r="O572" i="2"/>
  <c r="P572" i="2"/>
  <c r="N573" i="2"/>
  <c r="O573" i="2"/>
  <c r="P573" i="2"/>
  <c r="N574" i="2"/>
  <c r="O574" i="2"/>
  <c r="P574" i="2"/>
  <c r="N575" i="2"/>
  <c r="O575" i="2"/>
  <c r="P575" i="2"/>
  <c r="N576" i="2"/>
  <c r="O576" i="2"/>
  <c r="P576" i="2"/>
  <c r="N577" i="2"/>
  <c r="O577" i="2"/>
  <c r="P577" i="2"/>
  <c r="N578" i="2"/>
  <c r="O578" i="2"/>
  <c r="P578" i="2"/>
  <c r="N579" i="2"/>
  <c r="O579" i="2"/>
  <c r="P579" i="2"/>
  <c r="N580" i="2"/>
  <c r="O580" i="2"/>
  <c r="P580" i="2"/>
  <c r="N581" i="2"/>
  <c r="O581" i="2"/>
  <c r="P581" i="2"/>
  <c r="N582" i="2"/>
  <c r="O582" i="2"/>
  <c r="P582" i="2"/>
  <c r="N583" i="2"/>
  <c r="O583" i="2"/>
  <c r="P583" i="2"/>
  <c r="N584" i="2"/>
  <c r="O584" i="2"/>
  <c r="P584" i="2"/>
  <c r="N585" i="2"/>
  <c r="O585" i="2"/>
  <c r="P585" i="2"/>
  <c r="N586" i="2"/>
  <c r="O586" i="2"/>
  <c r="P586" i="2"/>
  <c r="N587" i="2"/>
  <c r="O587" i="2"/>
  <c r="P587" i="2"/>
  <c r="N588" i="2"/>
  <c r="O588" i="2"/>
  <c r="P588" i="2"/>
  <c r="N589" i="2"/>
  <c r="O589" i="2"/>
  <c r="P589" i="2"/>
  <c r="N590" i="2"/>
  <c r="O590" i="2"/>
  <c r="P590" i="2"/>
  <c r="N591" i="2"/>
  <c r="O591" i="2"/>
  <c r="P591" i="2"/>
  <c r="N592" i="2"/>
  <c r="O592" i="2"/>
  <c r="P592" i="2"/>
  <c r="N593" i="2"/>
  <c r="O593" i="2"/>
  <c r="P593" i="2"/>
  <c r="N594" i="2"/>
  <c r="O594" i="2"/>
  <c r="P594" i="2"/>
  <c r="N595" i="2"/>
  <c r="O595" i="2"/>
  <c r="P595" i="2"/>
  <c r="N596" i="2"/>
  <c r="O596" i="2"/>
  <c r="P596" i="2"/>
  <c r="N597" i="2"/>
  <c r="O597" i="2"/>
  <c r="P597" i="2"/>
  <c r="N598" i="2"/>
  <c r="O598" i="2"/>
  <c r="P598" i="2"/>
  <c r="N599" i="2"/>
  <c r="O599" i="2"/>
  <c r="P599" i="2"/>
  <c r="N600" i="2"/>
  <c r="O600" i="2"/>
  <c r="P600" i="2"/>
  <c r="N601" i="2"/>
  <c r="O601" i="2"/>
  <c r="P601" i="2"/>
  <c r="N602" i="2"/>
  <c r="O602" i="2"/>
  <c r="P602" i="2"/>
  <c r="N603" i="2"/>
  <c r="O603" i="2"/>
  <c r="P603" i="2"/>
  <c r="N604" i="2"/>
  <c r="O604" i="2"/>
  <c r="P604" i="2"/>
  <c r="N605" i="2"/>
  <c r="O605" i="2"/>
  <c r="P605" i="2"/>
  <c r="N606" i="2"/>
  <c r="O606" i="2"/>
  <c r="P606" i="2"/>
  <c r="N607" i="2"/>
  <c r="O607" i="2"/>
  <c r="P607" i="2"/>
  <c r="N608" i="2"/>
  <c r="O608" i="2"/>
  <c r="P608" i="2"/>
  <c r="N609" i="2"/>
  <c r="O609" i="2"/>
  <c r="P609" i="2"/>
  <c r="N425" i="2"/>
  <c r="O425" i="2"/>
  <c r="P425" i="2"/>
  <c r="N426" i="2"/>
  <c r="O426" i="2"/>
  <c r="P426" i="2"/>
  <c r="N427" i="2"/>
  <c r="O427" i="2"/>
  <c r="P427" i="2"/>
  <c r="N428" i="2"/>
  <c r="O428" i="2"/>
  <c r="P428" i="2"/>
  <c r="N429" i="2"/>
  <c r="O429" i="2"/>
  <c r="P429" i="2"/>
  <c r="N430" i="2"/>
  <c r="O430" i="2"/>
  <c r="P430" i="2"/>
  <c r="N431" i="2"/>
  <c r="O431" i="2"/>
  <c r="P431" i="2"/>
  <c r="N432" i="2"/>
  <c r="O432" i="2"/>
  <c r="P432" i="2"/>
  <c r="N433" i="2"/>
  <c r="O433" i="2"/>
  <c r="P433" i="2"/>
  <c r="E425" i="2"/>
  <c r="F425" i="2"/>
  <c r="G425" i="2"/>
  <c r="E426" i="2"/>
  <c r="F426" i="2"/>
  <c r="G426" i="2"/>
  <c r="E427" i="2"/>
  <c r="F427" i="2"/>
  <c r="G427" i="2"/>
  <c r="E428" i="2"/>
  <c r="F428" i="2"/>
  <c r="G428" i="2"/>
  <c r="E429" i="2"/>
  <c r="F429" i="2"/>
  <c r="G429" i="2"/>
  <c r="E430" i="2"/>
  <c r="F430" i="2"/>
  <c r="G430" i="2"/>
  <c r="E431" i="2"/>
  <c r="F431" i="2"/>
  <c r="G431" i="2"/>
  <c r="E432" i="2"/>
  <c r="F432" i="2"/>
  <c r="G432" i="2"/>
  <c r="E433" i="2"/>
  <c r="F433" i="2"/>
  <c r="G433" i="2"/>
  <c r="E434" i="2"/>
  <c r="F434" i="2"/>
  <c r="G434" i="2"/>
  <c r="E435" i="2"/>
  <c r="F435" i="2"/>
  <c r="G435" i="2"/>
  <c r="E436" i="2"/>
  <c r="F436" i="2"/>
  <c r="G436" i="2"/>
  <c r="E437" i="2"/>
  <c r="F437" i="2"/>
  <c r="G437" i="2"/>
  <c r="E439" i="2"/>
  <c r="F439" i="2"/>
  <c r="G439" i="2"/>
  <c r="E440" i="2"/>
  <c r="F440" i="2"/>
  <c r="G440" i="2"/>
  <c r="E441" i="2"/>
  <c r="F441" i="2"/>
  <c r="G441" i="2"/>
  <c r="E442" i="2"/>
  <c r="F442" i="2"/>
  <c r="G442" i="2"/>
  <c r="E443" i="2"/>
  <c r="F443" i="2"/>
  <c r="G443" i="2"/>
  <c r="E444" i="2"/>
  <c r="F444" i="2"/>
  <c r="G444" i="2"/>
  <c r="E445" i="2"/>
  <c r="F445" i="2"/>
  <c r="G445" i="2"/>
  <c r="E446" i="2"/>
  <c r="F446" i="2"/>
  <c r="G446" i="2"/>
  <c r="E447" i="2"/>
  <c r="F447" i="2"/>
  <c r="G447" i="2"/>
  <c r="E448" i="2"/>
  <c r="F448" i="2"/>
  <c r="G448" i="2"/>
  <c r="E449" i="2"/>
  <c r="F449" i="2"/>
  <c r="G449" i="2"/>
  <c r="E450" i="2"/>
  <c r="F450" i="2"/>
  <c r="G450" i="2"/>
  <c r="E451" i="2"/>
  <c r="F451" i="2"/>
  <c r="G451" i="2"/>
  <c r="E452" i="2"/>
  <c r="F452" i="2"/>
  <c r="G452" i="2"/>
  <c r="E453" i="2"/>
  <c r="F453" i="2"/>
  <c r="G453" i="2"/>
  <c r="E454" i="2"/>
  <c r="F454" i="2"/>
  <c r="G454" i="2"/>
  <c r="E455" i="2"/>
  <c r="F455" i="2"/>
  <c r="G455" i="2"/>
  <c r="E456" i="2"/>
  <c r="F456" i="2"/>
  <c r="G456" i="2"/>
  <c r="E457" i="2"/>
  <c r="F457" i="2"/>
  <c r="G457" i="2"/>
  <c r="E458" i="2"/>
  <c r="F458" i="2"/>
  <c r="G458" i="2"/>
  <c r="E459" i="2"/>
  <c r="F459" i="2"/>
  <c r="G459" i="2"/>
  <c r="E460" i="2"/>
  <c r="F460" i="2"/>
  <c r="G460" i="2"/>
  <c r="E461" i="2"/>
  <c r="F461" i="2"/>
  <c r="G461" i="2"/>
  <c r="E462" i="2"/>
  <c r="F462" i="2"/>
  <c r="G462" i="2"/>
  <c r="E463" i="2"/>
  <c r="F463" i="2"/>
  <c r="G463" i="2"/>
  <c r="E464" i="2"/>
  <c r="F464" i="2"/>
  <c r="G464" i="2"/>
  <c r="E465" i="2"/>
  <c r="F465" i="2"/>
  <c r="G465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425" i="2"/>
  <c r="D426" i="2"/>
  <c r="D427" i="2"/>
  <c r="D428" i="2"/>
  <c r="D429" i="2"/>
  <c r="D430" i="2"/>
  <c r="S184" i="8" l="1"/>
  <c r="T183" i="8"/>
  <c r="T180" i="8"/>
  <c r="S174" i="8"/>
  <c r="T173" i="8"/>
  <c r="S168" i="8"/>
  <c r="T167" i="8"/>
  <c r="T164" i="8"/>
  <c r="S158" i="8"/>
  <c r="T157" i="8"/>
  <c r="S152" i="8"/>
  <c r="T151" i="8"/>
  <c r="T148" i="8"/>
  <c r="T184" i="8"/>
  <c r="S178" i="8"/>
  <c r="T177" i="8"/>
  <c r="S172" i="8"/>
  <c r="T171" i="8"/>
  <c r="T168" i="8"/>
  <c r="S162" i="8"/>
  <c r="T161" i="8"/>
  <c r="S156" i="8"/>
  <c r="T155" i="8"/>
  <c r="T152" i="8"/>
  <c r="S146" i="8"/>
  <c r="AC438" i="2"/>
  <c r="AA587" i="2"/>
  <c r="AA579" i="2"/>
  <c r="AB537" i="2"/>
  <c r="AA534" i="2"/>
  <c r="AC532" i="2"/>
  <c r="AB529" i="2"/>
  <c r="AA526" i="2"/>
  <c r="AC524" i="2"/>
  <c r="AB521" i="2"/>
  <c r="AA518" i="2"/>
  <c r="AC516" i="2"/>
  <c r="AB513" i="2"/>
  <c r="AA510" i="2"/>
  <c r="AC508" i="2"/>
  <c r="AB505" i="2"/>
  <c r="AA502" i="2"/>
  <c r="AC500" i="2"/>
  <c r="AB497" i="2"/>
  <c r="AA494" i="2"/>
  <c r="AC492" i="2"/>
  <c r="AB489" i="2"/>
  <c r="AA486" i="2"/>
  <c r="AC484" i="2"/>
  <c r="AB481" i="2"/>
  <c r="AA478" i="2"/>
  <c r="AC476" i="2"/>
  <c r="AB473" i="2"/>
  <c r="AA470" i="2"/>
  <c r="AC468" i="2"/>
  <c r="AB465" i="2"/>
  <c r="AA462" i="2"/>
  <c r="AC460" i="2"/>
  <c r="AB457" i="2"/>
  <c r="AA454" i="2"/>
  <c r="AC452" i="2"/>
  <c r="AB449" i="2"/>
  <c r="AA446" i="2"/>
  <c r="AC444" i="2"/>
  <c r="AB441" i="2"/>
  <c r="AA438" i="2"/>
  <c r="AC436" i="2"/>
  <c r="AB433" i="2"/>
  <c r="AA430" i="2"/>
  <c r="AC428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AA474" i="2"/>
  <c r="AC472" i="2"/>
  <c r="AB469" i="2"/>
  <c r="AA466" i="2"/>
  <c r="AC464" i="2"/>
  <c r="AB461" i="2"/>
  <c r="AA458" i="2"/>
  <c r="AC456" i="2"/>
  <c r="AB453" i="2"/>
  <c r="AA450" i="2"/>
  <c r="AC448" i="2"/>
  <c r="AB445" i="2"/>
  <c r="AA442" i="2"/>
  <c r="AC440" i="2"/>
  <c r="AB437" i="2"/>
  <c r="AA434" i="2"/>
  <c r="AC432" i="2"/>
  <c r="AB429" i="2"/>
  <c r="U368" i="2"/>
  <c r="V368" i="2"/>
  <c r="AB368" i="2" s="1"/>
  <c r="W368" i="2"/>
  <c r="X368" i="2"/>
  <c r="AA368" i="2" s="1"/>
  <c r="Y368" i="2"/>
  <c r="Z368" i="2"/>
  <c r="AC368" i="2" s="1"/>
  <c r="U369" i="2"/>
  <c r="V369" i="2"/>
  <c r="W369" i="2"/>
  <c r="AC369" i="2" s="1"/>
  <c r="X369" i="2"/>
  <c r="Y369" i="2"/>
  <c r="AB369" i="2" s="1"/>
  <c r="Z369" i="2"/>
  <c r="AA369" i="2"/>
  <c r="U370" i="2"/>
  <c r="V370" i="2"/>
  <c r="W370" i="2"/>
  <c r="X370" i="2"/>
  <c r="AA370" i="2" s="1"/>
  <c r="Y370" i="2"/>
  <c r="Z370" i="2"/>
  <c r="AC370" i="2" s="1"/>
  <c r="AB370" i="2"/>
  <c r="U371" i="2"/>
  <c r="V371" i="2"/>
  <c r="W371" i="2"/>
  <c r="X371" i="2"/>
  <c r="Y371" i="2"/>
  <c r="AB371" i="2" s="1"/>
  <c r="Z371" i="2"/>
  <c r="AA371" i="2"/>
  <c r="AC371" i="2"/>
  <c r="U372" i="2"/>
  <c r="V372" i="2"/>
  <c r="AB372" i="2" s="1"/>
  <c r="W372" i="2"/>
  <c r="X372" i="2"/>
  <c r="AA372" i="2" s="1"/>
  <c r="Y372" i="2"/>
  <c r="Z372" i="2"/>
  <c r="AC372" i="2" s="1"/>
  <c r="U373" i="2"/>
  <c r="V373" i="2"/>
  <c r="W373" i="2"/>
  <c r="AC373" i="2" s="1"/>
  <c r="X373" i="2"/>
  <c r="Y373" i="2"/>
  <c r="AB373" i="2" s="1"/>
  <c r="Z373" i="2"/>
  <c r="AA373" i="2"/>
  <c r="U374" i="2"/>
  <c r="V374" i="2"/>
  <c r="W374" i="2"/>
  <c r="X374" i="2"/>
  <c r="AA374" i="2" s="1"/>
  <c r="Y374" i="2"/>
  <c r="Z374" i="2"/>
  <c r="AC374" i="2" s="1"/>
  <c r="AB374" i="2"/>
  <c r="U375" i="2"/>
  <c r="V375" i="2"/>
  <c r="W375" i="2"/>
  <c r="X375" i="2"/>
  <c r="Y375" i="2"/>
  <c r="AB375" i="2" s="1"/>
  <c r="Z375" i="2"/>
  <c r="AA375" i="2"/>
  <c r="AC375" i="2"/>
  <c r="U376" i="2"/>
  <c r="V376" i="2"/>
  <c r="AB376" i="2" s="1"/>
  <c r="W376" i="2"/>
  <c r="X376" i="2"/>
  <c r="AA376" i="2" s="1"/>
  <c r="Y376" i="2"/>
  <c r="Z376" i="2"/>
  <c r="AC376" i="2" s="1"/>
  <c r="U377" i="2"/>
  <c r="V377" i="2"/>
  <c r="W377" i="2"/>
  <c r="AC377" i="2" s="1"/>
  <c r="X377" i="2"/>
  <c r="Y377" i="2"/>
  <c r="AB377" i="2" s="1"/>
  <c r="Z377" i="2"/>
  <c r="AA377" i="2"/>
  <c r="U378" i="2"/>
  <c r="V378" i="2"/>
  <c r="W378" i="2"/>
  <c r="X378" i="2"/>
  <c r="AA378" i="2" s="1"/>
  <c r="Y378" i="2"/>
  <c r="Z378" i="2"/>
  <c r="AC378" i="2" s="1"/>
  <c r="AB378" i="2"/>
  <c r="U379" i="2"/>
  <c r="V379" i="2"/>
  <c r="W379" i="2"/>
  <c r="X379" i="2"/>
  <c r="Y379" i="2"/>
  <c r="AB379" i="2" s="1"/>
  <c r="Z379" i="2"/>
  <c r="AA379" i="2"/>
  <c r="AC379" i="2"/>
  <c r="U380" i="2"/>
  <c r="V380" i="2"/>
  <c r="AB380" i="2" s="1"/>
  <c r="W380" i="2"/>
  <c r="X380" i="2"/>
  <c r="AA380" i="2" s="1"/>
  <c r="Y380" i="2"/>
  <c r="Z380" i="2"/>
  <c r="AC380" i="2" s="1"/>
  <c r="U381" i="2"/>
  <c r="V381" i="2"/>
  <c r="W381" i="2"/>
  <c r="AC381" i="2" s="1"/>
  <c r="X381" i="2"/>
  <c r="Y381" i="2"/>
  <c r="AB381" i="2" s="1"/>
  <c r="Z381" i="2"/>
  <c r="AA381" i="2"/>
  <c r="U382" i="2"/>
  <c r="V382" i="2"/>
  <c r="W382" i="2"/>
  <c r="X382" i="2"/>
  <c r="AA382" i="2" s="1"/>
  <c r="Y382" i="2"/>
  <c r="Z382" i="2"/>
  <c r="AC382" i="2" s="1"/>
  <c r="AB382" i="2"/>
  <c r="U383" i="2"/>
  <c r="V383" i="2"/>
  <c r="W383" i="2"/>
  <c r="X383" i="2"/>
  <c r="Y383" i="2"/>
  <c r="AB383" i="2" s="1"/>
  <c r="Z383" i="2"/>
  <c r="AA383" i="2"/>
  <c r="AC383" i="2"/>
  <c r="U384" i="2"/>
  <c r="V384" i="2"/>
  <c r="AB384" i="2" s="1"/>
  <c r="W384" i="2"/>
  <c r="X384" i="2"/>
  <c r="AA384" i="2" s="1"/>
  <c r="Y384" i="2"/>
  <c r="Z384" i="2"/>
  <c r="AC384" i="2" s="1"/>
  <c r="U385" i="2"/>
  <c r="V385" i="2"/>
  <c r="W385" i="2"/>
  <c r="AC385" i="2" s="1"/>
  <c r="X385" i="2"/>
  <c r="Y385" i="2"/>
  <c r="AB385" i="2" s="1"/>
  <c r="Z385" i="2"/>
  <c r="AA385" i="2"/>
  <c r="U386" i="2"/>
  <c r="V386" i="2"/>
  <c r="W386" i="2"/>
  <c r="X386" i="2"/>
  <c r="AA386" i="2" s="1"/>
  <c r="Y386" i="2"/>
  <c r="Z386" i="2"/>
  <c r="AC386" i="2" s="1"/>
  <c r="AB386" i="2"/>
  <c r="U387" i="2"/>
  <c r="V387" i="2"/>
  <c r="W387" i="2"/>
  <c r="X387" i="2"/>
  <c r="Y387" i="2"/>
  <c r="AB387" i="2" s="1"/>
  <c r="Z387" i="2"/>
  <c r="AA387" i="2"/>
  <c r="AC387" i="2"/>
  <c r="U388" i="2"/>
  <c r="V388" i="2"/>
  <c r="AB388" i="2" s="1"/>
  <c r="W388" i="2"/>
  <c r="X388" i="2"/>
  <c r="AA388" i="2" s="1"/>
  <c r="Y388" i="2"/>
  <c r="Z388" i="2"/>
  <c r="AC388" i="2" s="1"/>
  <c r="U389" i="2"/>
  <c r="V389" i="2"/>
  <c r="W389" i="2"/>
  <c r="AC389" i="2" s="1"/>
  <c r="X389" i="2"/>
  <c r="Y389" i="2"/>
  <c r="AB389" i="2" s="1"/>
  <c r="Z389" i="2"/>
  <c r="AA389" i="2"/>
  <c r="U390" i="2"/>
  <c r="V390" i="2"/>
  <c r="W390" i="2"/>
  <c r="X390" i="2"/>
  <c r="AA390" i="2" s="1"/>
  <c r="Y390" i="2"/>
  <c r="Z390" i="2"/>
  <c r="AC390" i="2" s="1"/>
  <c r="AB390" i="2"/>
  <c r="U391" i="2"/>
  <c r="V391" i="2"/>
  <c r="W391" i="2"/>
  <c r="X391" i="2"/>
  <c r="Y391" i="2"/>
  <c r="AB391" i="2" s="1"/>
  <c r="Z391" i="2"/>
  <c r="AA391" i="2"/>
  <c r="AC391" i="2"/>
  <c r="U392" i="2"/>
  <c r="V392" i="2"/>
  <c r="AB392" i="2" s="1"/>
  <c r="W392" i="2"/>
  <c r="X392" i="2"/>
  <c r="AA392" i="2" s="1"/>
  <c r="Y392" i="2"/>
  <c r="Z392" i="2"/>
  <c r="AC392" i="2" s="1"/>
  <c r="U393" i="2"/>
  <c r="V393" i="2"/>
  <c r="W393" i="2"/>
  <c r="AC393" i="2" s="1"/>
  <c r="X393" i="2"/>
  <c r="Y393" i="2"/>
  <c r="AB393" i="2" s="1"/>
  <c r="Z393" i="2"/>
  <c r="AA393" i="2"/>
  <c r="U394" i="2"/>
  <c r="V394" i="2"/>
  <c r="W394" i="2"/>
  <c r="X394" i="2"/>
  <c r="AA394" i="2" s="1"/>
  <c r="Y394" i="2"/>
  <c r="Z394" i="2"/>
  <c r="AC394" i="2" s="1"/>
  <c r="AB394" i="2"/>
  <c r="U395" i="2"/>
  <c r="V395" i="2"/>
  <c r="W395" i="2"/>
  <c r="X395" i="2"/>
  <c r="Y395" i="2"/>
  <c r="AB395" i="2" s="1"/>
  <c r="Z395" i="2"/>
  <c r="AA395" i="2"/>
  <c r="AC395" i="2"/>
  <c r="U396" i="2"/>
  <c r="V396" i="2"/>
  <c r="AB396" i="2" s="1"/>
  <c r="W396" i="2"/>
  <c r="X396" i="2"/>
  <c r="AA396" i="2" s="1"/>
  <c r="Y396" i="2"/>
  <c r="Z396" i="2"/>
  <c r="AC396" i="2" s="1"/>
  <c r="U397" i="2"/>
  <c r="V397" i="2"/>
  <c r="W397" i="2"/>
  <c r="AC397" i="2" s="1"/>
  <c r="X397" i="2"/>
  <c r="Y397" i="2"/>
  <c r="AB397" i="2" s="1"/>
  <c r="Z397" i="2"/>
  <c r="AA397" i="2"/>
  <c r="U398" i="2"/>
  <c r="V398" i="2"/>
  <c r="W398" i="2"/>
  <c r="X398" i="2"/>
  <c r="AA398" i="2" s="1"/>
  <c r="Y398" i="2"/>
  <c r="Z398" i="2"/>
  <c r="AC398" i="2" s="1"/>
  <c r="AB398" i="2"/>
  <c r="U399" i="2"/>
  <c r="V399" i="2"/>
  <c r="W399" i="2"/>
  <c r="X399" i="2"/>
  <c r="Y399" i="2"/>
  <c r="AB399" i="2" s="1"/>
  <c r="Z399" i="2"/>
  <c r="AA399" i="2"/>
  <c r="AC399" i="2"/>
  <c r="U400" i="2"/>
  <c r="V400" i="2"/>
  <c r="AB400" i="2" s="1"/>
  <c r="W400" i="2"/>
  <c r="X400" i="2"/>
  <c r="AA400" i="2" s="1"/>
  <c r="Y400" i="2"/>
  <c r="Z400" i="2"/>
  <c r="AC400" i="2" s="1"/>
  <c r="U401" i="2"/>
  <c r="V401" i="2"/>
  <c r="W401" i="2"/>
  <c r="AC401" i="2" s="1"/>
  <c r="X401" i="2"/>
  <c r="Y401" i="2"/>
  <c r="AB401" i="2" s="1"/>
  <c r="Z401" i="2"/>
  <c r="AA401" i="2"/>
  <c r="U402" i="2"/>
  <c r="V402" i="2"/>
  <c r="W402" i="2"/>
  <c r="X402" i="2"/>
  <c r="AA402" i="2" s="1"/>
  <c r="Y402" i="2"/>
  <c r="Z402" i="2"/>
  <c r="AC402" i="2" s="1"/>
  <c r="AB402" i="2"/>
  <c r="U403" i="2"/>
  <c r="V403" i="2"/>
  <c r="W403" i="2"/>
  <c r="X403" i="2"/>
  <c r="Y403" i="2"/>
  <c r="AB403" i="2" s="1"/>
  <c r="Z403" i="2"/>
  <c r="AA403" i="2"/>
  <c r="AC403" i="2"/>
  <c r="U404" i="2"/>
  <c r="V404" i="2"/>
  <c r="AB404" i="2" s="1"/>
  <c r="W404" i="2"/>
  <c r="X404" i="2"/>
  <c r="AA404" i="2" s="1"/>
  <c r="Y404" i="2"/>
  <c r="Z404" i="2"/>
  <c r="AC404" i="2" s="1"/>
  <c r="U405" i="2"/>
  <c r="V405" i="2"/>
  <c r="W405" i="2"/>
  <c r="AC405" i="2" s="1"/>
  <c r="X405" i="2"/>
  <c r="Y405" i="2"/>
  <c r="AB405" i="2" s="1"/>
  <c r="Z405" i="2"/>
  <c r="AA405" i="2"/>
  <c r="U406" i="2"/>
  <c r="V406" i="2"/>
  <c r="W406" i="2"/>
  <c r="X406" i="2"/>
  <c r="AA406" i="2" s="1"/>
  <c r="Y406" i="2"/>
  <c r="Z406" i="2"/>
  <c r="AC406" i="2" s="1"/>
  <c r="AB406" i="2"/>
  <c r="U407" i="2"/>
  <c r="V407" i="2"/>
  <c r="W407" i="2"/>
  <c r="X407" i="2"/>
  <c r="Y407" i="2"/>
  <c r="AB407" i="2" s="1"/>
  <c r="Z407" i="2"/>
  <c r="AA407" i="2"/>
  <c r="AC407" i="2"/>
  <c r="U408" i="2"/>
  <c r="V408" i="2"/>
  <c r="AB408" i="2" s="1"/>
  <c r="W408" i="2"/>
  <c r="X408" i="2"/>
  <c r="AA408" i="2" s="1"/>
  <c r="Y408" i="2"/>
  <c r="Z408" i="2"/>
  <c r="AC408" i="2" s="1"/>
  <c r="U409" i="2"/>
  <c r="V409" i="2"/>
  <c r="W409" i="2"/>
  <c r="AC409" i="2" s="1"/>
  <c r="X409" i="2"/>
  <c r="Y409" i="2"/>
  <c r="AB409" i="2" s="1"/>
  <c r="Z409" i="2"/>
  <c r="AA409" i="2"/>
  <c r="U410" i="2"/>
  <c r="V410" i="2"/>
  <c r="W410" i="2"/>
  <c r="X410" i="2"/>
  <c r="AA410" i="2" s="1"/>
  <c r="Y410" i="2"/>
  <c r="Z410" i="2"/>
  <c r="AC410" i="2" s="1"/>
  <c r="AB410" i="2"/>
  <c r="U411" i="2"/>
  <c r="V411" i="2"/>
  <c r="W411" i="2"/>
  <c r="X411" i="2"/>
  <c r="Y411" i="2"/>
  <c r="AB411" i="2" s="1"/>
  <c r="Z411" i="2"/>
  <c r="AA411" i="2"/>
  <c r="AC411" i="2"/>
  <c r="U412" i="2"/>
  <c r="V412" i="2"/>
  <c r="AB412" i="2" s="1"/>
  <c r="W412" i="2"/>
  <c r="X412" i="2"/>
  <c r="AA412" i="2" s="1"/>
  <c r="Y412" i="2"/>
  <c r="Z412" i="2"/>
  <c r="AC412" i="2" s="1"/>
  <c r="U413" i="2"/>
  <c r="V413" i="2"/>
  <c r="W413" i="2"/>
  <c r="AC413" i="2" s="1"/>
  <c r="X413" i="2"/>
  <c r="Y413" i="2"/>
  <c r="AB413" i="2" s="1"/>
  <c r="Z413" i="2"/>
  <c r="AA413" i="2"/>
  <c r="U414" i="2"/>
  <c r="V414" i="2"/>
  <c r="W414" i="2"/>
  <c r="X414" i="2"/>
  <c r="AA414" i="2" s="1"/>
  <c r="Y414" i="2"/>
  <c r="Z414" i="2"/>
  <c r="AC414" i="2" s="1"/>
  <c r="AB414" i="2"/>
  <c r="U415" i="2"/>
  <c r="V415" i="2"/>
  <c r="W415" i="2"/>
  <c r="X415" i="2"/>
  <c r="Y415" i="2"/>
  <c r="AB415" i="2" s="1"/>
  <c r="Z415" i="2"/>
  <c r="AA415" i="2"/>
  <c r="AC415" i="2"/>
  <c r="U416" i="2"/>
  <c r="V416" i="2"/>
  <c r="AB416" i="2" s="1"/>
  <c r="W416" i="2"/>
  <c r="X416" i="2"/>
  <c r="AA416" i="2" s="1"/>
  <c r="Y416" i="2"/>
  <c r="Z416" i="2"/>
  <c r="AC416" i="2" s="1"/>
  <c r="U417" i="2"/>
  <c r="V417" i="2"/>
  <c r="W417" i="2"/>
  <c r="AC417" i="2" s="1"/>
  <c r="X417" i="2"/>
  <c r="Y417" i="2"/>
  <c r="AB417" i="2" s="1"/>
  <c r="Z417" i="2"/>
  <c r="AA417" i="2"/>
  <c r="U418" i="2"/>
  <c r="V418" i="2"/>
  <c r="W418" i="2"/>
  <c r="X418" i="2"/>
  <c r="AA418" i="2" s="1"/>
  <c r="Y418" i="2"/>
  <c r="Z418" i="2"/>
  <c r="AC418" i="2" s="1"/>
  <c r="AB418" i="2"/>
  <c r="U419" i="2"/>
  <c r="V419" i="2"/>
  <c r="W419" i="2"/>
  <c r="X419" i="2"/>
  <c r="Y419" i="2"/>
  <c r="AB419" i="2" s="1"/>
  <c r="Z419" i="2"/>
  <c r="AA419" i="2"/>
  <c r="AC419" i="2"/>
  <c r="U420" i="2"/>
  <c r="V420" i="2"/>
  <c r="AB420" i="2" s="1"/>
  <c r="W420" i="2"/>
  <c r="X420" i="2"/>
  <c r="AA420" i="2" s="1"/>
  <c r="Y420" i="2"/>
  <c r="Z420" i="2"/>
  <c r="AC420" i="2" s="1"/>
  <c r="U421" i="2"/>
  <c r="V421" i="2"/>
  <c r="W421" i="2"/>
  <c r="AC421" i="2" s="1"/>
  <c r="X421" i="2"/>
  <c r="Y421" i="2"/>
  <c r="AB421" i="2" s="1"/>
  <c r="Z421" i="2"/>
  <c r="AA421" i="2"/>
  <c r="U422" i="2"/>
  <c r="V422" i="2"/>
  <c r="W422" i="2"/>
  <c r="X422" i="2"/>
  <c r="AA422" i="2" s="1"/>
  <c r="Y422" i="2"/>
  <c r="Z422" i="2"/>
  <c r="AC422" i="2" s="1"/>
  <c r="AB422" i="2"/>
  <c r="U423" i="2"/>
  <c r="V423" i="2"/>
  <c r="W423" i="2"/>
  <c r="X423" i="2"/>
  <c r="Y423" i="2"/>
  <c r="AB423" i="2" s="1"/>
  <c r="Z423" i="2"/>
  <c r="AA423" i="2"/>
  <c r="AC423" i="2"/>
  <c r="U424" i="2"/>
  <c r="V424" i="2"/>
  <c r="AB424" i="2" s="1"/>
  <c r="W424" i="2"/>
  <c r="X424" i="2"/>
  <c r="AA424" i="2" s="1"/>
  <c r="Y424" i="2"/>
  <c r="Z424" i="2"/>
  <c r="AC424" i="2"/>
  <c r="U367" i="2"/>
  <c r="V367" i="2"/>
  <c r="AB367" i="2" s="1"/>
  <c r="W367" i="2"/>
  <c r="X367" i="2"/>
  <c r="AA367" i="2" s="1"/>
  <c r="Y367" i="2"/>
  <c r="Z367" i="2"/>
  <c r="AC367" i="2" s="1"/>
  <c r="N376" i="2"/>
  <c r="O376" i="2"/>
  <c r="P376" i="2"/>
  <c r="N377" i="2"/>
  <c r="O377" i="2"/>
  <c r="P377" i="2"/>
  <c r="N378" i="2"/>
  <c r="O378" i="2"/>
  <c r="P378" i="2"/>
  <c r="N379" i="2"/>
  <c r="O379" i="2"/>
  <c r="P379" i="2"/>
  <c r="N380" i="2"/>
  <c r="O380" i="2"/>
  <c r="P380" i="2"/>
  <c r="N381" i="2"/>
  <c r="O381" i="2"/>
  <c r="P381" i="2"/>
  <c r="N382" i="2"/>
  <c r="O382" i="2"/>
  <c r="P382" i="2"/>
  <c r="N383" i="2"/>
  <c r="O383" i="2"/>
  <c r="P383" i="2"/>
  <c r="N384" i="2"/>
  <c r="O384" i="2"/>
  <c r="P384" i="2"/>
  <c r="N385" i="2"/>
  <c r="O385" i="2"/>
  <c r="P385" i="2"/>
  <c r="N386" i="2"/>
  <c r="O386" i="2"/>
  <c r="P386" i="2"/>
  <c r="N387" i="2"/>
  <c r="O387" i="2"/>
  <c r="P387" i="2"/>
  <c r="N388" i="2"/>
  <c r="O388" i="2"/>
  <c r="P388" i="2"/>
  <c r="N389" i="2"/>
  <c r="O389" i="2"/>
  <c r="P389" i="2"/>
  <c r="N390" i="2"/>
  <c r="O390" i="2"/>
  <c r="P390" i="2"/>
  <c r="N391" i="2"/>
  <c r="O391" i="2"/>
  <c r="P391" i="2"/>
  <c r="N392" i="2"/>
  <c r="O392" i="2"/>
  <c r="P392" i="2"/>
  <c r="N393" i="2"/>
  <c r="O393" i="2"/>
  <c r="P393" i="2"/>
  <c r="N394" i="2"/>
  <c r="O394" i="2"/>
  <c r="P394" i="2"/>
  <c r="N395" i="2"/>
  <c r="O395" i="2"/>
  <c r="P395" i="2"/>
  <c r="N396" i="2"/>
  <c r="O396" i="2"/>
  <c r="P396" i="2"/>
  <c r="N397" i="2"/>
  <c r="O397" i="2"/>
  <c r="P397" i="2"/>
  <c r="N398" i="2"/>
  <c r="O398" i="2"/>
  <c r="P398" i="2"/>
  <c r="N399" i="2"/>
  <c r="O399" i="2"/>
  <c r="P399" i="2"/>
  <c r="N400" i="2"/>
  <c r="O400" i="2"/>
  <c r="P400" i="2"/>
  <c r="N401" i="2"/>
  <c r="O401" i="2"/>
  <c r="P401" i="2"/>
  <c r="N402" i="2"/>
  <c r="O402" i="2"/>
  <c r="P402" i="2"/>
  <c r="N403" i="2"/>
  <c r="O403" i="2"/>
  <c r="P403" i="2"/>
  <c r="N404" i="2"/>
  <c r="O404" i="2"/>
  <c r="P404" i="2"/>
  <c r="N405" i="2"/>
  <c r="O405" i="2"/>
  <c r="P405" i="2"/>
  <c r="N406" i="2"/>
  <c r="O406" i="2"/>
  <c r="P406" i="2"/>
  <c r="N407" i="2"/>
  <c r="O407" i="2"/>
  <c r="P407" i="2"/>
  <c r="N408" i="2"/>
  <c r="O408" i="2"/>
  <c r="P408" i="2"/>
  <c r="N409" i="2"/>
  <c r="O409" i="2"/>
  <c r="P409" i="2"/>
  <c r="N410" i="2"/>
  <c r="O410" i="2"/>
  <c r="P410" i="2"/>
  <c r="N411" i="2"/>
  <c r="O411" i="2"/>
  <c r="P411" i="2"/>
  <c r="N412" i="2"/>
  <c r="O412" i="2"/>
  <c r="P412" i="2"/>
  <c r="N413" i="2"/>
  <c r="O413" i="2"/>
  <c r="P413" i="2"/>
  <c r="N414" i="2"/>
  <c r="O414" i="2"/>
  <c r="P414" i="2"/>
  <c r="N415" i="2"/>
  <c r="O415" i="2"/>
  <c r="P415" i="2"/>
  <c r="N416" i="2"/>
  <c r="O416" i="2"/>
  <c r="P416" i="2"/>
  <c r="N417" i="2"/>
  <c r="O417" i="2"/>
  <c r="P417" i="2"/>
  <c r="N418" i="2"/>
  <c r="O418" i="2"/>
  <c r="P418" i="2"/>
  <c r="N419" i="2"/>
  <c r="O419" i="2"/>
  <c r="P419" i="2"/>
  <c r="N420" i="2"/>
  <c r="O420" i="2"/>
  <c r="P420" i="2"/>
  <c r="N421" i="2"/>
  <c r="O421" i="2"/>
  <c r="P421" i="2"/>
  <c r="N422" i="2"/>
  <c r="O422" i="2"/>
  <c r="P422" i="2"/>
  <c r="N423" i="2"/>
  <c r="O423" i="2"/>
  <c r="P423" i="2"/>
  <c r="N424" i="2"/>
  <c r="O424" i="2"/>
  <c r="P424" i="2"/>
  <c r="N367" i="2"/>
  <c r="O367" i="2"/>
  <c r="P367" i="2"/>
  <c r="N368" i="2"/>
  <c r="O368" i="2"/>
  <c r="P368" i="2"/>
  <c r="N369" i="2"/>
  <c r="O369" i="2"/>
  <c r="P369" i="2"/>
  <c r="N370" i="2"/>
  <c r="O370" i="2"/>
  <c r="P370" i="2"/>
  <c r="N371" i="2"/>
  <c r="O371" i="2"/>
  <c r="P371" i="2"/>
  <c r="N372" i="2"/>
  <c r="O372" i="2"/>
  <c r="P372" i="2"/>
  <c r="N373" i="2"/>
  <c r="O373" i="2"/>
  <c r="P373" i="2"/>
  <c r="N374" i="2"/>
  <c r="O374" i="2"/>
  <c r="P374" i="2"/>
  <c r="N375" i="2"/>
  <c r="O375" i="2"/>
  <c r="P375" i="2"/>
  <c r="E367" i="2"/>
  <c r="F367" i="2"/>
  <c r="G367" i="2"/>
  <c r="E368" i="2"/>
  <c r="F368" i="2"/>
  <c r="G368" i="2"/>
  <c r="E369" i="2"/>
  <c r="F369" i="2"/>
  <c r="G369" i="2"/>
  <c r="E370" i="2"/>
  <c r="F370" i="2"/>
  <c r="G370" i="2"/>
  <c r="E371" i="2"/>
  <c r="F371" i="2"/>
  <c r="G371" i="2"/>
  <c r="E372" i="2"/>
  <c r="F372" i="2"/>
  <c r="G372" i="2"/>
  <c r="E373" i="2"/>
  <c r="F373" i="2"/>
  <c r="G373" i="2"/>
  <c r="E374" i="2"/>
  <c r="F374" i="2"/>
  <c r="G374" i="2"/>
  <c r="E375" i="2"/>
  <c r="F375" i="2"/>
  <c r="G375" i="2"/>
  <c r="E376" i="2"/>
  <c r="F376" i="2"/>
  <c r="G376" i="2"/>
  <c r="E377" i="2"/>
  <c r="F377" i="2"/>
  <c r="G377" i="2"/>
  <c r="E378" i="2"/>
  <c r="F378" i="2"/>
  <c r="G378" i="2"/>
  <c r="E379" i="2"/>
  <c r="F379" i="2"/>
  <c r="G379" i="2"/>
  <c r="E380" i="2"/>
  <c r="F380" i="2"/>
  <c r="G380" i="2"/>
  <c r="E381" i="2"/>
  <c r="F381" i="2"/>
  <c r="G381" i="2"/>
  <c r="E382" i="2"/>
  <c r="F382" i="2"/>
  <c r="G382" i="2"/>
  <c r="E383" i="2"/>
  <c r="F383" i="2"/>
  <c r="G383" i="2"/>
  <c r="E384" i="2"/>
  <c r="F384" i="2"/>
  <c r="G384" i="2"/>
  <c r="E385" i="2"/>
  <c r="F385" i="2"/>
  <c r="G385" i="2"/>
  <c r="E386" i="2"/>
  <c r="F386" i="2"/>
  <c r="G386" i="2"/>
  <c r="E387" i="2"/>
  <c r="F387" i="2"/>
  <c r="G387" i="2"/>
  <c r="E388" i="2"/>
  <c r="F388" i="2"/>
  <c r="G388" i="2"/>
  <c r="E389" i="2"/>
  <c r="F389" i="2"/>
  <c r="G389" i="2"/>
  <c r="E390" i="2"/>
  <c r="F390" i="2"/>
  <c r="G390" i="2"/>
  <c r="E391" i="2"/>
  <c r="F391" i="2"/>
  <c r="G391" i="2"/>
  <c r="E392" i="2"/>
  <c r="F392" i="2"/>
  <c r="G392" i="2"/>
  <c r="E393" i="2"/>
  <c r="F393" i="2"/>
  <c r="G393" i="2"/>
  <c r="E394" i="2"/>
  <c r="F394" i="2"/>
  <c r="G394" i="2"/>
  <c r="E395" i="2"/>
  <c r="F395" i="2"/>
  <c r="G395" i="2"/>
  <c r="E396" i="2"/>
  <c r="F396" i="2"/>
  <c r="G396" i="2"/>
  <c r="E397" i="2"/>
  <c r="F397" i="2"/>
  <c r="G397" i="2"/>
  <c r="E398" i="2"/>
  <c r="F398" i="2"/>
  <c r="G398" i="2"/>
  <c r="E399" i="2"/>
  <c r="F399" i="2"/>
  <c r="G399" i="2"/>
  <c r="E400" i="2"/>
  <c r="F400" i="2"/>
  <c r="G400" i="2"/>
  <c r="E401" i="2"/>
  <c r="F401" i="2"/>
  <c r="G401" i="2"/>
  <c r="E402" i="2"/>
  <c r="F402" i="2"/>
  <c r="G402" i="2"/>
  <c r="E403" i="2"/>
  <c r="F403" i="2"/>
  <c r="G403" i="2"/>
  <c r="E404" i="2"/>
  <c r="F404" i="2"/>
  <c r="G404" i="2"/>
  <c r="E405" i="2"/>
  <c r="F405" i="2"/>
  <c r="G405" i="2"/>
  <c r="E406" i="2"/>
  <c r="F406" i="2"/>
  <c r="G406" i="2"/>
  <c r="E407" i="2"/>
  <c r="F407" i="2"/>
  <c r="G407" i="2"/>
  <c r="E408" i="2"/>
  <c r="F408" i="2"/>
  <c r="G408" i="2"/>
  <c r="E409" i="2"/>
  <c r="F409" i="2"/>
  <c r="G409" i="2"/>
  <c r="E410" i="2"/>
  <c r="F410" i="2"/>
  <c r="G410" i="2"/>
  <c r="E411" i="2"/>
  <c r="F411" i="2"/>
  <c r="G411" i="2"/>
  <c r="E412" i="2"/>
  <c r="F412" i="2"/>
  <c r="G412" i="2"/>
  <c r="E413" i="2"/>
  <c r="F413" i="2"/>
  <c r="G413" i="2"/>
  <c r="E414" i="2"/>
  <c r="F414" i="2"/>
  <c r="G414" i="2"/>
  <c r="E415" i="2"/>
  <c r="F415" i="2"/>
  <c r="G415" i="2"/>
  <c r="E416" i="2"/>
  <c r="F416" i="2"/>
  <c r="G416" i="2"/>
  <c r="E417" i="2"/>
  <c r="F417" i="2"/>
  <c r="G417" i="2"/>
  <c r="E418" i="2"/>
  <c r="F418" i="2"/>
  <c r="G418" i="2"/>
  <c r="E419" i="2"/>
  <c r="F419" i="2"/>
  <c r="G419" i="2"/>
  <c r="E420" i="2"/>
  <c r="F420" i="2"/>
  <c r="G420" i="2"/>
  <c r="E421" i="2"/>
  <c r="F421" i="2"/>
  <c r="G421" i="2"/>
  <c r="E422" i="2"/>
  <c r="F422" i="2"/>
  <c r="G422" i="2"/>
  <c r="E423" i="2"/>
  <c r="F423" i="2"/>
  <c r="G423" i="2"/>
  <c r="E424" i="2"/>
  <c r="F424" i="2"/>
  <c r="G424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34" i="2" l="1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27" i="2"/>
  <c r="D328" i="2"/>
  <c r="D329" i="2"/>
  <c r="D330" i="2"/>
  <c r="D331" i="2"/>
  <c r="D332" i="2"/>
  <c r="D333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U196" i="2" l="1"/>
  <c r="V196" i="2"/>
  <c r="W196" i="2"/>
  <c r="X196" i="2"/>
  <c r="Y196" i="2"/>
  <c r="Z196" i="2"/>
  <c r="U197" i="2"/>
  <c r="V197" i="2"/>
  <c r="W197" i="2"/>
  <c r="X197" i="2"/>
  <c r="Y197" i="2"/>
  <c r="Z197" i="2"/>
  <c r="U198" i="2"/>
  <c r="V198" i="2"/>
  <c r="W198" i="2"/>
  <c r="X198" i="2"/>
  <c r="Y198" i="2"/>
  <c r="Z198" i="2"/>
  <c r="U199" i="2"/>
  <c r="V199" i="2"/>
  <c r="W199" i="2"/>
  <c r="X199" i="2"/>
  <c r="Y199" i="2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U202" i="2"/>
  <c r="V202" i="2"/>
  <c r="W202" i="2"/>
  <c r="X202" i="2"/>
  <c r="Y202" i="2"/>
  <c r="Z202" i="2"/>
  <c r="U203" i="2"/>
  <c r="V203" i="2"/>
  <c r="W203" i="2"/>
  <c r="X203" i="2"/>
  <c r="Y203" i="2"/>
  <c r="Z203" i="2"/>
  <c r="U204" i="2"/>
  <c r="V204" i="2"/>
  <c r="W204" i="2"/>
  <c r="X204" i="2"/>
  <c r="Y204" i="2"/>
  <c r="Z204" i="2"/>
  <c r="U205" i="2"/>
  <c r="V205" i="2"/>
  <c r="W205" i="2"/>
  <c r="X205" i="2"/>
  <c r="Y205" i="2"/>
  <c r="Z205" i="2"/>
  <c r="U206" i="2"/>
  <c r="V206" i="2"/>
  <c r="W206" i="2"/>
  <c r="X206" i="2"/>
  <c r="Y206" i="2"/>
  <c r="Z206" i="2"/>
  <c r="U207" i="2"/>
  <c r="V207" i="2"/>
  <c r="W207" i="2"/>
  <c r="X207" i="2"/>
  <c r="Y207" i="2"/>
  <c r="Z207" i="2"/>
  <c r="U208" i="2"/>
  <c r="V208" i="2"/>
  <c r="W208" i="2"/>
  <c r="X208" i="2"/>
  <c r="Y208" i="2"/>
  <c r="Z208" i="2"/>
  <c r="U209" i="2"/>
  <c r="V209" i="2"/>
  <c r="W209" i="2"/>
  <c r="X209" i="2"/>
  <c r="Y209" i="2"/>
  <c r="Z209" i="2"/>
  <c r="U210" i="2"/>
  <c r="V210" i="2"/>
  <c r="W210" i="2"/>
  <c r="X210" i="2"/>
  <c r="Y210" i="2"/>
  <c r="Z210" i="2"/>
  <c r="U211" i="2"/>
  <c r="V211" i="2"/>
  <c r="W211" i="2"/>
  <c r="X211" i="2"/>
  <c r="Y211" i="2"/>
  <c r="Z211" i="2"/>
  <c r="U212" i="2"/>
  <c r="V212" i="2"/>
  <c r="W212" i="2"/>
  <c r="X212" i="2"/>
  <c r="Y212" i="2"/>
  <c r="Z212" i="2"/>
  <c r="U213" i="2"/>
  <c r="V213" i="2"/>
  <c r="W213" i="2"/>
  <c r="X213" i="2"/>
  <c r="Y213" i="2"/>
  <c r="Z213" i="2"/>
  <c r="U214" i="2"/>
  <c r="V214" i="2"/>
  <c r="W214" i="2"/>
  <c r="X214" i="2"/>
  <c r="Y214" i="2"/>
  <c r="Z214" i="2"/>
  <c r="U215" i="2"/>
  <c r="V215" i="2"/>
  <c r="W215" i="2"/>
  <c r="X215" i="2"/>
  <c r="Y215" i="2"/>
  <c r="Z215" i="2"/>
  <c r="U216" i="2"/>
  <c r="V216" i="2"/>
  <c r="W216" i="2"/>
  <c r="X216" i="2"/>
  <c r="Y216" i="2"/>
  <c r="Z216" i="2"/>
  <c r="U217" i="2"/>
  <c r="V217" i="2"/>
  <c r="W217" i="2"/>
  <c r="X217" i="2"/>
  <c r="Y217" i="2"/>
  <c r="Z217" i="2"/>
  <c r="U218" i="2"/>
  <c r="V218" i="2"/>
  <c r="W218" i="2"/>
  <c r="X218" i="2"/>
  <c r="Y218" i="2"/>
  <c r="Z218" i="2"/>
  <c r="U219" i="2"/>
  <c r="V219" i="2"/>
  <c r="W219" i="2"/>
  <c r="X219" i="2"/>
  <c r="Y219" i="2"/>
  <c r="Z219" i="2"/>
  <c r="U220" i="2"/>
  <c r="V220" i="2"/>
  <c r="W220" i="2"/>
  <c r="X220" i="2"/>
  <c r="Y220" i="2"/>
  <c r="Z220" i="2"/>
  <c r="U221" i="2"/>
  <c r="V221" i="2"/>
  <c r="W221" i="2"/>
  <c r="X221" i="2"/>
  <c r="Y221" i="2"/>
  <c r="Z221" i="2"/>
  <c r="U222" i="2"/>
  <c r="V222" i="2"/>
  <c r="W222" i="2"/>
  <c r="X222" i="2"/>
  <c r="Y222" i="2"/>
  <c r="Z222" i="2"/>
  <c r="U223" i="2"/>
  <c r="V223" i="2"/>
  <c r="W223" i="2"/>
  <c r="X223" i="2"/>
  <c r="Y223" i="2"/>
  <c r="Z223" i="2"/>
  <c r="U224" i="2"/>
  <c r="V224" i="2"/>
  <c r="W224" i="2"/>
  <c r="X224" i="2"/>
  <c r="Y224" i="2"/>
  <c r="Z224" i="2"/>
  <c r="U225" i="2"/>
  <c r="V225" i="2"/>
  <c r="W225" i="2"/>
  <c r="X225" i="2"/>
  <c r="Y225" i="2"/>
  <c r="Z225" i="2"/>
  <c r="U226" i="2"/>
  <c r="V226" i="2"/>
  <c r="W226" i="2"/>
  <c r="X226" i="2"/>
  <c r="Y226" i="2"/>
  <c r="Z226" i="2"/>
  <c r="U227" i="2"/>
  <c r="V227" i="2"/>
  <c r="W227" i="2"/>
  <c r="X227" i="2"/>
  <c r="Y227" i="2"/>
  <c r="Z227" i="2"/>
  <c r="U228" i="2"/>
  <c r="V228" i="2"/>
  <c r="W228" i="2"/>
  <c r="X228" i="2"/>
  <c r="Y228" i="2"/>
  <c r="Z228" i="2"/>
  <c r="U229" i="2"/>
  <c r="V229" i="2"/>
  <c r="W229" i="2"/>
  <c r="X229" i="2"/>
  <c r="Y229" i="2"/>
  <c r="Z229" i="2"/>
  <c r="U230" i="2"/>
  <c r="V230" i="2"/>
  <c r="W230" i="2"/>
  <c r="X230" i="2"/>
  <c r="Y230" i="2"/>
  <c r="Z230" i="2"/>
  <c r="U231" i="2"/>
  <c r="V231" i="2"/>
  <c r="W231" i="2"/>
  <c r="X231" i="2"/>
  <c r="Y231" i="2"/>
  <c r="Z231" i="2"/>
  <c r="U232" i="2"/>
  <c r="V232" i="2"/>
  <c r="W232" i="2"/>
  <c r="X232" i="2"/>
  <c r="Y232" i="2"/>
  <c r="Z232" i="2"/>
  <c r="U233" i="2"/>
  <c r="V233" i="2"/>
  <c r="W233" i="2"/>
  <c r="X233" i="2"/>
  <c r="Y233" i="2"/>
  <c r="Z233" i="2"/>
  <c r="U234" i="2"/>
  <c r="V234" i="2"/>
  <c r="W234" i="2"/>
  <c r="X234" i="2"/>
  <c r="Y234" i="2"/>
  <c r="Z234" i="2"/>
  <c r="U235" i="2"/>
  <c r="V235" i="2"/>
  <c r="W235" i="2"/>
  <c r="X235" i="2"/>
  <c r="Y235" i="2"/>
  <c r="Z235" i="2"/>
  <c r="U236" i="2"/>
  <c r="V236" i="2"/>
  <c r="W236" i="2"/>
  <c r="X236" i="2"/>
  <c r="Y236" i="2"/>
  <c r="Z236" i="2"/>
  <c r="U237" i="2"/>
  <c r="V237" i="2"/>
  <c r="W237" i="2"/>
  <c r="X237" i="2"/>
  <c r="Y237" i="2"/>
  <c r="Z237" i="2"/>
  <c r="U238" i="2"/>
  <c r="V238" i="2"/>
  <c r="W238" i="2"/>
  <c r="X238" i="2"/>
  <c r="Y238" i="2"/>
  <c r="Z238" i="2"/>
  <c r="U239" i="2"/>
  <c r="V239" i="2"/>
  <c r="W239" i="2"/>
  <c r="X239" i="2"/>
  <c r="Y239" i="2"/>
  <c r="Z239" i="2"/>
  <c r="U240" i="2"/>
  <c r="V240" i="2"/>
  <c r="W240" i="2"/>
  <c r="X240" i="2"/>
  <c r="Y240" i="2"/>
  <c r="Z240" i="2"/>
  <c r="U241" i="2"/>
  <c r="V241" i="2"/>
  <c r="W241" i="2"/>
  <c r="X241" i="2"/>
  <c r="Y241" i="2"/>
  <c r="Z241" i="2"/>
  <c r="U242" i="2"/>
  <c r="V242" i="2"/>
  <c r="W242" i="2"/>
  <c r="X242" i="2"/>
  <c r="Y242" i="2"/>
  <c r="Z242" i="2"/>
  <c r="U243" i="2"/>
  <c r="V243" i="2"/>
  <c r="W243" i="2"/>
  <c r="X243" i="2"/>
  <c r="Y243" i="2"/>
  <c r="Z243" i="2"/>
  <c r="U244" i="2"/>
  <c r="V244" i="2"/>
  <c r="W244" i="2"/>
  <c r="X244" i="2"/>
  <c r="Y244" i="2"/>
  <c r="Z244" i="2"/>
  <c r="U245" i="2"/>
  <c r="V245" i="2"/>
  <c r="W245" i="2"/>
  <c r="X245" i="2"/>
  <c r="Y245" i="2"/>
  <c r="Z245" i="2"/>
  <c r="U246" i="2"/>
  <c r="V246" i="2"/>
  <c r="W246" i="2"/>
  <c r="X246" i="2"/>
  <c r="Y246" i="2"/>
  <c r="Z246" i="2"/>
  <c r="U247" i="2"/>
  <c r="V247" i="2"/>
  <c r="W247" i="2"/>
  <c r="X247" i="2"/>
  <c r="Y247" i="2"/>
  <c r="Z247" i="2"/>
  <c r="U248" i="2"/>
  <c r="V248" i="2"/>
  <c r="W248" i="2"/>
  <c r="X248" i="2"/>
  <c r="Y248" i="2"/>
  <c r="Z248" i="2"/>
  <c r="U249" i="2"/>
  <c r="V249" i="2"/>
  <c r="W249" i="2"/>
  <c r="X249" i="2"/>
  <c r="Y249" i="2"/>
  <c r="Z249" i="2"/>
  <c r="U250" i="2"/>
  <c r="V250" i="2"/>
  <c r="W250" i="2"/>
  <c r="X250" i="2"/>
  <c r="Y250" i="2"/>
  <c r="Z250" i="2"/>
  <c r="U251" i="2"/>
  <c r="V251" i="2"/>
  <c r="W251" i="2"/>
  <c r="X251" i="2"/>
  <c r="Y251" i="2"/>
  <c r="Z251" i="2"/>
  <c r="U252" i="2"/>
  <c r="V252" i="2"/>
  <c r="W252" i="2"/>
  <c r="X252" i="2"/>
  <c r="Y252" i="2"/>
  <c r="Z252" i="2"/>
  <c r="U253" i="2"/>
  <c r="V253" i="2"/>
  <c r="W253" i="2"/>
  <c r="X253" i="2"/>
  <c r="Y253" i="2"/>
  <c r="Z253" i="2"/>
  <c r="U254" i="2"/>
  <c r="V254" i="2"/>
  <c r="W254" i="2"/>
  <c r="X254" i="2"/>
  <c r="Y254" i="2"/>
  <c r="Z254" i="2"/>
  <c r="U255" i="2"/>
  <c r="V255" i="2"/>
  <c r="W255" i="2"/>
  <c r="X255" i="2"/>
  <c r="Y255" i="2"/>
  <c r="Z255" i="2"/>
  <c r="U256" i="2"/>
  <c r="V256" i="2"/>
  <c r="W256" i="2"/>
  <c r="X256" i="2"/>
  <c r="Y256" i="2"/>
  <c r="Z256" i="2"/>
  <c r="U257" i="2"/>
  <c r="V257" i="2"/>
  <c r="W257" i="2"/>
  <c r="X257" i="2"/>
  <c r="Y257" i="2"/>
  <c r="Z257" i="2"/>
  <c r="U258" i="2"/>
  <c r="V258" i="2"/>
  <c r="W258" i="2"/>
  <c r="X258" i="2"/>
  <c r="Y258" i="2"/>
  <c r="Z258" i="2"/>
  <c r="U259" i="2"/>
  <c r="V259" i="2"/>
  <c r="W259" i="2"/>
  <c r="X259" i="2"/>
  <c r="Y259" i="2"/>
  <c r="Z259" i="2"/>
  <c r="U260" i="2"/>
  <c r="V260" i="2"/>
  <c r="W260" i="2"/>
  <c r="X260" i="2"/>
  <c r="Y260" i="2"/>
  <c r="Z260" i="2"/>
  <c r="U261" i="2"/>
  <c r="V261" i="2"/>
  <c r="W261" i="2"/>
  <c r="X261" i="2"/>
  <c r="Y261" i="2"/>
  <c r="Z261" i="2"/>
  <c r="U262" i="2"/>
  <c r="V262" i="2"/>
  <c r="W262" i="2"/>
  <c r="X262" i="2"/>
  <c r="Y262" i="2"/>
  <c r="Z262" i="2"/>
  <c r="U263" i="2"/>
  <c r="V263" i="2"/>
  <c r="W263" i="2"/>
  <c r="X263" i="2"/>
  <c r="Y263" i="2"/>
  <c r="Z263" i="2"/>
  <c r="U264" i="2"/>
  <c r="V264" i="2"/>
  <c r="W264" i="2"/>
  <c r="X264" i="2"/>
  <c r="Y264" i="2"/>
  <c r="Z264" i="2"/>
  <c r="U265" i="2"/>
  <c r="V265" i="2"/>
  <c r="W265" i="2"/>
  <c r="X265" i="2"/>
  <c r="Y265" i="2"/>
  <c r="Z265" i="2"/>
  <c r="U266" i="2"/>
  <c r="V266" i="2"/>
  <c r="W266" i="2"/>
  <c r="X266" i="2"/>
  <c r="Y266" i="2"/>
  <c r="Z266" i="2"/>
  <c r="U267" i="2"/>
  <c r="V267" i="2"/>
  <c r="W267" i="2"/>
  <c r="X267" i="2"/>
  <c r="Y267" i="2"/>
  <c r="Z267" i="2"/>
  <c r="U268" i="2"/>
  <c r="V268" i="2"/>
  <c r="W268" i="2"/>
  <c r="X268" i="2"/>
  <c r="Y268" i="2"/>
  <c r="Z268" i="2"/>
  <c r="U269" i="2"/>
  <c r="V269" i="2"/>
  <c r="W269" i="2"/>
  <c r="X269" i="2"/>
  <c r="Y269" i="2"/>
  <c r="Z269" i="2"/>
  <c r="U270" i="2"/>
  <c r="V270" i="2"/>
  <c r="W270" i="2"/>
  <c r="X270" i="2"/>
  <c r="Y270" i="2"/>
  <c r="Z270" i="2"/>
  <c r="U271" i="2"/>
  <c r="V271" i="2"/>
  <c r="W271" i="2"/>
  <c r="X271" i="2"/>
  <c r="Y271" i="2"/>
  <c r="Z271" i="2"/>
  <c r="U272" i="2"/>
  <c r="V272" i="2"/>
  <c r="W272" i="2"/>
  <c r="X272" i="2"/>
  <c r="Y272" i="2"/>
  <c r="Z272" i="2"/>
  <c r="U273" i="2"/>
  <c r="V273" i="2"/>
  <c r="W273" i="2"/>
  <c r="X273" i="2"/>
  <c r="Y273" i="2"/>
  <c r="Z273" i="2"/>
  <c r="U274" i="2"/>
  <c r="V274" i="2"/>
  <c r="W274" i="2"/>
  <c r="X274" i="2"/>
  <c r="Y274" i="2"/>
  <c r="Z274" i="2"/>
  <c r="U275" i="2"/>
  <c r="V275" i="2"/>
  <c r="W275" i="2"/>
  <c r="X275" i="2"/>
  <c r="Y275" i="2"/>
  <c r="Z275" i="2"/>
  <c r="U276" i="2"/>
  <c r="V276" i="2"/>
  <c r="W276" i="2"/>
  <c r="X276" i="2"/>
  <c r="Y276" i="2"/>
  <c r="Z276" i="2"/>
  <c r="U277" i="2"/>
  <c r="V277" i="2"/>
  <c r="W277" i="2"/>
  <c r="X277" i="2"/>
  <c r="Y277" i="2"/>
  <c r="Z277" i="2"/>
  <c r="U278" i="2"/>
  <c r="V278" i="2"/>
  <c r="W278" i="2"/>
  <c r="X278" i="2"/>
  <c r="Y278" i="2"/>
  <c r="Z278" i="2"/>
  <c r="U279" i="2"/>
  <c r="V279" i="2"/>
  <c r="W279" i="2"/>
  <c r="X279" i="2"/>
  <c r="Y279" i="2"/>
  <c r="Z279" i="2"/>
  <c r="U280" i="2"/>
  <c r="V280" i="2"/>
  <c r="W280" i="2"/>
  <c r="X280" i="2"/>
  <c r="Y280" i="2"/>
  <c r="Z280" i="2"/>
  <c r="U281" i="2"/>
  <c r="V281" i="2"/>
  <c r="W281" i="2"/>
  <c r="X281" i="2"/>
  <c r="Y281" i="2"/>
  <c r="Z281" i="2"/>
  <c r="U282" i="2"/>
  <c r="V282" i="2"/>
  <c r="W282" i="2"/>
  <c r="X282" i="2"/>
  <c r="Y282" i="2"/>
  <c r="Z282" i="2"/>
  <c r="U283" i="2"/>
  <c r="V283" i="2"/>
  <c r="W283" i="2"/>
  <c r="X283" i="2"/>
  <c r="Y283" i="2"/>
  <c r="Z283" i="2"/>
  <c r="U284" i="2"/>
  <c r="V284" i="2"/>
  <c r="W284" i="2"/>
  <c r="X284" i="2"/>
  <c r="Y284" i="2"/>
  <c r="Z284" i="2"/>
  <c r="U285" i="2"/>
  <c r="V285" i="2"/>
  <c r="W285" i="2"/>
  <c r="X285" i="2"/>
  <c r="Y285" i="2"/>
  <c r="Z285" i="2"/>
  <c r="U286" i="2"/>
  <c r="V286" i="2"/>
  <c r="W286" i="2"/>
  <c r="X286" i="2"/>
  <c r="Y286" i="2"/>
  <c r="Z286" i="2"/>
  <c r="U287" i="2"/>
  <c r="V287" i="2"/>
  <c r="W287" i="2"/>
  <c r="X287" i="2"/>
  <c r="Y287" i="2"/>
  <c r="Z287" i="2"/>
  <c r="U288" i="2"/>
  <c r="V288" i="2"/>
  <c r="W288" i="2"/>
  <c r="X288" i="2"/>
  <c r="Y288" i="2"/>
  <c r="Z288" i="2"/>
  <c r="U289" i="2"/>
  <c r="V289" i="2"/>
  <c r="W289" i="2"/>
  <c r="X289" i="2"/>
  <c r="Y289" i="2"/>
  <c r="Z289" i="2"/>
  <c r="U290" i="2"/>
  <c r="V290" i="2"/>
  <c r="W290" i="2"/>
  <c r="X290" i="2"/>
  <c r="Y290" i="2"/>
  <c r="Z290" i="2"/>
  <c r="U291" i="2"/>
  <c r="V291" i="2"/>
  <c r="W291" i="2"/>
  <c r="X291" i="2"/>
  <c r="Y291" i="2"/>
  <c r="Z291" i="2"/>
  <c r="U292" i="2"/>
  <c r="V292" i="2"/>
  <c r="W292" i="2"/>
  <c r="X292" i="2"/>
  <c r="Y292" i="2"/>
  <c r="Z292" i="2"/>
  <c r="U293" i="2"/>
  <c r="V293" i="2"/>
  <c r="W293" i="2"/>
  <c r="X293" i="2"/>
  <c r="Y293" i="2"/>
  <c r="Z293" i="2"/>
  <c r="U294" i="2"/>
  <c r="V294" i="2"/>
  <c r="W294" i="2"/>
  <c r="X294" i="2"/>
  <c r="Y294" i="2"/>
  <c r="Z294" i="2"/>
  <c r="U295" i="2"/>
  <c r="V295" i="2"/>
  <c r="W295" i="2"/>
  <c r="X295" i="2"/>
  <c r="Y295" i="2"/>
  <c r="Z295" i="2"/>
  <c r="U296" i="2"/>
  <c r="V296" i="2"/>
  <c r="W296" i="2"/>
  <c r="X296" i="2"/>
  <c r="Y296" i="2"/>
  <c r="Z296" i="2"/>
  <c r="U297" i="2"/>
  <c r="V297" i="2"/>
  <c r="W297" i="2"/>
  <c r="X297" i="2"/>
  <c r="Y297" i="2"/>
  <c r="Z297" i="2"/>
  <c r="U298" i="2"/>
  <c r="V298" i="2"/>
  <c r="W298" i="2"/>
  <c r="X298" i="2"/>
  <c r="Y298" i="2"/>
  <c r="Z298" i="2"/>
  <c r="U299" i="2"/>
  <c r="V299" i="2"/>
  <c r="W299" i="2"/>
  <c r="X299" i="2"/>
  <c r="Y299" i="2"/>
  <c r="Z299" i="2"/>
  <c r="U300" i="2"/>
  <c r="V300" i="2"/>
  <c r="W300" i="2"/>
  <c r="X300" i="2"/>
  <c r="Y300" i="2"/>
  <c r="Z300" i="2"/>
  <c r="U301" i="2"/>
  <c r="V301" i="2"/>
  <c r="W301" i="2"/>
  <c r="X301" i="2"/>
  <c r="Y301" i="2"/>
  <c r="Z301" i="2"/>
  <c r="U302" i="2"/>
  <c r="V302" i="2"/>
  <c r="W302" i="2"/>
  <c r="X302" i="2"/>
  <c r="Y302" i="2"/>
  <c r="Z302" i="2"/>
  <c r="U303" i="2"/>
  <c r="V303" i="2"/>
  <c r="W303" i="2"/>
  <c r="X303" i="2"/>
  <c r="Y303" i="2"/>
  <c r="Z303" i="2"/>
  <c r="U304" i="2"/>
  <c r="V304" i="2"/>
  <c r="W304" i="2"/>
  <c r="X304" i="2"/>
  <c r="Y304" i="2"/>
  <c r="Z304" i="2"/>
  <c r="U305" i="2"/>
  <c r="V305" i="2"/>
  <c r="W305" i="2"/>
  <c r="X305" i="2"/>
  <c r="Y305" i="2"/>
  <c r="Z305" i="2"/>
  <c r="U306" i="2"/>
  <c r="V306" i="2"/>
  <c r="W306" i="2"/>
  <c r="X306" i="2"/>
  <c r="Y306" i="2"/>
  <c r="Z306" i="2"/>
  <c r="U307" i="2"/>
  <c r="V307" i="2"/>
  <c r="W307" i="2"/>
  <c r="X307" i="2"/>
  <c r="Y307" i="2"/>
  <c r="Z307" i="2"/>
  <c r="U308" i="2"/>
  <c r="V308" i="2"/>
  <c r="W308" i="2"/>
  <c r="X308" i="2"/>
  <c r="Y308" i="2"/>
  <c r="Z308" i="2"/>
  <c r="U309" i="2"/>
  <c r="V309" i="2"/>
  <c r="W309" i="2"/>
  <c r="X309" i="2"/>
  <c r="Y309" i="2"/>
  <c r="Z309" i="2"/>
  <c r="U310" i="2"/>
  <c r="V310" i="2"/>
  <c r="W310" i="2"/>
  <c r="X310" i="2"/>
  <c r="Y310" i="2"/>
  <c r="Z310" i="2"/>
  <c r="U311" i="2"/>
  <c r="V311" i="2"/>
  <c r="W311" i="2"/>
  <c r="X311" i="2"/>
  <c r="Y311" i="2"/>
  <c r="Z311" i="2"/>
  <c r="U312" i="2"/>
  <c r="V312" i="2"/>
  <c r="W312" i="2"/>
  <c r="X312" i="2"/>
  <c r="Y312" i="2"/>
  <c r="Z312" i="2"/>
  <c r="U313" i="2"/>
  <c r="V313" i="2"/>
  <c r="W313" i="2"/>
  <c r="X313" i="2"/>
  <c r="Y313" i="2"/>
  <c r="Z313" i="2"/>
  <c r="U314" i="2"/>
  <c r="V314" i="2"/>
  <c r="W314" i="2"/>
  <c r="X314" i="2"/>
  <c r="Y314" i="2"/>
  <c r="Z314" i="2"/>
  <c r="U315" i="2"/>
  <c r="V315" i="2"/>
  <c r="W315" i="2"/>
  <c r="X315" i="2"/>
  <c r="Y315" i="2"/>
  <c r="Z315" i="2"/>
  <c r="U316" i="2"/>
  <c r="V316" i="2"/>
  <c r="W316" i="2"/>
  <c r="X316" i="2"/>
  <c r="Y316" i="2"/>
  <c r="Z316" i="2"/>
  <c r="U317" i="2"/>
  <c r="V317" i="2"/>
  <c r="W317" i="2"/>
  <c r="X317" i="2"/>
  <c r="Y317" i="2"/>
  <c r="Z317" i="2"/>
  <c r="U318" i="2"/>
  <c r="V318" i="2"/>
  <c r="W318" i="2"/>
  <c r="X318" i="2"/>
  <c r="Y318" i="2"/>
  <c r="Z318" i="2"/>
  <c r="U319" i="2"/>
  <c r="V319" i="2"/>
  <c r="W319" i="2"/>
  <c r="X319" i="2"/>
  <c r="Y319" i="2"/>
  <c r="Z319" i="2"/>
  <c r="U320" i="2"/>
  <c r="V320" i="2"/>
  <c r="W320" i="2"/>
  <c r="X320" i="2"/>
  <c r="Y320" i="2"/>
  <c r="Z320" i="2"/>
  <c r="U321" i="2"/>
  <c r="V321" i="2"/>
  <c r="W321" i="2"/>
  <c r="X321" i="2"/>
  <c r="Y321" i="2"/>
  <c r="Z321" i="2"/>
  <c r="U322" i="2"/>
  <c r="V322" i="2"/>
  <c r="W322" i="2"/>
  <c r="X322" i="2"/>
  <c r="Y322" i="2"/>
  <c r="Z322" i="2"/>
  <c r="U323" i="2"/>
  <c r="V323" i="2"/>
  <c r="W323" i="2"/>
  <c r="X323" i="2"/>
  <c r="Y323" i="2"/>
  <c r="Z323" i="2"/>
  <c r="U324" i="2"/>
  <c r="V324" i="2"/>
  <c r="W324" i="2"/>
  <c r="X324" i="2"/>
  <c r="Y324" i="2"/>
  <c r="Z324" i="2"/>
  <c r="U325" i="2"/>
  <c r="V325" i="2"/>
  <c r="W325" i="2"/>
  <c r="X325" i="2"/>
  <c r="Y325" i="2"/>
  <c r="Z325" i="2"/>
  <c r="U326" i="2"/>
  <c r="V326" i="2"/>
  <c r="W326" i="2"/>
  <c r="X326" i="2"/>
  <c r="Y326" i="2"/>
  <c r="Z326" i="2"/>
  <c r="U327" i="2"/>
  <c r="V327" i="2"/>
  <c r="W327" i="2"/>
  <c r="X327" i="2"/>
  <c r="Y327" i="2"/>
  <c r="Z327" i="2"/>
  <c r="U328" i="2"/>
  <c r="V328" i="2"/>
  <c r="W328" i="2"/>
  <c r="X328" i="2"/>
  <c r="Y328" i="2"/>
  <c r="Z328" i="2"/>
  <c r="U329" i="2"/>
  <c r="V329" i="2"/>
  <c r="W329" i="2"/>
  <c r="X329" i="2"/>
  <c r="Y329" i="2"/>
  <c r="Z329" i="2"/>
  <c r="U330" i="2"/>
  <c r="V330" i="2"/>
  <c r="W330" i="2"/>
  <c r="X330" i="2"/>
  <c r="Y330" i="2"/>
  <c r="Z330" i="2"/>
  <c r="U331" i="2"/>
  <c r="V331" i="2"/>
  <c r="W331" i="2"/>
  <c r="X331" i="2"/>
  <c r="Y331" i="2"/>
  <c r="Z331" i="2"/>
  <c r="U332" i="2"/>
  <c r="V332" i="2"/>
  <c r="W332" i="2"/>
  <c r="X332" i="2"/>
  <c r="Y332" i="2"/>
  <c r="Z332" i="2"/>
  <c r="U333" i="2"/>
  <c r="V333" i="2"/>
  <c r="W333" i="2"/>
  <c r="X333" i="2"/>
  <c r="Y333" i="2"/>
  <c r="Z333" i="2"/>
  <c r="U334" i="2"/>
  <c r="V334" i="2"/>
  <c r="W334" i="2"/>
  <c r="X334" i="2"/>
  <c r="Y334" i="2"/>
  <c r="Z334" i="2"/>
  <c r="U335" i="2"/>
  <c r="V335" i="2"/>
  <c r="W335" i="2"/>
  <c r="X335" i="2"/>
  <c r="Y335" i="2"/>
  <c r="Z335" i="2"/>
  <c r="U336" i="2"/>
  <c r="V336" i="2"/>
  <c r="W336" i="2"/>
  <c r="X336" i="2"/>
  <c r="Y336" i="2"/>
  <c r="Z336" i="2"/>
  <c r="U337" i="2"/>
  <c r="V337" i="2"/>
  <c r="W337" i="2"/>
  <c r="X337" i="2"/>
  <c r="Y337" i="2"/>
  <c r="Z337" i="2"/>
  <c r="U338" i="2"/>
  <c r="V338" i="2"/>
  <c r="W338" i="2"/>
  <c r="X338" i="2"/>
  <c r="Y338" i="2"/>
  <c r="Z338" i="2"/>
  <c r="U339" i="2"/>
  <c r="V339" i="2"/>
  <c r="W339" i="2"/>
  <c r="X339" i="2"/>
  <c r="Y339" i="2"/>
  <c r="Z339" i="2"/>
  <c r="U340" i="2"/>
  <c r="V340" i="2"/>
  <c r="W340" i="2"/>
  <c r="X340" i="2"/>
  <c r="Y340" i="2"/>
  <c r="Z340" i="2"/>
  <c r="U341" i="2"/>
  <c r="V341" i="2"/>
  <c r="W341" i="2"/>
  <c r="X341" i="2"/>
  <c r="Y341" i="2"/>
  <c r="Z341" i="2"/>
  <c r="U342" i="2"/>
  <c r="V342" i="2"/>
  <c r="W342" i="2"/>
  <c r="X342" i="2"/>
  <c r="Y342" i="2"/>
  <c r="Z342" i="2"/>
  <c r="U343" i="2"/>
  <c r="V343" i="2"/>
  <c r="W343" i="2"/>
  <c r="X343" i="2"/>
  <c r="Y343" i="2"/>
  <c r="Z343" i="2"/>
  <c r="U344" i="2"/>
  <c r="V344" i="2"/>
  <c r="W344" i="2"/>
  <c r="X344" i="2"/>
  <c r="Y344" i="2"/>
  <c r="Z344" i="2"/>
  <c r="U345" i="2"/>
  <c r="V345" i="2"/>
  <c r="W345" i="2"/>
  <c r="X345" i="2"/>
  <c r="Y345" i="2"/>
  <c r="Z345" i="2"/>
  <c r="U346" i="2"/>
  <c r="V346" i="2"/>
  <c r="W346" i="2"/>
  <c r="X346" i="2"/>
  <c r="Y346" i="2"/>
  <c r="Z346" i="2"/>
  <c r="U347" i="2"/>
  <c r="V347" i="2"/>
  <c r="W347" i="2"/>
  <c r="X347" i="2"/>
  <c r="Y347" i="2"/>
  <c r="Z347" i="2"/>
  <c r="U348" i="2"/>
  <c r="V348" i="2"/>
  <c r="W348" i="2"/>
  <c r="X348" i="2"/>
  <c r="Y348" i="2"/>
  <c r="Z348" i="2"/>
  <c r="U349" i="2"/>
  <c r="V349" i="2"/>
  <c r="W349" i="2"/>
  <c r="X349" i="2"/>
  <c r="Y349" i="2"/>
  <c r="Z349" i="2"/>
  <c r="U350" i="2"/>
  <c r="V350" i="2"/>
  <c r="W350" i="2"/>
  <c r="X350" i="2"/>
  <c r="Y350" i="2"/>
  <c r="Z350" i="2"/>
  <c r="U351" i="2"/>
  <c r="V351" i="2"/>
  <c r="W351" i="2"/>
  <c r="X351" i="2"/>
  <c r="Y351" i="2"/>
  <c r="Z351" i="2"/>
  <c r="U352" i="2"/>
  <c r="V352" i="2"/>
  <c r="W352" i="2"/>
  <c r="X352" i="2"/>
  <c r="Y352" i="2"/>
  <c r="Z352" i="2"/>
  <c r="U353" i="2"/>
  <c r="V353" i="2"/>
  <c r="W353" i="2"/>
  <c r="X353" i="2"/>
  <c r="Y353" i="2"/>
  <c r="Z353" i="2"/>
  <c r="U354" i="2"/>
  <c r="V354" i="2"/>
  <c r="W354" i="2"/>
  <c r="X354" i="2"/>
  <c r="Y354" i="2"/>
  <c r="Z354" i="2"/>
  <c r="U355" i="2"/>
  <c r="V355" i="2"/>
  <c r="W355" i="2"/>
  <c r="X355" i="2"/>
  <c r="Y355" i="2"/>
  <c r="Z355" i="2"/>
  <c r="U356" i="2"/>
  <c r="V356" i="2"/>
  <c r="W356" i="2"/>
  <c r="X356" i="2"/>
  <c r="Y356" i="2"/>
  <c r="Z356" i="2"/>
  <c r="U357" i="2"/>
  <c r="V357" i="2"/>
  <c r="W357" i="2"/>
  <c r="X357" i="2"/>
  <c r="Y357" i="2"/>
  <c r="Z357" i="2"/>
  <c r="U358" i="2"/>
  <c r="V358" i="2"/>
  <c r="W358" i="2"/>
  <c r="X358" i="2"/>
  <c r="Y358" i="2"/>
  <c r="Z358" i="2"/>
  <c r="U359" i="2"/>
  <c r="V359" i="2"/>
  <c r="W359" i="2"/>
  <c r="X359" i="2"/>
  <c r="Y359" i="2"/>
  <c r="Z359" i="2"/>
  <c r="U360" i="2"/>
  <c r="V360" i="2"/>
  <c r="W360" i="2"/>
  <c r="X360" i="2"/>
  <c r="Y360" i="2"/>
  <c r="Z360" i="2"/>
  <c r="U361" i="2"/>
  <c r="V361" i="2"/>
  <c r="W361" i="2"/>
  <c r="X361" i="2"/>
  <c r="Y361" i="2"/>
  <c r="Z361" i="2"/>
  <c r="U362" i="2"/>
  <c r="V362" i="2"/>
  <c r="W362" i="2"/>
  <c r="X362" i="2"/>
  <c r="Y362" i="2"/>
  <c r="Z362" i="2"/>
  <c r="U363" i="2"/>
  <c r="V363" i="2"/>
  <c r="W363" i="2"/>
  <c r="X363" i="2"/>
  <c r="Y363" i="2"/>
  <c r="Z363" i="2"/>
  <c r="U364" i="2"/>
  <c r="V364" i="2"/>
  <c r="W364" i="2"/>
  <c r="X364" i="2"/>
  <c r="Y364" i="2"/>
  <c r="Z364" i="2"/>
  <c r="U365" i="2"/>
  <c r="V365" i="2"/>
  <c r="W365" i="2"/>
  <c r="X365" i="2"/>
  <c r="Y365" i="2"/>
  <c r="Z365" i="2"/>
  <c r="U366" i="2"/>
  <c r="V366" i="2"/>
  <c r="W366" i="2"/>
  <c r="X366" i="2"/>
  <c r="Y366" i="2"/>
  <c r="Z366" i="2"/>
  <c r="U188" i="2"/>
  <c r="V188" i="2"/>
  <c r="W188" i="2"/>
  <c r="X188" i="2"/>
  <c r="Y188" i="2"/>
  <c r="Z188" i="2"/>
  <c r="U189" i="2"/>
  <c r="V189" i="2"/>
  <c r="W189" i="2"/>
  <c r="X189" i="2"/>
  <c r="Y189" i="2"/>
  <c r="Z189" i="2"/>
  <c r="U190" i="2"/>
  <c r="V190" i="2"/>
  <c r="W190" i="2"/>
  <c r="X190" i="2"/>
  <c r="Y190" i="2"/>
  <c r="Z190" i="2"/>
  <c r="U191" i="2"/>
  <c r="V191" i="2"/>
  <c r="W191" i="2"/>
  <c r="X191" i="2"/>
  <c r="Y191" i="2"/>
  <c r="Z191" i="2"/>
  <c r="U192" i="2"/>
  <c r="V192" i="2"/>
  <c r="W192" i="2"/>
  <c r="X192" i="2"/>
  <c r="Y192" i="2"/>
  <c r="Z192" i="2"/>
  <c r="U193" i="2"/>
  <c r="V193" i="2"/>
  <c r="W193" i="2"/>
  <c r="X193" i="2"/>
  <c r="Y193" i="2"/>
  <c r="Z193" i="2"/>
  <c r="U194" i="2"/>
  <c r="V194" i="2"/>
  <c r="W194" i="2"/>
  <c r="X194" i="2"/>
  <c r="Y194" i="2"/>
  <c r="Z194" i="2"/>
  <c r="U195" i="2"/>
  <c r="V195" i="2"/>
  <c r="W195" i="2"/>
  <c r="X195" i="2"/>
  <c r="Y195" i="2"/>
  <c r="Z195" i="2"/>
  <c r="U187" i="2"/>
  <c r="V187" i="2"/>
  <c r="W187" i="2"/>
  <c r="X187" i="2"/>
  <c r="Y187" i="2"/>
  <c r="Z187" i="2"/>
  <c r="U186" i="2"/>
  <c r="V186" i="2"/>
  <c r="W186" i="2"/>
  <c r="X186" i="2"/>
  <c r="Y186" i="2"/>
  <c r="Z186" i="2"/>
  <c r="E310" i="2"/>
  <c r="N310" i="2" s="1"/>
  <c r="F310" i="2"/>
  <c r="O310" i="2" s="1"/>
  <c r="G310" i="2"/>
  <c r="P310" i="2" s="1"/>
  <c r="E347" i="2"/>
  <c r="N347" i="2" s="1"/>
  <c r="F347" i="2"/>
  <c r="O347" i="2" s="1"/>
  <c r="G347" i="2"/>
  <c r="P347" i="2" s="1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AA324" i="2" l="1"/>
  <c r="AA260" i="2"/>
  <c r="AC227" i="2"/>
  <c r="AC211" i="2"/>
  <c r="AC203" i="2"/>
  <c r="AC199" i="2"/>
  <c r="AB198" i="2"/>
  <c r="AA197" i="2"/>
  <c r="AC196" i="2"/>
  <c r="AA196" i="2"/>
  <c r="AB196" i="2"/>
  <c r="AA354" i="2"/>
  <c r="AA342" i="2"/>
  <c r="AA334" i="2"/>
  <c r="AA330" i="2"/>
  <c r="AA328" i="2"/>
  <c r="AA326" i="2"/>
  <c r="AC325" i="2"/>
  <c r="AA325" i="2"/>
  <c r="AB325" i="2"/>
  <c r="AB324" i="2"/>
  <c r="AC324" i="2"/>
  <c r="AA292" i="2"/>
  <c r="AA276" i="2"/>
  <c r="AA268" i="2"/>
  <c r="AA264" i="2"/>
  <c r="AA262" i="2"/>
  <c r="AC261" i="2"/>
  <c r="AA261" i="2"/>
  <c r="AB261" i="2"/>
  <c r="AB260" i="2"/>
  <c r="AC260" i="2"/>
  <c r="AC364" i="2"/>
  <c r="AB359" i="2"/>
  <c r="AC356" i="2"/>
  <c r="AB355" i="2"/>
  <c r="AB354" i="2"/>
  <c r="AC354" i="2"/>
  <c r="AA308" i="2"/>
  <c r="AA300" i="2"/>
  <c r="AA296" i="2"/>
  <c r="AA294" i="2"/>
  <c r="AC293" i="2"/>
  <c r="AA293" i="2"/>
  <c r="AB293" i="2"/>
  <c r="AB292" i="2"/>
  <c r="AC292" i="2"/>
  <c r="AC243" i="2"/>
  <c r="AC235" i="2"/>
  <c r="AC231" i="2"/>
  <c r="AB230" i="2"/>
  <c r="AA229" i="2"/>
  <c r="AC228" i="2"/>
  <c r="AA228" i="2"/>
  <c r="AB228" i="2"/>
  <c r="AB194" i="2"/>
  <c r="AA189" i="2"/>
  <c r="AA366" i="2"/>
  <c r="AC365" i="2"/>
  <c r="AA365" i="2"/>
  <c r="AB365" i="2"/>
  <c r="AC348" i="2"/>
  <c r="AA346" i="2"/>
  <c r="AA344" i="2"/>
  <c r="AB342" i="2"/>
  <c r="AC342" i="2"/>
  <c r="AA316" i="2"/>
  <c r="AA312" i="2"/>
  <c r="AA310" i="2"/>
  <c r="AC309" i="2"/>
  <c r="AA309" i="2"/>
  <c r="AB309" i="2"/>
  <c r="AB308" i="2"/>
  <c r="AC308" i="2"/>
  <c r="AA284" i="2"/>
  <c r="AA280" i="2"/>
  <c r="AA278" i="2"/>
  <c r="AC277" i="2"/>
  <c r="AA277" i="2"/>
  <c r="AB277" i="2"/>
  <c r="AB276" i="2"/>
  <c r="AC276" i="2"/>
  <c r="AC251" i="2"/>
  <c r="AC247" i="2"/>
  <c r="AB246" i="2"/>
  <c r="AA245" i="2"/>
  <c r="AC244" i="2"/>
  <c r="AA244" i="2"/>
  <c r="AB244" i="2"/>
  <c r="AC219" i="2"/>
  <c r="AC215" i="2"/>
  <c r="AB214" i="2"/>
  <c r="AA213" i="2"/>
  <c r="AC212" i="2"/>
  <c r="AA212" i="2"/>
  <c r="AB212" i="2"/>
  <c r="AC195" i="2"/>
  <c r="AA195" i="2"/>
  <c r="AA362" i="2"/>
  <c r="AC360" i="2"/>
  <c r="AA360" i="2"/>
  <c r="AB351" i="2"/>
  <c r="AA350" i="2"/>
  <c r="AC349" i="2"/>
  <c r="AA349" i="2"/>
  <c r="AB349" i="2"/>
  <c r="AA338" i="2"/>
  <c r="AA336" i="2"/>
  <c r="AB334" i="2"/>
  <c r="AC334" i="2"/>
  <c r="AA320" i="2"/>
  <c r="AA318" i="2"/>
  <c r="AC317" i="2"/>
  <c r="AA317" i="2"/>
  <c r="AB317" i="2"/>
  <c r="AB316" i="2"/>
  <c r="AC316" i="2"/>
  <c r="AA304" i="2"/>
  <c r="AA302" i="2"/>
  <c r="AC301" i="2"/>
  <c r="AA301" i="2"/>
  <c r="AB301" i="2"/>
  <c r="AB300" i="2"/>
  <c r="AC300" i="2"/>
  <c r="AA288" i="2"/>
  <c r="AA286" i="2"/>
  <c r="AC285" i="2"/>
  <c r="AA285" i="2"/>
  <c r="AB285" i="2"/>
  <c r="AB284" i="2"/>
  <c r="AC284" i="2"/>
  <c r="AA272" i="2"/>
  <c r="AA270" i="2"/>
  <c r="AC269" i="2"/>
  <c r="AA269" i="2"/>
  <c r="AB269" i="2"/>
  <c r="AB268" i="2"/>
  <c r="AC268" i="2"/>
  <c r="AA256" i="2"/>
  <c r="AA254" i="2"/>
  <c r="AC253" i="2"/>
  <c r="AA253" i="2"/>
  <c r="AB253" i="2"/>
  <c r="AC252" i="2"/>
  <c r="AA252" i="2"/>
  <c r="AB252" i="2"/>
  <c r="AC239" i="2"/>
  <c r="AB238" i="2"/>
  <c r="AA237" i="2"/>
  <c r="AC236" i="2"/>
  <c r="AA236" i="2"/>
  <c r="AB236" i="2"/>
  <c r="AC223" i="2"/>
  <c r="AB222" i="2"/>
  <c r="AA221" i="2"/>
  <c r="AC220" i="2"/>
  <c r="AA220" i="2"/>
  <c r="AB220" i="2"/>
  <c r="AC207" i="2"/>
  <c r="AB206" i="2"/>
  <c r="AA205" i="2"/>
  <c r="AC204" i="2"/>
  <c r="AA204" i="2"/>
  <c r="AB204" i="2"/>
  <c r="AC191" i="2"/>
  <c r="AB190" i="2"/>
  <c r="AB189" i="2"/>
  <c r="AC189" i="2"/>
  <c r="AB363" i="2"/>
  <c r="AB362" i="2"/>
  <c r="AC362" i="2"/>
  <c r="AA358" i="2"/>
  <c r="AC357" i="2"/>
  <c r="AA357" i="2"/>
  <c r="AB357" i="2"/>
  <c r="AC352" i="2"/>
  <c r="AA352" i="2"/>
  <c r="AB347" i="2"/>
  <c r="AB346" i="2"/>
  <c r="AC346" i="2"/>
  <c r="AA340" i="2"/>
  <c r="AB338" i="2"/>
  <c r="AC338" i="2"/>
  <c r="AA332" i="2"/>
  <c r="AB330" i="2"/>
  <c r="AC330" i="2"/>
  <c r="AA322" i="2"/>
  <c r="AC321" i="2"/>
  <c r="AA321" i="2"/>
  <c r="AB321" i="2"/>
  <c r="AB320" i="2"/>
  <c r="AC320" i="2"/>
  <c r="AA314" i="2"/>
  <c r="AC313" i="2"/>
  <c r="AA313" i="2"/>
  <c r="AB313" i="2"/>
  <c r="AB312" i="2"/>
  <c r="AC312" i="2"/>
  <c r="AA306" i="2"/>
  <c r="AC305" i="2"/>
  <c r="AA305" i="2"/>
  <c r="AB305" i="2"/>
  <c r="AB304" i="2"/>
  <c r="AC304" i="2"/>
  <c r="AA298" i="2"/>
  <c r="AC297" i="2"/>
  <c r="AA297" i="2"/>
  <c r="AB297" i="2"/>
  <c r="AB296" i="2"/>
  <c r="AC296" i="2"/>
  <c r="AA290" i="2"/>
  <c r="AC289" i="2"/>
  <c r="AA289" i="2"/>
  <c r="AB289" i="2"/>
  <c r="AB288" i="2"/>
  <c r="AC288" i="2"/>
  <c r="AA282" i="2"/>
  <c r="AC281" i="2"/>
  <c r="AA281" i="2"/>
  <c r="AB281" i="2"/>
  <c r="AB280" i="2"/>
  <c r="AC280" i="2"/>
  <c r="AA274" i="2"/>
  <c r="AC273" i="2"/>
  <c r="AA273" i="2"/>
  <c r="AB273" i="2"/>
  <c r="AB272" i="2"/>
  <c r="AC272" i="2"/>
  <c r="AA266" i="2"/>
  <c r="AC265" i="2"/>
  <c r="AA265" i="2"/>
  <c r="AB265" i="2"/>
  <c r="AB264" i="2"/>
  <c r="AC264" i="2"/>
  <c r="AA258" i="2"/>
  <c r="AC257" i="2"/>
  <c r="AA257" i="2"/>
  <c r="AB257" i="2"/>
  <c r="AB256" i="2"/>
  <c r="AC256" i="2"/>
  <c r="AB250" i="2"/>
  <c r="AA249" i="2"/>
  <c r="AC248" i="2"/>
  <c r="AA248" i="2"/>
  <c r="AB248" i="2"/>
  <c r="AB242" i="2"/>
  <c r="AA241" i="2"/>
  <c r="AC240" i="2"/>
  <c r="AA240" i="2"/>
  <c r="AB240" i="2"/>
  <c r="AB234" i="2"/>
  <c r="AA233" i="2"/>
  <c r="AC232" i="2"/>
  <c r="AA232" i="2"/>
  <c r="AB232" i="2"/>
  <c r="AB226" i="2"/>
  <c r="AA225" i="2"/>
  <c r="AC224" i="2"/>
  <c r="AA224" i="2"/>
  <c r="AB224" i="2"/>
  <c r="AB218" i="2"/>
  <c r="AA217" i="2"/>
  <c r="AC216" i="2"/>
  <c r="AA216" i="2"/>
  <c r="AB216" i="2"/>
  <c r="AB210" i="2"/>
  <c r="AA209" i="2"/>
  <c r="AC208" i="2"/>
  <c r="AA208" i="2"/>
  <c r="AB208" i="2"/>
  <c r="AB202" i="2"/>
  <c r="AA201" i="2"/>
  <c r="AC200" i="2"/>
  <c r="AA200" i="2"/>
  <c r="AB200" i="2"/>
  <c r="AA193" i="2"/>
  <c r="AC192" i="2"/>
  <c r="AA192" i="2"/>
  <c r="AB192" i="2"/>
  <c r="AB366" i="2"/>
  <c r="AC366" i="2"/>
  <c r="AA364" i="2"/>
  <c r="AC361" i="2"/>
  <c r="AA361" i="2"/>
  <c r="AB361" i="2"/>
  <c r="AB358" i="2"/>
  <c r="AC358" i="2"/>
  <c r="AA356" i="2"/>
  <c r="AC353" i="2"/>
  <c r="AA353" i="2"/>
  <c r="AB353" i="2"/>
  <c r="AB350" i="2"/>
  <c r="AC350" i="2"/>
  <c r="AA348" i="2"/>
  <c r="AC345" i="2"/>
  <c r="AA345" i="2"/>
  <c r="AB345" i="2"/>
  <c r="AB344" i="2"/>
  <c r="AC344" i="2"/>
  <c r="AC341" i="2"/>
  <c r="AA341" i="2"/>
  <c r="AB341" i="2"/>
  <c r="AB340" i="2"/>
  <c r="AC340" i="2"/>
  <c r="AC337" i="2"/>
  <c r="AA337" i="2"/>
  <c r="AB337" i="2"/>
  <c r="AB336" i="2"/>
  <c r="AC336" i="2"/>
  <c r="AC333" i="2"/>
  <c r="AA333" i="2"/>
  <c r="AB333" i="2"/>
  <c r="AB332" i="2"/>
  <c r="AC332" i="2"/>
  <c r="AC329" i="2"/>
  <c r="AA329" i="2"/>
  <c r="AB329" i="2"/>
  <c r="AB328" i="2"/>
  <c r="AC328" i="2"/>
  <c r="AB326" i="2"/>
  <c r="AC326" i="2"/>
  <c r="AB322" i="2"/>
  <c r="AC322" i="2"/>
  <c r="AB318" i="2"/>
  <c r="AC318" i="2"/>
  <c r="AB314" i="2"/>
  <c r="AC314" i="2"/>
  <c r="AB310" i="2"/>
  <c r="AC310" i="2"/>
  <c r="AB306" i="2"/>
  <c r="AC306" i="2"/>
  <c r="AB302" i="2"/>
  <c r="AC302" i="2"/>
  <c r="AB298" i="2"/>
  <c r="AC298" i="2"/>
  <c r="AB294" i="2"/>
  <c r="AC294" i="2"/>
  <c r="AB290" i="2"/>
  <c r="AC290" i="2"/>
  <c r="AB286" i="2"/>
  <c r="AC286" i="2"/>
  <c r="AB282" i="2"/>
  <c r="AC282" i="2"/>
  <c r="AB278" i="2"/>
  <c r="AC278" i="2"/>
  <c r="AB274" i="2"/>
  <c r="AC274" i="2"/>
  <c r="AB270" i="2"/>
  <c r="AC270" i="2"/>
  <c r="AB266" i="2"/>
  <c r="AC266" i="2"/>
  <c r="AB262" i="2"/>
  <c r="AC262" i="2"/>
  <c r="AB258" i="2"/>
  <c r="AC258" i="2"/>
  <c r="AB254" i="2"/>
  <c r="AC254" i="2"/>
  <c r="AA251" i="2"/>
  <c r="AA247" i="2"/>
  <c r="AA243" i="2"/>
  <c r="AA239" i="2"/>
  <c r="AA235" i="2"/>
  <c r="AA231" i="2"/>
  <c r="AA227" i="2"/>
  <c r="AA223" i="2"/>
  <c r="AA219" i="2"/>
  <c r="AA215" i="2"/>
  <c r="AA211" i="2"/>
  <c r="AA207" i="2"/>
  <c r="AA203" i="2"/>
  <c r="AA199" i="2"/>
  <c r="AC187" i="2"/>
  <c r="AA187" i="2"/>
  <c r="AB187" i="2"/>
  <c r="AB193" i="2"/>
  <c r="AC193" i="2"/>
  <c r="AA191" i="2"/>
  <c r="AC188" i="2"/>
  <c r="AA188" i="2"/>
  <c r="AB188" i="2"/>
  <c r="AB364" i="2"/>
  <c r="AC363" i="2"/>
  <c r="AA363" i="2"/>
  <c r="AB360" i="2"/>
  <c r="AC359" i="2"/>
  <c r="AA359" i="2"/>
  <c r="AB356" i="2"/>
  <c r="AC355" i="2"/>
  <c r="AA355" i="2"/>
  <c r="AB352" i="2"/>
  <c r="AC351" i="2"/>
  <c r="AA351" i="2"/>
  <c r="AB348" i="2"/>
  <c r="AC347" i="2"/>
  <c r="AA347" i="2"/>
  <c r="AC343" i="2"/>
  <c r="AA343" i="2"/>
  <c r="AB343" i="2"/>
  <c r="AC339" i="2"/>
  <c r="AA339" i="2"/>
  <c r="AB339" i="2"/>
  <c r="AC335" i="2"/>
  <c r="AA335" i="2"/>
  <c r="AB335" i="2"/>
  <c r="AC331" i="2"/>
  <c r="AA331" i="2"/>
  <c r="AB331" i="2"/>
  <c r="AC327" i="2"/>
  <c r="AA327" i="2"/>
  <c r="AB327" i="2"/>
  <c r="AC323" i="2"/>
  <c r="AA323" i="2"/>
  <c r="AB323" i="2"/>
  <c r="AC319" i="2"/>
  <c r="AA319" i="2"/>
  <c r="AB319" i="2"/>
  <c r="AC315" i="2"/>
  <c r="AA315" i="2"/>
  <c r="AB315" i="2"/>
  <c r="AC311" i="2"/>
  <c r="AA311" i="2"/>
  <c r="AB311" i="2"/>
  <c r="AC307" i="2"/>
  <c r="AA307" i="2"/>
  <c r="AB307" i="2"/>
  <c r="AC303" i="2"/>
  <c r="AA303" i="2"/>
  <c r="AB303" i="2"/>
  <c r="AC299" i="2"/>
  <c r="AA299" i="2"/>
  <c r="AB299" i="2"/>
  <c r="AC295" i="2"/>
  <c r="AA295" i="2"/>
  <c r="AB295" i="2"/>
  <c r="AC291" i="2"/>
  <c r="AA291" i="2"/>
  <c r="AB291" i="2"/>
  <c r="AC287" i="2"/>
  <c r="AA287" i="2"/>
  <c r="AB287" i="2"/>
  <c r="AC283" i="2"/>
  <c r="AA283" i="2"/>
  <c r="AB283" i="2"/>
  <c r="AC279" i="2"/>
  <c r="AA279" i="2"/>
  <c r="AB279" i="2"/>
  <c r="AC275" i="2"/>
  <c r="AA275" i="2"/>
  <c r="AB275" i="2"/>
  <c r="AC271" i="2"/>
  <c r="AA271" i="2"/>
  <c r="AB271" i="2"/>
  <c r="AC267" i="2"/>
  <c r="AA267" i="2"/>
  <c r="AB267" i="2"/>
  <c r="AC263" i="2"/>
  <c r="AA263" i="2"/>
  <c r="AB263" i="2"/>
  <c r="AC259" i="2"/>
  <c r="AA259" i="2"/>
  <c r="AB259" i="2"/>
  <c r="AC255" i="2"/>
  <c r="AA255" i="2"/>
  <c r="AB255" i="2"/>
  <c r="AB251" i="2"/>
  <c r="AC250" i="2"/>
  <c r="AA250" i="2"/>
  <c r="AB249" i="2"/>
  <c r="AC249" i="2"/>
  <c r="AB247" i="2"/>
  <c r="AC246" i="2"/>
  <c r="AA246" i="2"/>
  <c r="AB245" i="2"/>
  <c r="AC245" i="2"/>
  <c r="AB243" i="2"/>
  <c r="AC242" i="2"/>
  <c r="AA242" i="2"/>
  <c r="AB241" i="2"/>
  <c r="AC241" i="2"/>
  <c r="AB239" i="2"/>
  <c r="AC238" i="2"/>
  <c r="AA238" i="2"/>
  <c r="AB237" i="2"/>
  <c r="AC237" i="2"/>
  <c r="AB235" i="2"/>
  <c r="AC234" i="2"/>
  <c r="AA234" i="2"/>
  <c r="AB233" i="2"/>
  <c r="AC233" i="2"/>
  <c r="AB231" i="2"/>
  <c r="AC230" i="2"/>
  <c r="AA230" i="2"/>
  <c r="AB229" i="2"/>
  <c r="AC229" i="2"/>
  <c r="AB227" i="2"/>
  <c r="AC226" i="2"/>
  <c r="AA226" i="2"/>
  <c r="AB225" i="2"/>
  <c r="AC225" i="2"/>
  <c r="AB223" i="2"/>
  <c r="AC222" i="2"/>
  <c r="AA222" i="2"/>
  <c r="AB221" i="2"/>
  <c r="AC221" i="2"/>
  <c r="AB219" i="2"/>
  <c r="AC218" i="2"/>
  <c r="AA218" i="2"/>
  <c r="AB217" i="2"/>
  <c r="AC217" i="2"/>
  <c r="AB215" i="2"/>
  <c r="AC214" i="2"/>
  <c r="AA214" i="2"/>
  <c r="AB213" i="2"/>
  <c r="AC213" i="2"/>
  <c r="AB211" i="2"/>
  <c r="AC210" i="2"/>
  <c r="AA210" i="2"/>
  <c r="AB209" i="2"/>
  <c r="AC209" i="2"/>
  <c r="AB207" i="2"/>
  <c r="AC206" i="2"/>
  <c r="AA206" i="2"/>
  <c r="AB205" i="2"/>
  <c r="AC205" i="2"/>
  <c r="AB203" i="2"/>
  <c r="AC202" i="2"/>
  <c r="AA202" i="2"/>
  <c r="AB201" i="2"/>
  <c r="AC201" i="2"/>
  <c r="AB199" i="2"/>
  <c r="AC198" i="2"/>
  <c r="AA198" i="2"/>
  <c r="AB197" i="2"/>
  <c r="AC197" i="2"/>
  <c r="AB195" i="2"/>
  <c r="AC194" i="2"/>
  <c r="AA194" i="2"/>
  <c r="AB191" i="2"/>
  <c r="AC190" i="2"/>
  <c r="AA190" i="2"/>
  <c r="AC186" i="2"/>
  <c r="AA186" i="2"/>
  <c r="AB186" i="2"/>
  <c r="D1000" i="2"/>
  <c r="O27" i="8" l="1"/>
  <c r="P27" i="8"/>
  <c r="Q27" i="8"/>
  <c r="R27" i="8"/>
  <c r="O26" i="8"/>
  <c r="P26" i="8"/>
  <c r="Q26" i="8"/>
  <c r="R26" i="8"/>
  <c r="S26" i="8"/>
  <c r="T26" i="8" l="1"/>
  <c r="T27" i="8"/>
  <c r="S27" i="8"/>
  <c r="O25" i="8"/>
  <c r="P25" i="8"/>
  <c r="Q25" i="8"/>
  <c r="R25" i="8"/>
  <c r="T25" i="8" l="1"/>
  <c r="S25" i="8"/>
  <c r="O24" i="8"/>
  <c r="P24" i="8"/>
  <c r="Q24" i="8"/>
  <c r="S24" i="8" s="1"/>
  <c r="R24" i="8"/>
  <c r="O4" i="8"/>
  <c r="P4" i="8"/>
  <c r="T4" i="8" s="1"/>
  <c r="Q4" i="8"/>
  <c r="R4" i="8"/>
  <c r="S4" i="8"/>
  <c r="O5" i="8"/>
  <c r="P5" i="8"/>
  <c r="Q5" i="8"/>
  <c r="S5" i="8" s="1"/>
  <c r="R5" i="8"/>
  <c r="T5" i="8" s="1"/>
  <c r="O6" i="8"/>
  <c r="P6" i="8"/>
  <c r="Q6" i="8"/>
  <c r="R6" i="8"/>
  <c r="T6" i="8" s="1"/>
  <c r="S6" i="8"/>
  <c r="O7" i="8"/>
  <c r="P7" i="8"/>
  <c r="Q7" i="8"/>
  <c r="S7" i="8" s="1"/>
  <c r="R7" i="8"/>
  <c r="O8" i="8"/>
  <c r="P8" i="8"/>
  <c r="Q8" i="8"/>
  <c r="S8" i="8" s="1"/>
  <c r="R8" i="8"/>
  <c r="O9" i="8"/>
  <c r="P9" i="8"/>
  <c r="Q9" i="8"/>
  <c r="R9" i="8"/>
  <c r="T9" i="8" s="1"/>
  <c r="O10" i="8"/>
  <c r="S10" i="8" s="1"/>
  <c r="P10" i="8"/>
  <c r="Q10" i="8"/>
  <c r="R10" i="8"/>
  <c r="O11" i="8"/>
  <c r="P11" i="8"/>
  <c r="Q11" i="8"/>
  <c r="R11" i="8"/>
  <c r="T11" i="8" s="1"/>
  <c r="O12" i="8"/>
  <c r="P12" i="8"/>
  <c r="Q12" i="8"/>
  <c r="R12" i="8"/>
  <c r="S12" i="8"/>
  <c r="O13" i="8"/>
  <c r="P13" i="8"/>
  <c r="Q13" i="8"/>
  <c r="R13" i="8"/>
  <c r="T13" i="8" s="1"/>
  <c r="O14" i="8"/>
  <c r="P14" i="8"/>
  <c r="Q14" i="8"/>
  <c r="R14" i="8"/>
  <c r="O15" i="8"/>
  <c r="P15" i="8"/>
  <c r="Q15" i="8"/>
  <c r="S15" i="8" s="1"/>
  <c r="R15" i="8"/>
  <c r="T15" i="8" s="1"/>
  <c r="O16" i="8"/>
  <c r="P16" i="8"/>
  <c r="Q16" i="8"/>
  <c r="S16" i="8" s="1"/>
  <c r="R16" i="8"/>
  <c r="O17" i="8"/>
  <c r="P17" i="8"/>
  <c r="Q17" i="8"/>
  <c r="S17" i="8" s="1"/>
  <c r="R17" i="8"/>
  <c r="O18" i="8"/>
  <c r="P18" i="8"/>
  <c r="Q18" i="8"/>
  <c r="S18" i="8" s="1"/>
  <c r="R18" i="8"/>
  <c r="O19" i="8"/>
  <c r="P19" i="8"/>
  <c r="Q19" i="8"/>
  <c r="R19" i="8"/>
  <c r="O20" i="8"/>
  <c r="P20" i="8"/>
  <c r="Q20" i="8"/>
  <c r="S20" i="8" s="1"/>
  <c r="R20" i="8"/>
  <c r="O21" i="8"/>
  <c r="P21" i="8"/>
  <c r="Q21" i="8"/>
  <c r="R21" i="8"/>
  <c r="O22" i="8"/>
  <c r="P22" i="8"/>
  <c r="Q22" i="8"/>
  <c r="R22" i="8"/>
  <c r="O23" i="8"/>
  <c r="P23" i="8"/>
  <c r="Q23" i="8"/>
  <c r="R23" i="8"/>
  <c r="R3" i="8"/>
  <c r="Q3" i="8"/>
  <c r="P3" i="8"/>
  <c r="O3" i="8"/>
  <c r="S11" i="8" l="1"/>
  <c r="T23" i="8"/>
  <c r="T21" i="8"/>
  <c r="S9" i="8"/>
  <c r="T7" i="8"/>
  <c r="T24" i="8"/>
  <c r="S3" i="8"/>
  <c r="S14" i="8"/>
  <c r="S22" i="8"/>
  <c r="S21" i="8"/>
  <c r="T19" i="8"/>
  <c r="S13" i="8"/>
  <c r="S23" i="8"/>
  <c r="S19" i="8"/>
  <c r="T17" i="8"/>
  <c r="T3" i="8"/>
  <c r="T20" i="8"/>
  <c r="T16" i="8"/>
  <c r="T12" i="8"/>
  <c r="T8" i="8"/>
  <c r="T22" i="8"/>
  <c r="T18" i="8"/>
  <c r="T14" i="8"/>
  <c r="T10" i="8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 l="1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B8" i="11"/>
  <c r="D8" i="11" s="1"/>
  <c r="C8" i="11"/>
  <c r="A9" i="11"/>
  <c r="C9" i="11" s="1"/>
  <c r="B9" i="11"/>
  <c r="D9" i="1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C42" i="11" s="1"/>
  <c r="B42" i="11"/>
  <c r="D42" i="11" s="1"/>
  <c r="A43" i="11"/>
  <c r="C43" i="11" s="1"/>
  <c r="B43" i="11"/>
  <c r="D43" i="11" s="1"/>
  <c r="A44" i="11"/>
  <c r="C44" i="11" s="1"/>
  <c r="B44" i="11"/>
  <c r="D44" i="11" s="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C53" i="11" s="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C63" i="11" s="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B70" i="11"/>
  <c r="D70" i="11" s="1"/>
  <c r="C70" i="11"/>
  <c r="A71" i="11"/>
  <c r="C71" i="11" s="1"/>
  <c r="B71" i="11"/>
  <c r="D71" i="11" s="1"/>
  <c r="A72" i="11"/>
  <c r="C72" i="11" s="1"/>
  <c r="B72" i="11"/>
  <c r="D72" i="11" s="1"/>
  <c r="A73" i="11"/>
  <c r="B73" i="11"/>
  <c r="D73" i="11" s="1"/>
  <c r="C73" i="11"/>
  <c r="A74" i="11"/>
  <c r="C74" i="11" s="1"/>
  <c r="B74" i="11"/>
  <c r="D74" i="11" s="1"/>
  <c r="A75" i="11"/>
  <c r="C75" i="11" s="1"/>
  <c r="B75" i="11"/>
  <c r="D75" i="11" s="1"/>
  <c r="A76" i="11"/>
  <c r="B76" i="11"/>
  <c r="C76" i="11"/>
  <c r="D76" i="11"/>
  <c r="A77" i="11"/>
  <c r="B77" i="11"/>
  <c r="D77" i="11" s="1"/>
  <c r="C77" i="11"/>
  <c r="A78" i="11"/>
  <c r="B78" i="11"/>
  <c r="D78" i="11" s="1"/>
  <c r="C78" i="11"/>
  <c r="A79" i="11"/>
  <c r="B79" i="11"/>
  <c r="D79" i="11" s="1"/>
  <c r="C79" i="11"/>
  <c r="A80" i="11"/>
  <c r="B80" i="11"/>
  <c r="D80" i="11" s="1"/>
  <c r="C80" i="11"/>
  <c r="A81" i="11"/>
  <c r="C81" i="11" s="1"/>
  <c r="B81" i="11"/>
  <c r="D81" i="11" s="1"/>
  <c r="A82" i="11"/>
  <c r="C82" i="11" s="1"/>
  <c r="B82" i="11"/>
  <c r="D82" i="11" s="1"/>
  <c r="A83" i="11"/>
  <c r="B83" i="11"/>
  <c r="D83" i="11" s="1"/>
  <c r="C83" i="1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B88" i="11"/>
  <c r="D88" i="11" s="1"/>
  <c r="C88" i="11"/>
  <c r="A89" i="11"/>
  <c r="B89" i="11"/>
  <c r="D89" i="11" s="1"/>
  <c r="C89" i="11"/>
  <c r="A90" i="11"/>
  <c r="C90" i="11" s="1"/>
  <c r="B90" i="11"/>
  <c r="D90" i="11" s="1"/>
  <c r="A91" i="11"/>
  <c r="B91" i="11"/>
  <c r="D91" i="11" s="1"/>
  <c r="C91" i="1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B99" i="11"/>
  <c r="D99" i="11" s="1"/>
  <c r="C99" i="11"/>
  <c r="A100" i="11"/>
  <c r="B100" i="11"/>
  <c r="C100" i="11"/>
  <c r="D100" i="1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B111" i="11"/>
  <c r="D111" i="11" s="1"/>
  <c r="C111" i="11"/>
  <c r="A112" i="11"/>
  <c r="B112" i="11"/>
  <c r="D112" i="11" s="1"/>
  <c r="C112" i="11"/>
  <c r="A113" i="11"/>
  <c r="C113" i="11" s="1"/>
  <c r="B113" i="11"/>
  <c r="D113" i="11" s="1"/>
  <c r="A114" i="11"/>
  <c r="C114" i="11" s="1"/>
  <c r="B114" i="11"/>
  <c r="D114" i="11" s="1"/>
  <c r="A115" i="11"/>
  <c r="B115" i="11"/>
  <c r="D115" i="11" s="1"/>
  <c r="C115" i="11"/>
  <c r="A116" i="11"/>
  <c r="B116" i="11"/>
  <c r="D116" i="11" s="1"/>
  <c r="C116" i="11"/>
  <c r="A117" i="11"/>
  <c r="C117" i="11" s="1"/>
  <c r="B117" i="11"/>
  <c r="D117" i="11" s="1"/>
  <c r="A118" i="11"/>
  <c r="C118" i="11" s="1"/>
  <c r="B118" i="11"/>
  <c r="D118" i="11" s="1"/>
  <c r="A119" i="11"/>
  <c r="B119" i="11"/>
  <c r="D119" i="11" s="1"/>
  <c r="C119" i="11"/>
  <c r="A120" i="11"/>
  <c r="B120" i="11"/>
  <c r="D120" i="11" s="1"/>
  <c r="C120" i="1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4" i="11"/>
  <c r="C124" i="11" s="1"/>
  <c r="B124" i="11"/>
  <c r="D124" i="11" s="1"/>
  <c r="A125" i="11"/>
  <c r="C125" i="11" s="1"/>
  <c r="B125" i="11"/>
  <c r="D125" i="11" s="1"/>
  <c r="A126" i="11"/>
  <c r="B126" i="11"/>
  <c r="D126" i="11" s="1"/>
  <c r="C126" i="11"/>
  <c r="A127" i="11"/>
  <c r="C127" i="11" s="1"/>
  <c r="B127" i="11"/>
  <c r="D127" i="11" s="1"/>
  <c r="A128" i="11"/>
  <c r="C128" i="11" s="1"/>
  <c r="B128" i="11"/>
  <c r="D128" i="11" s="1"/>
  <c r="A129" i="11"/>
  <c r="B129" i="11"/>
  <c r="D129" i="11" s="1"/>
  <c r="C129" i="11"/>
  <c r="A130" i="11"/>
  <c r="B130" i="11"/>
  <c r="D130" i="11" s="1"/>
  <c r="C130" i="11"/>
  <c r="A131" i="11"/>
  <c r="C131" i="11" s="1"/>
  <c r="B131" i="11"/>
  <c r="D131" i="11" s="1"/>
  <c r="A132" i="11"/>
  <c r="B132" i="11"/>
  <c r="D132" i="11" s="1"/>
  <c r="C132" i="11"/>
  <c r="A133" i="11"/>
  <c r="C133" i="11" s="1"/>
  <c r="B133" i="11"/>
  <c r="D133" i="11" s="1"/>
  <c r="A134" i="11"/>
  <c r="C134" i="11" s="1"/>
  <c r="B134" i="11"/>
  <c r="D134" i="11" s="1"/>
  <c r="A135" i="11"/>
  <c r="B135" i="11"/>
  <c r="D135" i="11" s="1"/>
  <c r="C135" i="11"/>
  <c r="A136" i="11"/>
  <c r="B136" i="11"/>
  <c r="D136" i="11" s="1"/>
  <c r="C136" i="11"/>
  <c r="A137" i="11"/>
  <c r="C137" i="11" s="1"/>
  <c r="B137" i="11"/>
  <c r="D137" i="11" s="1"/>
  <c r="A138" i="11"/>
  <c r="C138" i="11" s="1"/>
  <c r="B138" i="11"/>
  <c r="D138" i="11" s="1"/>
  <c r="A139" i="11"/>
  <c r="B139" i="11"/>
  <c r="D139" i="11" s="1"/>
  <c r="C139" i="11"/>
  <c r="A140" i="11"/>
  <c r="B140" i="11"/>
  <c r="D140" i="11" s="1"/>
  <c r="C140" i="1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B146" i="11"/>
  <c r="D146" i="11" s="1"/>
  <c r="C146" i="11"/>
  <c r="A147" i="11"/>
  <c r="B147" i="11"/>
  <c r="D147" i="11" s="1"/>
  <c r="C147" i="1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B154" i="11"/>
  <c r="D154" i="11" s="1"/>
  <c r="C154" i="11"/>
  <c r="A155" i="11"/>
  <c r="C155" i="11" s="1"/>
  <c r="B155" i="11"/>
  <c r="D155" i="11" s="1"/>
  <c r="A156" i="11"/>
  <c r="B156" i="11"/>
  <c r="D156" i="11" s="1"/>
  <c r="C156" i="11"/>
  <c r="A157" i="11"/>
  <c r="C157" i="11" s="1"/>
  <c r="B157" i="11"/>
  <c r="D157" i="11" s="1"/>
  <c r="A158" i="11"/>
  <c r="C158" i="11" s="1"/>
  <c r="B158" i="11"/>
  <c r="D158" i="11" s="1"/>
  <c r="A159" i="11"/>
  <c r="B159" i="11"/>
  <c r="D159" i="11" s="1"/>
  <c r="C159" i="1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C179" i="11" s="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B189" i="11"/>
  <c r="D189" i="11" s="1"/>
  <c r="C189" i="11"/>
  <c r="A190" i="11"/>
  <c r="B190" i="11"/>
  <c r="D190" i="11" s="1"/>
  <c r="C190" i="11"/>
  <c r="A191" i="11"/>
  <c r="B191" i="11"/>
  <c r="C191" i="11"/>
  <c r="D191" i="11"/>
  <c r="A192" i="11"/>
  <c r="B192" i="11"/>
  <c r="C192" i="11"/>
  <c r="D192" i="11"/>
  <c r="A193" i="11"/>
  <c r="B193" i="11"/>
  <c r="D193" i="11" s="1"/>
  <c r="C193" i="11"/>
  <c r="A194" i="11"/>
  <c r="C194" i="11" s="1"/>
  <c r="B194" i="11"/>
  <c r="D194" i="11" s="1"/>
  <c r="A195" i="11"/>
  <c r="B195" i="11"/>
  <c r="D195" i="11" s="1"/>
  <c r="C195" i="11"/>
  <c r="A196" i="11"/>
  <c r="B196" i="11"/>
  <c r="D196" i="11" s="1"/>
  <c r="C196" i="11"/>
  <c r="A197" i="11"/>
  <c r="B197" i="11"/>
  <c r="D197" i="11" s="1"/>
  <c r="C197" i="11"/>
  <c r="A198" i="11"/>
  <c r="B198" i="11"/>
  <c r="D198" i="11" s="1"/>
  <c r="C198" i="1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B209" i="11"/>
  <c r="C209" i="11"/>
  <c r="D209" i="11"/>
  <c r="A210" i="11"/>
  <c r="B210" i="11"/>
  <c r="C210" i="11"/>
  <c r="D210" i="11"/>
  <c r="A211" i="11"/>
  <c r="C211" i="11" s="1"/>
  <c r="B211" i="11"/>
  <c r="D211" i="11" s="1"/>
  <c r="A212" i="11"/>
  <c r="C212" i="11" s="1"/>
  <c r="B212" i="11"/>
  <c r="D212" i="11" s="1"/>
  <c r="A213" i="11"/>
  <c r="C213" i="11" s="1"/>
  <c r="B213" i="11"/>
  <c r="D213" i="11" s="1"/>
  <c r="A214" i="11"/>
  <c r="B214" i="11"/>
  <c r="C214" i="11"/>
  <c r="D214" i="11"/>
  <c r="A215" i="11"/>
  <c r="B215" i="11"/>
  <c r="D215" i="11" s="1"/>
  <c r="C215" i="11"/>
  <c r="A216" i="11"/>
  <c r="C216" i="11" s="1"/>
  <c r="B216" i="11"/>
  <c r="D216" i="11" s="1"/>
  <c r="A217" i="11"/>
  <c r="B217" i="11"/>
  <c r="D217" i="11" s="1"/>
  <c r="C217" i="11"/>
  <c r="A218" i="11"/>
  <c r="B218" i="11"/>
  <c r="D218" i="11" s="1"/>
  <c r="C218" i="11"/>
  <c r="A219" i="11"/>
  <c r="B219" i="11"/>
  <c r="D219" i="11" s="1"/>
  <c r="C219" i="11"/>
  <c r="A220" i="11"/>
  <c r="B220" i="11"/>
  <c r="C220" i="11"/>
  <c r="D220" i="11"/>
  <c r="A221" i="11"/>
  <c r="B221" i="11"/>
  <c r="C221" i="11"/>
  <c r="D221" i="11"/>
  <c r="A222" i="11"/>
  <c r="B222" i="11"/>
  <c r="D222" i="11" s="1"/>
  <c r="C222" i="11"/>
  <c r="A223" i="11"/>
  <c r="B223" i="11"/>
  <c r="D223" i="11" s="1"/>
  <c r="C223" i="11"/>
  <c r="A224" i="11"/>
  <c r="B224" i="11"/>
  <c r="D224" i="11" s="1"/>
  <c r="C224" i="11"/>
  <c r="A225" i="11"/>
  <c r="B225" i="11"/>
  <c r="D225" i="11" s="1"/>
  <c r="C225" i="11"/>
  <c r="A226" i="11"/>
  <c r="B226" i="11"/>
  <c r="D226" i="11" s="1"/>
  <c r="C226" i="11"/>
  <c r="A227" i="11"/>
  <c r="C227" i="11" s="1"/>
  <c r="B227" i="11"/>
  <c r="D227" i="11" s="1"/>
  <c r="A228" i="11"/>
  <c r="B228" i="11"/>
  <c r="C228" i="11"/>
  <c r="D228" i="11"/>
  <c r="A229" i="11"/>
  <c r="B229" i="11"/>
  <c r="D229" i="11" s="1"/>
  <c r="C229" i="11"/>
  <c r="A230" i="11"/>
  <c r="B230" i="11"/>
  <c r="D230" i="11" s="1"/>
  <c r="C230" i="11"/>
  <c r="A231" i="11"/>
  <c r="B231" i="11"/>
  <c r="D231" i="11" s="1"/>
  <c r="C231" i="11"/>
  <c r="A232" i="11"/>
  <c r="C232" i="11" s="1"/>
  <c r="B232" i="11"/>
  <c r="D232" i="11" s="1"/>
  <c r="A233" i="11"/>
  <c r="C233" i="11" s="1"/>
  <c r="B233" i="11"/>
  <c r="D233" i="11" s="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C237" i="11" s="1"/>
  <c r="B237" i="11"/>
  <c r="D237" i="11" s="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B245" i="11"/>
  <c r="D245" i="11" s="1"/>
  <c r="C245" i="11"/>
  <c r="A246" i="11"/>
  <c r="C246" i="11" s="1"/>
  <c r="B246" i="11"/>
  <c r="D246" i="11" s="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C259" i="11" s="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D273" i="11" s="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C284" i="11" s="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B297" i="11"/>
  <c r="D297" i="11" s="1"/>
  <c r="C297" i="11"/>
  <c r="A298" i="11"/>
  <c r="B298" i="11"/>
  <c r="D298" i="11" s="1"/>
  <c r="C298" i="11"/>
  <c r="A299" i="11"/>
  <c r="B299" i="11"/>
  <c r="D299" i="11" s="1"/>
  <c r="C299" i="11"/>
  <c r="A300" i="11"/>
  <c r="B300" i="11"/>
  <c r="D300" i="11" s="1"/>
  <c r="C300" i="11"/>
  <c r="A301" i="11"/>
  <c r="C301" i="11" s="1"/>
  <c r="B301" i="11"/>
  <c r="D301" i="11" s="1"/>
  <c r="A302" i="11"/>
  <c r="B302" i="11"/>
  <c r="D302" i="11" s="1"/>
  <c r="C302" i="11"/>
  <c r="A303" i="11"/>
  <c r="B303" i="11"/>
  <c r="D303" i="11" s="1"/>
  <c r="C303" i="11"/>
  <c r="A304" i="11"/>
  <c r="B304" i="11"/>
  <c r="D304" i="11" s="1"/>
  <c r="C304" i="11"/>
  <c r="A305" i="11"/>
  <c r="B305" i="11"/>
  <c r="D305" i="11" s="1"/>
  <c r="C305" i="11"/>
  <c r="A306" i="11"/>
  <c r="B306" i="11"/>
  <c r="D306" i="11" s="1"/>
  <c r="C306" i="11"/>
  <c r="A307" i="11"/>
  <c r="C307" i="11" s="1"/>
  <c r="B307" i="11"/>
  <c r="D307" i="11" s="1"/>
  <c r="A308" i="11"/>
  <c r="B308" i="11"/>
  <c r="D308" i="11" s="1"/>
  <c r="C308" i="11"/>
  <c r="A309" i="11"/>
  <c r="B309" i="11"/>
  <c r="D309" i="11" s="1"/>
  <c r="C309" i="11"/>
  <c r="A310" i="11"/>
  <c r="B310" i="11"/>
  <c r="D310" i="11" s="1"/>
  <c r="C310" i="11"/>
  <c r="A311" i="11"/>
  <c r="B311" i="11"/>
  <c r="D311" i="11" s="1"/>
  <c r="C311" i="11"/>
  <c r="A312" i="11"/>
  <c r="B312" i="11"/>
  <c r="D312" i="11" s="1"/>
  <c r="C312" i="11"/>
  <c r="A313" i="11"/>
  <c r="B313" i="11"/>
  <c r="C313" i="11"/>
  <c r="D313" i="11"/>
  <c r="A314" i="11"/>
  <c r="B314" i="11"/>
  <c r="D314" i="11" s="1"/>
  <c r="C314" i="11"/>
  <c r="A315" i="11"/>
  <c r="B315" i="11"/>
  <c r="D315" i="11" s="1"/>
  <c r="C315" i="11"/>
  <c r="A316" i="11"/>
  <c r="B316" i="11"/>
  <c r="D316" i="11" s="1"/>
  <c r="C316" i="11"/>
  <c r="A317" i="11"/>
  <c r="B317" i="11"/>
  <c r="D317" i="11" s="1"/>
  <c r="C317" i="11"/>
  <c r="A318" i="11"/>
  <c r="B318" i="11"/>
  <c r="D318" i="11" s="1"/>
  <c r="C318" i="11"/>
  <c r="A319" i="11"/>
  <c r="C319" i="11" s="1"/>
  <c r="B319" i="11"/>
  <c r="D319" i="11" s="1"/>
  <c r="A320" i="11"/>
  <c r="B320" i="11"/>
  <c r="D320" i="11" s="1"/>
  <c r="C320" i="11"/>
  <c r="A321" i="11"/>
  <c r="B321" i="11"/>
  <c r="D321" i="11" s="1"/>
  <c r="C321" i="11"/>
  <c r="A322" i="11"/>
  <c r="B322" i="11"/>
  <c r="D322" i="11" s="1"/>
  <c r="C322" i="1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B330" i="11"/>
  <c r="D330" i="11" s="1"/>
  <c r="C330" i="11"/>
  <c r="A331" i="11"/>
  <c r="C331" i="11" s="1"/>
  <c r="B331" i="11"/>
  <c r="D331" i="11" s="1"/>
  <c r="A332" i="11"/>
  <c r="B332" i="11"/>
  <c r="D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C339" i="11" s="1"/>
  <c r="B339" i="11"/>
  <c r="D339" i="11" s="1"/>
  <c r="A340" i="11"/>
  <c r="C340" i="11" s="1"/>
  <c r="B340" i="11"/>
  <c r="D340" i="11" s="1"/>
  <c r="A341" i="11"/>
  <c r="B341" i="11"/>
  <c r="D341" i="11" s="1"/>
  <c r="C341" i="1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C357" i="11" s="1"/>
  <c r="B357" i="11"/>
  <c r="D357" i="11" s="1"/>
  <c r="A358" i="11"/>
  <c r="C358" i="11" s="1"/>
  <c r="B358" i="11"/>
  <c r="D358" i="11" s="1"/>
  <c r="A359" i="11"/>
  <c r="C359" i="11" s="1"/>
  <c r="B359" i="11"/>
  <c r="D359" i="11" s="1"/>
  <c r="A360" i="11"/>
  <c r="C360" i="11" s="1"/>
  <c r="B360" i="11"/>
  <c r="D360" i="11" s="1"/>
  <c r="A361" i="11"/>
  <c r="C361" i="11" s="1"/>
  <c r="B361" i="11"/>
  <c r="D361" i="11" s="1"/>
  <c r="A362" i="11"/>
  <c r="C362" i="11" s="1"/>
  <c r="B362" i="11"/>
  <c r="D362" i="11" s="1"/>
  <c r="A363" i="11"/>
  <c r="C363" i="11" s="1"/>
  <c r="B363" i="11"/>
  <c r="D363" i="11" s="1"/>
  <c r="A364" i="11"/>
  <c r="C364" i="11" s="1"/>
  <c r="B364" i="11"/>
  <c r="D364" i="11" s="1"/>
  <c r="A365" i="11"/>
  <c r="B365" i="11"/>
  <c r="D365" i="11" s="1"/>
  <c r="C365" i="11"/>
  <c r="A366" i="11"/>
  <c r="C366" i="11" s="1"/>
  <c r="B366" i="11"/>
  <c r="D366" i="11" s="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B386" i="11"/>
  <c r="D386" i="11" s="1"/>
  <c r="A387" i="11"/>
  <c r="C387" i="11" s="1"/>
  <c r="B387" i="11"/>
  <c r="D387" i="11" s="1"/>
  <c r="A388" i="11"/>
  <c r="C388" i="11" s="1"/>
  <c r="B388" i="11"/>
  <c r="D388" i="11" s="1"/>
  <c r="A389" i="11"/>
  <c r="C389" i="11" s="1"/>
  <c r="B389" i="11"/>
  <c r="D389" i="11" s="1"/>
  <c r="A390" i="11"/>
  <c r="C390" i="11" s="1"/>
  <c r="B390" i="11"/>
  <c r="D390" i="11" s="1"/>
  <c r="A391" i="11"/>
  <c r="C391" i="11" s="1"/>
  <c r="B391" i="11"/>
  <c r="D391" i="11" s="1"/>
  <c r="A392" i="11"/>
  <c r="C392" i="11" s="1"/>
  <c r="B392" i="11"/>
  <c r="D392" i="11" s="1"/>
  <c r="A393" i="11"/>
  <c r="C393" i="11" s="1"/>
  <c r="B393" i="11"/>
  <c r="D393" i="11" s="1"/>
  <c r="A394" i="11"/>
  <c r="C394" i="11" s="1"/>
  <c r="B394" i="11"/>
  <c r="D394" i="11" s="1"/>
  <c r="A395" i="11"/>
  <c r="C395" i="11" s="1"/>
  <c r="B395" i="11"/>
  <c r="D395" i="11" s="1"/>
  <c r="A396" i="11"/>
  <c r="C396" i="11" s="1"/>
  <c r="B396" i="11"/>
  <c r="D396" i="11" s="1"/>
  <c r="A397" i="11"/>
  <c r="C397" i="11" s="1"/>
  <c r="B397" i="11"/>
  <c r="D397" i="11" s="1"/>
  <c r="A398" i="11"/>
  <c r="C398" i="11" s="1"/>
  <c r="B398" i="11"/>
  <c r="D398" i="11" s="1"/>
  <c r="A399" i="11"/>
  <c r="C399" i="11" s="1"/>
  <c r="B399" i="11"/>
  <c r="D399" i="11" s="1"/>
  <c r="A400" i="11"/>
  <c r="C400" i="11" s="1"/>
  <c r="B400" i="11"/>
  <c r="D400" i="11" s="1"/>
  <c r="A401" i="11"/>
  <c r="C401" i="11" s="1"/>
  <c r="B401" i="11"/>
  <c r="D401" i="11" s="1"/>
  <c r="A402" i="11"/>
  <c r="C402" i="11" s="1"/>
  <c r="B402" i="11"/>
  <c r="D402" i="11" s="1"/>
  <c r="A403" i="11"/>
  <c r="C403" i="11" s="1"/>
  <c r="B403" i="11"/>
  <c r="D403" i="11" s="1"/>
  <c r="A404" i="11"/>
  <c r="C404" i="11" s="1"/>
  <c r="B404" i="11"/>
  <c r="D404" i="11" s="1"/>
  <c r="A405" i="11"/>
  <c r="C405" i="11" s="1"/>
  <c r="B405" i="11"/>
  <c r="D405" i="11" s="1"/>
  <c r="A406" i="11"/>
  <c r="C406" i="11" s="1"/>
  <c r="B406" i="11"/>
  <c r="D406" i="11" s="1"/>
  <c r="A407" i="11"/>
  <c r="C407" i="11" s="1"/>
  <c r="B407" i="11"/>
  <c r="D407" i="11" s="1"/>
  <c r="A408" i="11"/>
  <c r="C408" i="11" s="1"/>
  <c r="B408" i="11"/>
  <c r="D408" i="11" s="1"/>
  <c r="A409" i="11"/>
  <c r="C409" i="11" s="1"/>
  <c r="B409" i="11"/>
  <c r="D409" i="11" s="1"/>
  <c r="A410" i="11"/>
  <c r="C410" i="11" s="1"/>
  <c r="B410" i="11"/>
  <c r="D41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D414" i="11" s="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D422" i="11" s="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C434" i="11" s="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C438" i="11" s="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C442" i="11" s="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C446" i="11" s="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C450" i="11" s="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C454" i="11" s="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C458" i="11" s="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C462" i="11" s="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C466" i="11" s="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C470" i="11" s="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C474" i="11" s="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C486" i="11" s="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C490" i="11" s="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C494" i="11" s="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C498" i="11" s="1"/>
  <c r="B498" i="11"/>
  <c r="D498" i="11" s="1"/>
  <c r="A499" i="11"/>
  <c r="C499" i="11" s="1"/>
  <c r="B499" i="11"/>
  <c r="D499" i="11" s="1"/>
  <c r="A500" i="11"/>
  <c r="B500" i="11"/>
  <c r="D500" i="11" s="1"/>
  <c r="C500" i="11"/>
  <c r="A501" i="11"/>
  <c r="B501" i="11"/>
  <c r="D501" i="11" s="1"/>
  <c r="C501" i="11"/>
  <c r="A502" i="11"/>
  <c r="B502" i="11"/>
  <c r="D502" i="11" s="1"/>
  <c r="C502" i="11"/>
  <c r="A503" i="11"/>
  <c r="B503" i="11"/>
  <c r="D503" i="11" s="1"/>
  <c r="C503" i="11"/>
  <c r="A504" i="11"/>
  <c r="C504" i="11" s="1"/>
  <c r="B504" i="11"/>
  <c r="D504" i="11" s="1"/>
  <c r="A505" i="11"/>
  <c r="B505" i="11"/>
  <c r="D505" i="11" s="1"/>
  <c r="C505" i="1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B509" i="11"/>
  <c r="D509" i="11" s="1"/>
  <c r="C509" i="11"/>
  <c r="A510" i="11"/>
  <c r="C510" i="11" s="1"/>
  <c r="B510" i="11"/>
  <c r="D510" i="11" s="1"/>
  <c r="A511" i="11"/>
  <c r="C511" i="11" s="1"/>
  <c r="B511" i="11"/>
  <c r="D511" i="11" s="1"/>
  <c r="A512" i="11"/>
  <c r="C512" i="11" s="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C516" i="11"/>
  <c r="A517" i="11"/>
  <c r="C517" i="11" s="1"/>
  <c r="B517" i="11"/>
  <c r="D517" i="11" s="1"/>
  <c r="A518" i="11"/>
  <c r="B518" i="11"/>
  <c r="D518" i="11" s="1"/>
  <c r="C518" i="11"/>
  <c r="A519" i="11"/>
  <c r="B519" i="11"/>
  <c r="D519" i="11" s="1"/>
  <c r="C519" i="11"/>
  <c r="A520" i="11"/>
  <c r="B520" i="11"/>
  <c r="D520" i="11" s="1"/>
  <c r="C520" i="11"/>
  <c r="A521" i="11"/>
  <c r="C521" i="11" s="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C524" i="11" s="1"/>
  <c r="B524" i="11"/>
  <c r="D524" i="11" s="1"/>
  <c r="A525" i="11"/>
  <c r="C525" i="11" s="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C528" i="11" s="1"/>
  <c r="B528" i="11"/>
  <c r="D528" i="11" s="1"/>
  <c r="A529" i="11"/>
  <c r="B529" i="11"/>
  <c r="D529" i="11" s="1"/>
  <c r="C529" i="11"/>
  <c r="A530" i="11"/>
  <c r="C530" i="11" s="1"/>
  <c r="B530" i="11"/>
  <c r="D530" i="11" s="1"/>
  <c r="A531" i="11"/>
  <c r="C531" i="11" s="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B535" i="11"/>
  <c r="D535" i="11" s="1"/>
  <c r="C535" i="11"/>
  <c r="A536" i="11"/>
  <c r="B536" i="11"/>
  <c r="D536" i="11" s="1"/>
  <c r="C536" i="11"/>
  <c r="A537" i="11"/>
  <c r="C537" i="11" s="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C540" i="11" s="1"/>
  <c r="B540" i="11"/>
  <c r="D540" i="11" s="1"/>
  <c r="A541" i="11"/>
  <c r="C541" i="11" s="1"/>
  <c r="B541" i="11"/>
  <c r="D541" i="11" s="1"/>
  <c r="A542" i="11"/>
  <c r="C542" i="11" s="1"/>
  <c r="B542" i="11"/>
  <c r="D542" i="11" s="1"/>
  <c r="A543" i="11"/>
  <c r="B543" i="11"/>
  <c r="D543" i="11" s="1"/>
  <c r="C543" i="11"/>
  <c r="A544" i="11"/>
  <c r="B544" i="11"/>
  <c r="D544" i="11" s="1"/>
  <c r="C544" i="11"/>
  <c r="A545" i="11"/>
  <c r="B545" i="11"/>
  <c r="D545" i="11" s="1"/>
  <c r="C545" i="11"/>
  <c r="A546" i="11"/>
  <c r="B546" i="11"/>
  <c r="D546" i="11" s="1"/>
  <c r="C546" i="11"/>
  <c r="A547" i="11"/>
  <c r="B547" i="11"/>
  <c r="D547" i="11" s="1"/>
  <c r="C547" i="11"/>
  <c r="A548" i="11"/>
  <c r="B548" i="11"/>
  <c r="D548" i="11" s="1"/>
  <c r="C548" i="11"/>
  <c r="A549" i="11"/>
  <c r="B549" i="11"/>
  <c r="D549" i="11" s="1"/>
  <c r="C549" i="11"/>
  <c r="A550" i="11"/>
  <c r="B550" i="11"/>
  <c r="D550" i="11" s="1"/>
  <c r="C550" i="11"/>
  <c r="A551" i="11"/>
  <c r="B551" i="11"/>
  <c r="D551" i="11" s="1"/>
  <c r="C551" i="11"/>
  <c r="A552" i="11"/>
  <c r="B552" i="11"/>
  <c r="D552" i="11" s="1"/>
  <c r="C552" i="11"/>
  <c r="A553" i="11"/>
  <c r="B553" i="11"/>
  <c r="D553" i="11" s="1"/>
  <c r="C553" i="11"/>
  <c r="A554" i="11"/>
  <c r="B554" i="11"/>
  <c r="D554" i="11" s="1"/>
  <c r="C554" i="11"/>
  <c r="A555" i="11"/>
  <c r="B555" i="11"/>
  <c r="D555" i="11" s="1"/>
  <c r="C555" i="11"/>
  <c r="A556" i="11"/>
  <c r="B556" i="11"/>
  <c r="D556" i="11" s="1"/>
  <c r="C556" i="11"/>
  <c r="A557" i="11"/>
  <c r="B557" i="11"/>
  <c r="D557" i="11" s="1"/>
  <c r="C557" i="11"/>
  <c r="A558" i="11"/>
  <c r="C558" i="11" s="1"/>
  <c r="B558" i="11"/>
  <c r="D558" i="11" s="1"/>
  <c r="A559" i="11"/>
  <c r="C559" i="11" s="1"/>
  <c r="B559" i="11"/>
  <c r="D559" i="11" s="1"/>
  <c r="A560" i="11"/>
  <c r="B560" i="11"/>
  <c r="D560" i="11" s="1"/>
  <c r="C560" i="11"/>
  <c r="A561" i="11"/>
  <c r="B561" i="11"/>
  <c r="D561" i="11" s="1"/>
  <c r="C561" i="11"/>
  <c r="A562" i="11"/>
  <c r="B562" i="11"/>
  <c r="D562" i="11" s="1"/>
  <c r="C562" i="1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B568" i="11"/>
  <c r="D568" i="11" s="1"/>
  <c r="C568" i="11"/>
  <c r="A569" i="11"/>
  <c r="B569" i="11"/>
  <c r="D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C574" i="11"/>
  <c r="A575" i="11"/>
  <c r="B575" i="11"/>
  <c r="D575" i="11" s="1"/>
  <c r="C575" i="11"/>
  <c r="A576" i="11"/>
  <c r="C576" i="11" s="1"/>
  <c r="B576" i="11"/>
  <c r="D576" i="11" s="1"/>
  <c r="A577" i="11"/>
  <c r="B577" i="11"/>
  <c r="D577" i="11" s="1"/>
  <c r="C577" i="11"/>
  <c r="A578" i="11"/>
  <c r="C578" i="11" s="1"/>
  <c r="B578" i="11"/>
  <c r="D578" i="11" s="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C583" i="11" s="1"/>
  <c r="B583" i="11"/>
  <c r="D583" i="11" s="1"/>
  <c r="A584" i="11"/>
  <c r="B584" i="11"/>
  <c r="D584" i="11" s="1"/>
  <c r="C584" i="11"/>
  <c r="A585" i="11"/>
  <c r="C585" i="11" s="1"/>
  <c r="B585" i="11"/>
  <c r="D585" i="11" s="1"/>
  <c r="A586" i="11"/>
  <c r="B586" i="11"/>
  <c r="D586" i="11" s="1"/>
  <c r="C586" i="11"/>
  <c r="A587" i="11"/>
  <c r="C587" i="11" s="1"/>
  <c r="B587" i="11"/>
  <c r="D587" i="11" s="1"/>
  <c r="A588" i="11"/>
  <c r="B588" i="11"/>
  <c r="D588" i="11" s="1"/>
  <c r="C588" i="11"/>
  <c r="A589" i="11"/>
  <c r="C589" i="11" s="1"/>
  <c r="B589" i="11"/>
  <c r="D589" i="11" s="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C594" i="11" s="1"/>
  <c r="B594" i="11"/>
  <c r="D594" i="11" s="1"/>
  <c r="A595" i="11"/>
  <c r="C595" i="11" s="1"/>
  <c r="B595" i="11"/>
  <c r="D595" i="11" s="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C610" i="1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C623" i="11" s="1"/>
  <c r="B623" i="11"/>
  <c r="D623" i="11" s="1"/>
  <c r="A624" i="11"/>
  <c r="B624" i="11"/>
  <c r="D624" i="11" s="1"/>
  <c r="C624" i="11"/>
  <c r="A625" i="11"/>
  <c r="B625" i="11"/>
  <c r="D625" i="11" s="1"/>
  <c r="C625" i="11"/>
  <c r="A626" i="11"/>
  <c r="B626" i="11"/>
  <c r="D626" i="11" s="1"/>
  <c r="C626" i="11"/>
  <c r="A627" i="11"/>
  <c r="C627" i="11" s="1"/>
  <c r="B627" i="11"/>
  <c r="D627" i="11" s="1"/>
  <c r="A628" i="11"/>
  <c r="B628" i="11"/>
  <c r="D628" i="11" s="1"/>
  <c r="C628" i="11"/>
  <c r="A629" i="11"/>
  <c r="C629" i="11" s="1"/>
  <c r="B629" i="11"/>
  <c r="D629" i="11" s="1"/>
  <c r="A630" i="11"/>
  <c r="B630" i="11"/>
  <c r="D630" i="11" s="1"/>
  <c r="C630" i="11"/>
  <c r="A631" i="11"/>
  <c r="C631" i="11" s="1"/>
  <c r="B631" i="11"/>
  <c r="D631" i="11" s="1"/>
  <c r="A632" i="11"/>
  <c r="B632" i="11"/>
  <c r="D632" i="11" s="1"/>
  <c r="C632" i="11"/>
  <c r="A633" i="11"/>
  <c r="B633" i="11"/>
  <c r="D633" i="11" s="1"/>
  <c r="C633" i="11"/>
  <c r="A634" i="11"/>
  <c r="B634" i="11"/>
  <c r="D634" i="11" s="1"/>
  <c r="C634" i="11"/>
  <c r="A635" i="11"/>
  <c r="B635" i="11"/>
  <c r="D635" i="11" s="1"/>
  <c r="C635" i="11"/>
  <c r="A636" i="11"/>
  <c r="B636" i="11"/>
  <c r="D636" i="11" s="1"/>
  <c r="C636" i="11"/>
  <c r="A637" i="11"/>
  <c r="B637" i="11"/>
  <c r="D637" i="11" s="1"/>
  <c r="C637" i="11"/>
  <c r="A638" i="11"/>
  <c r="B638" i="11"/>
  <c r="D638" i="11" s="1"/>
  <c r="C638" i="11"/>
  <c r="A639" i="11"/>
  <c r="B639" i="11"/>
  <c r="D639" i="11" s="1"/>
  <c r="C639" i="1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B647" i="11"/>
  <c r="D647" i="11" s="1"/>
  <c r="C647" i="11"/>
  <c r="A648" i="11"/>
  <c r="C648" i="11" s="1"/>
  <c r="B648" i="11"/>
  <c r="D648" i="11" s="1"/>
  <c r="A649" i="11"/>
  <c r="B649" i="11"/>
  <c r="D649" i="11" s="1"/>
  <c r="C649" i="11"/>
  <c r="A650" i="11"/>
  <c r="B650" i="11"/>
  <c r="D650" i="11" s="1"/>
  <c r="C650" i="11"/>
  <c r="A651" i="11"/>
  <c r="B651" i="11"/>
  <c r="D651" i="11" s="1"/>
  <c r="C651" i="11"/>
  <c r="A652" i="11"/>
  <c r="B652" i="11"/>
  <c r="D652" i="11" s="1"/>
  <c r="C652" i="11"/>
  <c r="A653" i="11"/>
  <c r="B653" i="11"/>
  <c r="D653" i="11" s="1"/>
  <c r="C653" i="11"/>
  <c r="A654" i="11"/>
  <c r="B654" i="11"/>
  <c r="D654" i="11" s="1"/>
  <c r="C654" i="11"/>
  <c r="A655" i="11"/>
  <c r="B655" i="11"/>
  <c r="D655" i="11" s="1"/>
  <c r="C655" i="11"/>
  <c r="A656" i="11"/>
  <c r="B656" i="11"/>
  <c r="D656" i="11" s="1"/>
  <c r="C656" i="1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C673" i="11"/>
  <c r="A674" i="11"/>
  <c r="B674" i="11"/>
  <c r="D674" i="11" s="1"/>
  <c r="C674" i="11"/>
  <c r="A675" i="11"/>
  <c r="C675" i="11" s="1"/>
  <c r="B675" i="11"/>
  <c r="D675" i="11" s="1"/>
  <c r="A676" i="11"/>
  <c r="B676" i="11"/>
  <c r="D676" i="11" s="1"/>
  <c r="C676" i="11"/>
  <c r="A677" i="11"/>
  <c r="B677" i="11"/>
  <c r="D677" i="11" s="1"/>
  <c r="C677" i="11"/>
  <c r="A678" i="11"/>
  <c r="B678" i="11"/>
  <c r="D678" i="11" s="1"/>
  <c r="C678" i="11"/>
  <c r="A679" i="11"/>
  <c r="B679" i="11"/>
  <c r="D679" i="11" s="1"/>
  <c r="C679" i="11"/>
  <c r="A680" i="11"/>
  <c r="C680" i="11" s="1"/>
  <c r="B680" i="11"/>
  <c r="D680" i="11" s="1"/>
  <c r="A681" i="11"/>
  <c r="C681" i="11" s="1"/>
  <c r="B681" i="11"/>
  <c r="D681" i="11" s="1"/>
  <c r="A682" i="11"/>
  <c r="B682" i="11"/>
  <c r="D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B696" i="11"/>
  <c r="D696" i="11" s="1"/>
  <c r="C696" i="1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B709" i="11"/>
  <c r="D709" i="11" s="1"/>
  <c r="C709" i="11"/>
  <c r="A710" i="11"/>
  <c r="B710" i="11"/>
  <c r="D710" i="11" s="1"/>
  <c r="C710" i="11"/>
  <c r="A711" i="11"/>
  <c r="C711" i="11" s="1"/>
  <c r="B711" i="11"/>
  <c r="D711" i="11" s="1"/>
  <c r="A712" i="11"/>
  <c r="B712" i="11"/>
  <c r="D712" i="11" s="1"/>
  <c r="C712" i="11"/>
  <c r="A713" i="11"/>
  <c r="C713" i="11" s="1"/>
  <c r="B713" i="11"/>
  <c r="D713" i="11" s="1"/>
  <c r="A714" i="11"/>
  <c r="B714" i="11"/>
  <c r="D714" i="11" s="1"/>
  <c r="C714" i="11"/>
  <c r="A715" i="11"/>
  <c r="B715" i="11"/>
  <c r="D715" i="11" s="1"/>
  <c r="C715" i="1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C724" i="11" s="1"/>
  <c r="B724" i="11"/>
  <c r="D724" i="11" s="1"/>
  <c r="A725" i="11"/>
  <c r="B725" i="11"/>
  <c r="D725" i="11" s="1"/>
  <c r="C725" i="11"/>
  <c r="A726" i="11"/>
  <c r="C726" i="11" s="1"/>
  <c r="B726" i="11"/>
  <c r="D726" i="11" s="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B787" i="11"/>
  <c r="D787" i="11" s="1"/>
  <c r="C787" i="11"/>
  <c r="A788" i="11"/>
  <c r="C788" i="11" s="1"/>
  <c r="B788" i="11"/>
  <c r="D788" i="11" s="1"/>
  <c r="A789" i="11"/>
  <c r="B789" i="11"/>
  <c r="D789" i="11" s="1"/>
  <c r="C789" i="11"/>
  <c r="A790" i="11"/>
  <c r="B790" i="11"/>
  <c r="D790" i="11" s="1"/>
  <c r="C790" i="11"/>
  <c r="A791" i="11"/>
  <c r="B791" i="11"/>
  <c r="D791" i="11" s="1"/>
  <c r="C791" i="11"/>
  <c r="A792" i="11"/>
  <c r="B792" i="11"/>
  <c r="D792" i="11" s="1"/>
  <c r="C792" i="1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C804" i="11"/>
  <c r="A805" i="11"/>
  <c r="C805" i="11" s="1"/>
  <c r="B805" i="11"/>
  <c r="D805" i="11" s="1"/>
  <c r="A806" i="11"/>
  <c r="C806" i="11" s="1"/>
  <c r="B806" i="11"/>
  <c r="D806" i="11" s="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B811" i="11"/>
  <c r="D811" i="11" s="1"/>
  <c r="C811" i="1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A833" i="11"/>
  <c r="C833" i="11" s="1"/>
  <c r="B833" i="11"/>
  <c r="D833" i="11" s="1"/>
  <c r="A834" i="11"/>
  <c r="C834" i="11" s="1"/>
  <c r="B834" i="11"/>
  <c r="D834" i="11" s="1"/>
  <c r="A835" i="11"/>
  <c r="C835" i="11" s="1"/>
  <c r="B835" i="11"/>
  <c r="D835" i="11" s="1"/>
  <c r="A836" i="11"/>
  <c r="C836" i="11" s="1"/>
  <c r="B836" i="11"/>
  <c r="D836" i="11" s="1"/>
  <c r="A837" i="11"/>
  <c r="C837" i="11" s="1"/>
  <c r="B837" i="11"/>
  <c r="D837" i="11" s="1"/>
  <c r="A838" i="11"/>
  <c r="C838" i="11" s="1"/>
  <c r="B838" i="11"/>
  <c r="D838" i="11" s="1"/>
  <c r="A839" i="11"/>
  <c r="C839" i="11" s="1"/>
  <c r="B839" i="11"/>
  <c r="D839" i="11" s="1"/>
  <c r="A840" i="11"/>
  <c r="C840" i="11" s="1"/>
  <c r="B840" i="11"/>
  <c r="D840" i="11" s="1"/>
  <c r="A841" i="11"/>
  <c r="C841" i="11" s="1"/>
  <c r="B841" i="11"/>
  <c r="D841" i="11" s="1"/>
  <c r="A842" i="11"/>
  <c r="C842" i="11" s="1"/>
  <c r="B842" i="11"/>
  <c r="D842" i="11" s="1"/>
  <c r="A843" i="11"/>
  <c r="C843" i="11" s="1"/>
  <c r="B843" i="11"/>
  <c r="D843" i="11" s="1"/>
  <c r="A844" i="11"/>
  <c r="C844" i="11" s="1"/>
  <c r="B844" i="11"/>
  <c r="D844" i="11" s="1"/>
  <c r="A845" i="11"/>
  <c r="C845" i="11" s="1"/>
  <c r="B845" i="11"/>
  <c r="D845" i="11" s="1"/>
  <c r="A846" i="11"/>
  <c r="C846" i="11" s="1"/>
  <c r="B846" i="11"/>
  <c r="D846" i="11" s="1"/>
  <c r="A847" i="11"/>
  <c r="C847" i="11" s="1"/>
  <c r="B847" i="11"/>
  <c r="D847" i="11" s="1"/>
  <c r="A848" i="11"/>
  <c r="C848" i="11" s="1"/>
  <c r="B848" i="11"/>
  <c r="D848" i="11" s="1"/>
  <c r="A849" i="11"/>
  <c r="C849" i="11" s="1"/>
  <c r="B849" i="11"/>
  <c r="D849" i="11" s="1"/>
  <c r="A850" i="11"/>
  <c r="C850" i="11" s="1"/>
  <c r="B850" i="11"/>
  <c r="D850" i="11" s="1"/>
  <c r="A851" i="11"/>
  <c r="C851" i="11" s="1"/>
  <c r="B851" i="11"/>
  <c r="D851" i="11" s="1"/>
  <c r="A852" i="11"/>
  <c r="C852" i="11" s="1"/>
  <c r="B852" i="11"/>
  <c r="D852" i="11" s="1"/>
  <c r="A853" i="11"/>
  <c r="C853" i="11" s="1"/>
  <c r="B853" i="11"/>
  <c r="D853" i="11" s="1"/>
  <c r="A854" i="11"/>
  <c r="C854" i="11" s="1"/>
  <c r="B854" i="11"/>
  <c r="D854" i="11" s="1"/>
  <c r="A855" i="11"/>
  <c r="C855" i="11" s="1"/>
  <c r="B855" i="11"/>
  <c r="D855" i="11" s="1"/>
  <c r="A856" i="11"/>
  <c r="C856" i="11" s="1"/>
  <c r="B856" i="11"/>
  <c r="D856" i="11" s="1"/>
  <c r="A857" i="11"/>
  <c r="C857" i="11" s="1"/>
  <c r="B857" i="11"/>
  <c r="D857" i="11" s="1"/>
  <c r="A858" i="11"/>
  <c r="C858" i="11" s="1"/>
  <c r="B858" i="11"/>
  <c r="D858" i="11" s="1"/>
  <c r="A859" i="11"/>
  <c r="C859" i="11" s="1"/>
  <c r="B859" i="11"/>
  <c r="D859" i="11" s="1"/>
  <c r="A860" i="11"/>
  <c r="C860" i="11" s="1"/>
  <c r="B860" i="11"/>
  <c r="D860" i="11" s="1"/>
  <c r="A861" i="11"/>
  <c r="B861" i="11"/>
  <c r="D861" i="11" s="1"/>
  <c r="C861" i="11"/>
  <c r="A862" i="11"/>
  <c r="C862" i="11" s="1"/>
  <c r="B862" i="11"/>
  <c r="D862" i="11" s="1"/>
  <c r="A863" i="11"/>
  <c r="B863" i="11"/>
  <c r="D863" i="11" s="1"/>
  <c r="C863" i="11"/>
  <c r="A864" i="11"/>
  <c r="C864" i="11" s="1"/>
  <c r="B864" i="11"/>
  <c r="D864" i="11" s="1"/>
  <c r="A865" i="11"/>
  <c r="B865" i="11"/>
  <c r="D865" i="11" s="1"/>
  <c r="C865" i="11"/>
  <c r="A866" i="11"/>
  <c r="C866" i="11" s="1"/>
  <c r="B866" i="11"/>
  <c r="D866" i="11" s="1"/>
  <c r="A867" i="11"/>
  <c r="B867" i="11"/>
  <c r="D867" i="11" s="1"/>
  <c r="C867" i="11"/>
  <c r="A868" i="11"/>
  <c r="C868" i="11" s="1"/>
  <c r="B868" i="11"/>
  <c r="D868" i="11" s="1"/>
  <c r="A869" i="11"/>
  <c r="C869" i="11" s="1"/>
  <c r="B869" i="11"/>
  <c r="D869" i="11" s="1"/>
  <c r="A870" i="11"/>
  <c r="C870" i="11" s="1"/>
  <c r="B870" i="11"/>
  <c r="D870" i="11" s="1"/>
  <c r="A871" i="11"/>
  <c r="B871" i="11"/>
  <c r="D871" i="11" s="1"/>
  <c r="C871" i="11"/>
  <c r="A872" i="11"/>
  <c r="C872" i="11" s="1"/>
  <c r="B872" i="11"/>
  <c r="D872" i="11" s="1"/>
  <c r="A873" i="11"/>
  <c r="C873" i="11" s="1"/>
  <c r="B873" i="11"/>
  <c r="D873" i="11" s="1"/>
  <c r="A874" i="11"/>
  <c r="C874" i="11" s="1"/>
  <c r="B874" i="11"/>
  <c r="D874" i="11" s="1"/>
  <c r="A875" i="11"/>
  <c r="C875" i="11" s="1"/>
  <c r="B875" i="11"/>
  <c r="D875" i="11" s="1"/>
  <c r="A876" i="11"/>
  <c r="C876" i="11" s="1"/>
  <c r="B876" i="11"/>
  <c r="D876" i="11" s="1"/>
  <c r="A877" i="11"/>
  <c r="C877" i="11" s="1"/>
  <c r="B877" i="11"/>
  <c r="D877" i="11" s="1"/>
  <c r="A878" i="11"/>
  <c r="B878" i="11"/>
  <c r="D878" i="11" s="1"/>
  <c r="C878" i="11"/>
  <c r="A879" i="11"/>
  <c r="B879" i="11"/>
  <c r="D879" i="11" s="1"/>
  <c r="C879" i="11"/>
  <c r="A880" i="11"/>
  <c r="C880" i="11" s="1"/>
  <c r="B880" i="11"/>
  <c r="D880" i="11" s="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C883" i="11"/>
  <c r="A884" i="11"/>
  <c r="C884" i="11" s="1"/>
  <c r="B884" i="11"/>
  <c r="D884" i="11" s="1"/>
  <c r="A885" i="11"/>
  <c r="C885" i="11" s="1"/>
  <c r="B885" i="11"/>
  <c r="D885" i="11" s="1"/>
  <c r="A886" i="11"/>
  <c r="B886" i="11"/>
  <c r="D886" i="11" s="1"/>
  <c r="C886" i="11"/>
  <c r="A887" i="11"/>
  <c r="C887" i="11" s="1"/>
  <c r="B887" i="11"/>
  <c r="D887" i="11" s="1"/>
  <c r="A888" i="11"/>
  <c r="C888" i="11" s="1"/>
  <c r="B888" i="11"/>
  <c r="D888" i="11" s="1"/>
  <c r="A889" i="11"/>
  <c r="B889" i="11"/>
  <c r="D889" i="11" s="1"/>
  <c r="C889" i="11"/>
  <c r="A890" i="11"/>
  <c r="C890" i="11" s="1"/>
  <c r="B890" i="11"/>
  <c r="D890" i="11" s="1"/>
  <c r="A891" i="11"/>
  <c r="C891" i="11" s="1"/>
  <c r="B891" i="11"/>
  <c r="D891" i="11" s="1"/>
  <c r="A892" i="11"/>
  <c r="C892" i="11" s="1"/>
  <c r="B892" i="11"/>
  <c r="D892" i="11" s="1"/>
  <c r="A893" i="11"/>
  <c r="C893" i="11" s="1"/>
  <c r="B893" i="11"/>
  <c r="D893" i="11" s="1"/>
  <c r="A894" i="11"/>
  <c r="C894" i="11" s="1"/>
  <c r="B894" i="11"/>
  <c r="D894" i="11" s="1"/>
  <c r="A895" i="11"/>
  <c r="C895" i="11" s="1"/>
  <c r="B895" i="11"/>
  <c r="D895" i="11" s="1"/>
  <c r="A896" i="11"/>
  <c r="C896" i="11" s="1"/>
  <c r="B896" i="11"/>
  <c r="D896" i="11" s="1"/>
  <c r="A897" i="11"/>
  <c r="C897" i="11" s="1"/>
  <c r="B897" i="11"/>
  <c r="D897" i="11" s="1"/>
  <c r="A898" i="11"/>
  <c r="C898" i="11" s="1"/>
  <c r="B898" i="11"/>
  <c r="D898" i="11" s="1"/>
  <c r="A899" i="11"/>
  <c r="C899" i="11" s="1"/>
  <c r="B899" i="11"/>
  <c r="D899" i="11" s="1"/>
  <c r="A900" i="11"/>
  <c r="C900" i="11" s="1"/>
  <c r="B900" i="11"/>
  <c r="D900" i="11" s="1"/>
  <c r="A901" i="11"/>
  <c r="C901" i="11" s="1"/>
  <c r="B901" i="11"/>
  <c r="D901" i="11" s="1"/>
  <c r="A902" i="11"/>
  <c r="C902" i="11" s="1"/>
  <c r="B902" i="11"/>
  <c r="D902" i="11" s="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C913" i="11" s="1"/>
  <c r="B913" i="11"/>
  <c r="D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A917" i="11"/>
  <c r="C917" i="11" s="1"/>
  <c r="B917" i="11"/>
  <c r="D917" i="11" s="1"/>
  <c r="A918" i="11"/>
  <c r="C918" i="11" s="1"/>
  <c r="B918" i="11"/>
  <c r="D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 s="1"/>
  <c r="A947" i="11"/>
  <c r="C947" i="11" s="1"/>
  <c r="B947" i="11"/>
  <c r="D947" i="11" s="1"/>
  <c r="A948" i="11"/>
  <c r="C948" i="11" s="1"/>
  <c r="B948" i="11"/>
  <c r="D948" i="11" s="1"/>
  <c r="A949" i="11"/>
  <c r="C949" i="11" s="1"/>
  <c r="B949" i="11"/>
  <c r="D949" i="11" s="1"/>
  <c r="A950" i="11"/>
  <c r="C950" i="11" s="1"/>
  <c r="B950" i="11"/>
  <c r="D950" i="11" s="1"/>
  <c r="A951" i="11"/>
  <c r="C951" i="11" s="1"/>
  <c r="B951" i="11"/>
  <c r="D951" i="11" s="1"/>
  <c r="A952" i="11"/>
  <c r="C952" i="11" s="1"/>
  <c r="B952" i="11"/>
  <c r="D952" i="11" s="1"/>
  <c r="A953" i="11"/>
  <c r="C953" i="11" s="1"/>
  <c r="B953" i="11"/>
  <c r="D953" i="11" s="1"/>
  <c r="A954" i="11"/>
  <c r="C954" i="11" s="1"/>
  <c r="B954" i="11"/>
  <c r="D954" i="11" s="1"/>
  <c r="A955" i="11"/>
  <c r="C955" i="11" s="1"/>
  <c r="B955" i="11"/>
  <c r="D955" i="11" s="1"/>
  <c r="A956" i="11"/>
  <c r="C956" i="11" s="1"/>
  <c r="B956" i="11"/>
  <c r="D956" i="11" s="1"/>
  <c r="A957" i="11"/>
  <c r="C957" i="11" s="1"/>
  <c r="B957" i="11"/>
  <c r="D957" i="11" s="1"/>
  <c r="A958" i="11"/>
  <c r="C958" i="11" s="1"/>
  <c r="B958" i="11"/>
  <c r="D958" i="11" s="1"/>
  <c r="A959" i="11"/>
  <c r="C959" i="11" s="1"/>
  <c r="B959" i="11"/>
  <c r="D959" i="11" s="1"/>
  <c r="A960" i="11"/>
  <c r="C960" i="11" s="1"/>
  <c r="B960" i="11"/>
  <c r="D960" i="11" s="1"/>
  <c r="A961" i="11"/>
  <c r="C961" i="11" s="1"/>
  <c r="B961" i="11"/>
  <c r="D961" i="11" s="1"/>
  <c r="A962" i="11"/>
  <c r="C962" i="11" s="1"/>
  <c r="B962" i="11"/>
  <c r="D962" i="11" s="1"/>
  <c r="A963" i="11"/>
  <c r="C963" i="11" s="1"/>
  <c r="B963" i="11"/>
  <c r="D963" i="11" s="1"/>
  <c r="A964" i="11"/>
  <c r="C964" i="11" s="1"/>
  <c r="B964" i="11"/>
  <c r="D964" i="11" s="1"/>
  <c r="A965" i="11"/>
  <c r="C965" i="11" s="1"/>
  <c r="B965" i="11"/>
  <c r="D965" i="11" s="1"/>
  <c r="A966" i="11"/>
  <c r="C966" i="11" s="1"/>
  <c r="B966" i="11"/>
  <c r="D966" i="11" s="1"/>
  <c r="A967" i="11"/>
  <c r="B967" i="11"/>
  <c r="D967" i="11" s="1"/>
  <c r="C967" i="11"/>
  <c r="A968" i="11"/>
  <c r="C968" i="11" s="1"/>
  <c r="B968" i="11"/>
  <c r="D968" i="11" s="1"/>
  <c r="A969" i="11"/>
  <c r="C969" i="11" s="1"/>
  <c r="B969" i="11"/>
  <c r="D969" i="11" s="1"/>
  <c r="A970" i="11"/>
  <c r="C970" i="11" s="1"/>
  <c r="B970" i="11"/>
  <c r="D970" i="11" s="1"/>
  <c r="A971" i="11"/>
  <c r="C971" i="11" s="1"/>
  <c r="B971" i="11"/>
  <c r="D971" i="11" s="1"/>
  <c r="A972" i="11"/>
  <c r="C972" i="11" s="1"/>
  <c r="B972" i="11"/>
  <c r="D972" i="11" s="1"/>
  <c r="A973" i="11"/>
  <c r="C973" i="11" s="1"/>
  <c r="B973" i="11"/>
  <c r="D973" i="11" s="1"/>
  <c r="A974" i="11"/>
  <c r="C974" i="11" s="1"/>
  <c r="B974" i="11"/>
  <c r="D974" i="11" s="1"/>
  <c r="A975" i="11"/>
  <c r="B975" i="11"/>
  <c r="D975" i="11" s="1"/>
  <c r="C975" i="11"/>
  <c r="A976" i="11"/>
  <c r="C976" i="11" s="1"/>
  <c r="B976" i="11"/>
  <c r="D976" i="11" s="1"/>
  <c r="A977" i="11"/>
  <c r="C977" i="11" s="1"/>
  <c r="B977" i="11"/>
  <c r="D977" i="11" s="1"/>
  <c r="A978" i="11"/>
  <c r="C978" i="11" s="1"/>
  <c r="B978" i="11"/>
  <c r="D978" i="11" s="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C995" i="11" s="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202" i="10"/>
  <c r="D234" i="10"/>
  <c r="D266" i="10"/>
  <c r="D298" i="10"/>
  <c r="D330" i="10"/>
  <c r="D362" i="10"/>
  <c r="D394" i="10"/>
  <c r="D426" i="10"/>
  <c r="D458" i="10"/>
  <c r="D490" i="10"/>
  <c r="D522" i="10"/>
  <c r="D554" i="10"/>
  <c r="D586" i="10"/>
  <c r="D618" i="10"/>
  <c r="D650" i="10"/>
  <c r="D682" i="10"/>
  <c r="D191" i="10"/>
  <c r="D223" i="10"/>
  <c r="D255" i="10"/>
  <c r="D287" i="10"/>
  <c r="D319" i="10"/>
  <c r="D351" i="10"/>
  <c r="D383" i="10"/>
  <c r="D415" i="10"/>
  <c r="D447" i="10"/>
  <c r="D479" i="10"/>
  <c r="D511" i="10"/>
  <c r="D543" i="10"/>
  <c r="D575" i="10"/>
  <c r="D607" i="10"/>
  <c r="D639" i="10"/>
  <c r="D671" i="10"/>
  <c r="D703" i="10"/>
  <c r="D735" i="10"/>
  <c r="D767" i="10"/>
  <c r="D799" i="10"/>
  <c r="D831" i="10"/>
  <c r="D863" i="10"/>
  <c r="D895" i="10"/>
  <c r="D927" i="10"/>
  <c r="D959" i="10"/>
  <c r="D196" i="10"/>
  <c r="D245" i="10"/>
  <c r="D309" i="10"/>
  <c r="D373" i="10"/>
  <c r="D206" i="10"/>
  <c r="D238" i="10"/>
  <c r="D270" i="10"/>
  <c r="D302" i="10"/>
  <c r="D334" i="10"/>
  <c r="D366" i="10"/>
  <c r="D398" i="10"/>
  <c r="D430" i="10"/>
  <c r="D462" i="10"/>
  <c r="D494" i="10"/>
  <c r="D526" i="10"/>
  <c r="D558" i="10"/>
  <c r="D590" i="10"/>
  <c r="D622" i="10"/>
  <c r="D654" i="10"/>
  <c r="D686" i="10"/>
  <c r="D195" i="10"/>
  <c r="D227" i="10"/>
  <c r="D259" i="10"/>
  <c r="D291" i="10"/>
  <c r="D323" i="10"/>
  <c r="D355" i="10"/>
  <c r="D387" i="10"/>
  <c r="D419" i="10"/>
  <c r="D451" i="10"/>
  <c r="D483" i="10"/>
  <c r="D515" i="10"/>
  <c r="D547" i="10"/>
  <c r="D579" i="10"/>
  <c r="D611" i="10"/>
  <c r="D643" i="10"/>
  <c r="D675" i="10"/>
  <c r="D707" i="10"/>
  <c r="D739" i="10"/>
  <c r="D771" i="10"/>
  <c r="D803" i="10"/>
  <c r="D835" i="10"/>
  <c r="D867" i="10"/>
  <c r="D899" i="10"/>
  <c r="D931" i="10"/>
  <c r="D963" i="10"/>
  <c r="D200" i="10"/>
  <c r="D214" i="10"/>
  <c r="D246" i="10"/>
  <c r="D278" i="10"/>
  <c r="D310" i="10"/>
  <c r="D342" i="10"/>
  <c r="D374" i="10"/>
  <c r="D406" i="10"/>
  <c r="D438" i="10"/>
  <c r="D470" i="10"/>
  <c r="D502" i="10"/>
  <c r="D534" i="10"/>
  <c r="D566" i="10"/>
  <c r="D598" i="10"/>
  <c r="D630" i="10"/>
  <c r="D662" i="10"/>
  <c r="D694" i="10"/>
  <c r="D187" i="10"/>
  <c r="D219" i="10"/>
  <c r="D251" i="10"/>
  <c r="D283" i="10"/>
  <c r="D315" i="10"/>
  <c r="D347" i="10"/>
  <c r="D379" i="10"/>
  <c r="D411" i="10"/>
  <c r="D443" i="10"/>
  <c r="D475" i="10"/>
  <c r="D507" i="10"/>
  <c r="D539" i="10"/>
  <c r="D571" i="10"/>
  <c r="D603" i="10"/>
  <c r="D635" i="10"/>
  <c r="D667" i="10"/>
  <c r="D699" i="10"/>
  <c r="D731" i="10"/>
  <c r="D763" i="10"/>
  <c r="D795" i="10"/>
  <c r="D827" i="10"/>
  <c r="D859" i="10"/>
  <c r="D891" i="10"/>
  <c r="D923" i="10"/>
  <c r="D955" i="10"/>
  <c r="D258" i="10"/>
  <c r="D386" i="10"/>
  <c r="D514" i="10"/>
  <c r="D642" i="10"/>
  <c r="D199" i="10"/>
  <c r="D327" i="10"/>
  <c r="D455" i="10"/>
  <c r="D583" i="10"/>
  <c r="D711" i="10"/>
  <c r="D839" i="10"/>
  <c r="D967" i="10"/>
  <c r="D188" i="10"/>
  <c r="D229" i="10"/>
  <c r="D317" i="10"/>
  <c r="D397" i="10"/>
  <c r="D461" i="10"/>
  <c r="D525" i="10"/>
  <c r="D589" i="10"/>
  <c r="D653" i="10"/>
  <c r="D712" i="10"/>
  <c r="D754" i="10"/>
  <c r="D797" i="10"/>
  <c r="D840" i="10"/>
  <c r="D882" i="10"/>
  <c r="D925" i="10"/>
  <c r="D968" i="10"/>
  <c r="D289" i="10"/>
  <c r="D489" i="10"/>
  <c r="D709" i="10"/>
  <c r="D842" i="10"/>
  <c r="D992" i="10"/>
  <c r="D348" i="10"/>
  <c r="D604" i="10"/>
  <c r="D806" i="10"/>
  <c r="D981" i="10"/>
  <c r="D232" i="10"/>
  <c r="D296" i="10"/>
  <c r="D360" i="10"/>
  <c r="D424" i="10"/>
  <c r="D488" i="10"/>
  <c r="D552" i="10"/>
  <c r="D616" i="10"/>
  <c r="D680" i="10"/>
  <c r="D729" i="10"/>
  <c r="D772" i="10"/>
  <c r="D814" i="10"/>
  <c r="D857" i="10"/>
  <c r="D900" i="10"/>
  <c r="D942" i="10"/>
  <c r="D983" i="10"/>
  <c r="D353" i="10"/>
  <c r="D545" i="10"/>
  <c r="D720" i="10"/>
  <c r="D853" i="10"/>
  <c r="D970" i="10"/>
  <c r="D300" i="10"/>
  <c r="D556" i="10"/>
  <c r="D274" i="10"/>
  <c r="D402" i="10"/>
  <c r="D530" i="10"/>
  <c r="D658" i="10"/>
  <c r="D279" i="10"/>
  <c r="D407" i="10"/>
  <c r="D535" i="10"/>
  <c r="D663" i="10"/>
  <c r="D791" i="10"/>
  <c r="D919" i="10"/>
  <c r="D224" i="10"/>
  <c r="D285" i="10"/>
  <c r="D365" i="10"/>
  <c r="D437" i="10"/>
  <c r="D501" i="10"/>
  <c r="D565" i="10"/>
  <c r="D629" i="10"/>
  <c r="D693" i="10"/>
  <c r="D738" i="10"/>
  <c r="D781" i="10"/>
  <c r="D824" i="10"/>
  <c r="D866" i="10"/>
  <c r="D909" i="10"/>
  <c r="D952" i="10"/>
  <c r="D990" i="10"/>
  <c r="D193" i="10"/>
  <c r="D417" i="10"/>
  <c r="D625" i="10"/>
  <c r="D794" i="10"/>
  <c r="D938" i="10"/>
  <c r="D380" i="10"/>
  <c r="D636" i="10"/>
  <c r="D828" i="10"/>
  <c r="D997" i="10"/>
  <c r="D240" i="10"/>
  <c r="D250" i="10"/>
  <c r="D314" i="10"/>
  <c r="D378" i="10"/>
  <c r="D442" i="10"/>
  <c r="D506" i="10"/>
  <c r="D570" i="10"/>
  <c r="D634" i="10"/>
  <c r="D698" i="10"/>
  <c r="D207" i="10"/>
  <c r="D271" i="10"/>
  <c r="D335" i="10"/>
  <c r="D399" i="10"/>
  <c r="D463" i="10"/>
  <c r="D527" i="10"/>
  <c r="D591" i="10"/>
  <c r="D655" i="10"/>
  <c r="D719" i="10"/>
  <c r="D783" i="10"/>
  <c r="D847" i="10"/>
  <c r="D911" i="10"/>
  <c r="D975" i="10"/>
  <c r="D212" i="10"/>
  <c r="D201" i="10"/>
  <c r="D341" i="10"/>
  <c r="D190" i="10"/>
  <c r="D254" i="10"/>
  <c r="D318" i="10"/>
  <c r="D382" i="10"/>
  <c r="D446" i="10"/>
  <c r="D510" i="10"/>
  <c r="D574" i="10"/>
  <c r="D638" i="10"/>
  <c r="D211" i="10"/>
  <c r="D275" i="10"/>
  <c r="D339" i="10"/>
  <c r="D403" i="10"/>
  <c r="D467" i="10"/>
  <c r="D531" i="10"/>
  <c r="D595" i="10"/>
  <c r="D659" i="10"/>
  <c r="D723" i="10"/>
  <c r="D787" i="10"/>
  <c r="D851" i="10"/>
  <c r="D915" i="10"/>
  <c r="D216" i="10"/>
  <c r="D230" i="10"/>
  <c r="D294" i="10"/>
  <c r="D358" i="10"/>
  <c r="D422" i="10"/>
  <c r="D486" i="10"/>
  <c r="D550" i="10"/>
  <c r="D614" i="10"/>
  <c r="D678" i="10"/>
  <c r="D235" i="10"/>
  <c r="D299" i="10"/>
  <c r="D363" i="10"/>
  <c r="D427" i="10"/>
  <c r="D491" i="10"/>
  <c r="D555" i="10"/>
  <c r="D619" i="10"/>
  <c r="D683" i="10"/>
  <c r="D747" i="10"/>
  <c r="D811" i="10"/>
  <c r="D875" i="10"/>
  <c r="D939" i="10"/>
  <c r="D322" i="10"/>
  <c r="D578" i="10"/>
  <c r="D391" i="10"/>
  <c r="D647" i="10"/>
  <c r="D903" i="10"/>
  <c r="D357" i="10"/>
  <c r="D493" i="10"/>
  <c r="D621" i="10"/>
  <c r="D733" i="10"/>
  <c r="D818" i="10"/>
  <c r="D904" i="10"/>
  <c r="D986" i="10"/>
  <c r="D385" i="10"/>
  <c r="D778" i="10"/>
  <c r="D197" i="10"/>
  <c r="D721" i="10"/>
  <c r="D264" i="10"/>
  <c r="D392" i="10"/>
  <c r="D520" i="10"/>
  <c r="D648" i="10"/>
  <c r="D750" i="10"/>
  <c r="D836" i="10"/>
  <c r="D921" i="10"/>
  <c r="D999" i="10"/>
  <c r="D449" i="10"/>
  <c r="D784" i="10"/>
  <c r="D684" i="10"/>
  <c r="D338" i="10"/>
  <c r="D594" i="10"/>
  <c r="D215" i="10"/>
  <c r="D471" i="10"/>
  <c r="D727" i="10"/>
  <c r="D192" i="10"/>
  <c r="D237" i="10"/>
  <c r="D405" i="10"/>
  <c r="D533" i="10"/>
  <c r="D661" i="10"/>
  <c r="D760" i="10"/>
  <c r="D845" i="10"/>
  <c r="D930" i="10"/>
  <c r="D513" i="10"/>
  <c r="D869" i="10"/>
  <c r="D508" i="10"/>
  <c r="D913" i="10"/>
  <c r="D189" i="10"/>
  <c r="D304" i="10"/>
  <c r="D368" i="10"/>
  <c r="D432" i="10"/>
  <c r="D496" i="10"/>
  <c r="D560" i="10"/>
  <c r="D624" i="10"/>
  <c r="D688" i="10"/>
  <c r="D734" i="10"/>
  <c r="D777" i="10"/>
  <c r="D820" i="10"/>
  <c r="D862" i="10"/>
  <c r="D905" i="10"/>
  <c r="D948" i="10"/>
  <c r="D987" i="10"/>
  <c r="D273" i="10"/>
  <c r="D473" i="10"/>
  <c r="D657" i="10"/>
  <c r="D800" i="10"/>
  <c r="D928" i="10"/>
  <c r="D290" i="10"/>
  <c r="D418" i="10"/>
  <c r="D546" i="10"/>
  <c r="D674" i="10"/>
  <c r="D231" i="10"/>
  <c r="D359" i="10"/>
  <c r="D487" i="10"/>
  <c r="D615" i="10"/>
  <c r="D743" i="10"/>
  <c r="D871" i="10"/>
  <c r="D204" i="10"/>
  <c r="D293" i="10"/>
  <c r="D381" i="10"/>
  <c r="D445" i="10"/>
  <c r="D509" i="10"/>
  <c r="D573" i="10"/>
  <c r="D637" i="10"/>
  <c r="D701" i="10"/>
  <c r="D744" i="10"/>
  <c r="D786" i="10"/>
  <c r="D829" i="10"/>
  <c r="D872" i="10"/>
  <c r="D914" i="10"/>
  <c r="D957" i="10"/>
  <c r="D994" i="10"/>
  <c r="D241" i="10"/>
  <c r="D441" i="10"/>
  <c r="D649" i="10"/>
  <c r="D810" i="10"/>
  <c r="D960" i="10"/>
  <c r="D284" i="10"/>
  <c r="D540" i="10"/>
  <c r="D764" i="10"/>
  <c r="D940" i="10"/>
  <c r="D205" i="10"/>
  <c r="D280" i="10"/>
  <c r="D344" i="10"/>
  <c r="D408" i="10"/>
  <c r="D472" i="10"/>
  <c r="D536" i="10"/>
  <c r="D600" i="10"/>
  <c r="D664" i="10"/>
  <c r="D718" i="10"/>
  <c r="D761" i="10"/>
  <c r="D804" i="10"/>
  <c r="D846" i="10"/>
  <c r="D889" i="10"/>
  <c r="D932" i="10"/>
  <c r="D974" i="10"/>
  <c r="D401" i="10"/>
  <c r="D593" i="10"/>
  <c r="D752" i="10"/>
  <c r="D880" i="10"/>
  <c r="D1000" i="10"/>
  <c r="D364" i="10"/>
  <c r="D620" i="10"/>
  <c r="D434" i="10"/>
  <c r="D247" i="10"/>
  <c r="D759" i="10"/>
  <c r="D208" i="10"/>
  <c r="D421" i="10"/>
  <c r="D677" i="10"/>
  <c r="D856" i="10"/>
  <c r="D901" i="10"/>
  <c r="D870" i="10"/>
  <c r="D320" i="10"/>
  <c r="D576" i="10"/>
  <c r="D788" i="10"/>
  <c r="D958" i="10"/>
  <c r="D617" i="10"/>
  <c r="D396" i="10"/>
  <c r="D774" i="10"/>
  <c r="D945" i="10"/>
  <c r="D281" i="10"/>
  <c r="D457" i="10"/>
  <c r="D633" i="10"/>
  <c r="D773" i="10"/>
  <c r="D890" i="10"/>
  <c r="D996" i="10"/>
  <c r="D356" i="10"/>
  <c r="D612" i="10"/>
  <c r="D812" i="10"/>
  <c r="D966" i="10"/>
  <c r="D276" i="10"/>
  <c r="D532" i="10"/>
  <c r="D758" i="10"/>
  <c r="D934" i="10"/>
  <c r="D626" i="10"/>
  <c r="D217" i="10"/>
  <c r="D920" i="10"/>
  <c r="D766" i="10"/>
  <c r="D588" i="10"/>
  <c r="D345" i="10"/>
  <c r="D874" i="10"/>
  <c r="D580" i="10"/>
  <c r="D244" i="10"/>
  <c r="D918" i="10"/>
  <c r="D498" i="10"/>
  <c r="D311" i="10"/>
  <c r="D823" i="10"/>
  <c r="D453" i="10"/>
  <c r="D706" i="10"/>
  <c r="D877" i="10"/>
  <c r="D265" i="10"/>
  <c r="D980" i="10"/>
  <c r="D961" i="10"/>
  <c r="D352" i="10"/>
  <c r="D608" i="10"/>
  <c r="D809" i="10"/>
  <c r="D979" i="10"/>
  <c r="D704" i="10"/>
  <c r="D460" i="10"/>
  <c r="D796" i="10"/>
  <c r="D972" i="10"/>
  <c r="D297" i="10"/>
  <c r="D481" i="10"/>
  <c r="D665" i="10"/>
  <c r="D789" i="10"/>
  <c r="D906" i="10"/>
  <c r="D388" i="10"/>
  <c r="D644" i="10"/>
  <c r="D833" i="10"/>
  <c r="D985" i="10"/>
  <c r="D308" i="10"/>
  <c r="D564" i="10"/>
  <c r="D780" i="10"/>
  <c r="D389" i="10"/>
  <c r="D998" i="10"/>
  <c r="D288" i="10"/>
  <c r="D937" i="10"/>
  <c r="D753" i="10"/>
  <c r="D257" i="10"/>
  <c r="D762" i="10"/>
  <c r="D324" i="10"/>
  <c r="D950" i="10"/>
  <c r="D628" i="10"/>
  <c r="D306" i="10"/>
  <c r="D631" i="10"/>
  <c r="D349" i="10"/>
  <c r="D613" i="10"/>
  <c r="D813" i="10"/>
  <c r="D982" i="10"/>
  <c r="D757" i="10"/>
  <c r="D700" i="10"/>
  <c r="D256" i="10"/>
  <c r="D512" i="10"/>
  <c r="D745" i="10"/>
  <c r="D916" i="10"/>
  <c r="D425" i="10"/>
  <c r="D732" i="10"/>
  <c r="D902" i="10"/>
  <c r="D233" i="10"/>
  <c r="D409" i="10"/>
  <c r="D585" i="10"/>
  <c r="D746" i="10"/>
  <c r="D858" i="10"/>
  <c r="D976" i="10"/>
  <c r="D292" i="10"/>
  <c r="D548" i="10"/>
  <c r="D769" i="10"/>
  <c r="D929" i="10"/>
  <c r="D213" i="10"/>
  <c r="D468" i="10"/>
  <c r="D716" i="10"/>
  <c r="D892" i="10"/>
  <c r="D370" i="10"/>
  <c r="D834" i="10"/>
  <c r="D785" i="10"/>
  <c r="D852" i="10"/>
  <c r="D268" i="10"/>
  <c r="D433" i="10"/>
  <c r="D816" i="10"/>
  <c r="D452" i="10"/>
  <c r="D993" i="10"/>
  <c r="D2" i="3"/>
  <c r="D218" i="10"/>
  <c r="D282" i="10"/>
  <c r="D346" i="10"/>
  <c r="D410" i="10"/>
  <c r="D474" i="10"/>
  <c r="D538" i="10"/>
  <c r="D602" i="10"/>
  <c r="D666" i="10"/>
  <c r="D239" i="10"/>
  <c r="D303" i="10"/>
  <c r="D367" i="10"/>
  <c r="D431" i="10"/>
  <c r="D495" i="10"/>
  <c r="D559" i="10"/>
  <c r="D623" i="10"/>
  <c r="D687" i="10"/>
  <c r="D751" i="10"/>
  <c r="D815" i="10"/>
  <c r="D879" i="10"/>
  <c r="D943" i="10"/>
  <c r="D277" i="10"/>
  <c r="D222" i="10"/>
  <c r="D286" i="10"/>
  <c r="D350" i="10"/>
  <c r="D414" i="10"/>
  <c r="D478" i="10"/>
  <c r="D542" i="10"/>
  <c r="D606" i="10"/>
  <c r="D670" i="10"/>
  <c r="D243" i="10"/>
  <c r="D307" i="10"/>
  <c r="D371" i="10"/>
  <c r="D435" i="10"/>
  <c r="D499" i="10"/>
  <c r="D563" i="10"/>
  <c r="D627" i="10"/>
  <c r="D691" i="10"/>
  <c r="D755" i="10"/>
  <c r="D819" i="10"/>
  <c r="D883" i="10"/>
  <c r="D947" i="10"/>
  <c r="D198" i="10"/>
  <c r="D262" i="10"/>
  <c r="D326" i="10"/>
  <c r="D390" i="10"/>
  <c r="D454" i="10"/>
  <c r="D518" i="10"/>
  <c r="D582" i="10"/>
  <c r="D646" i="10"/>
  <c r="D203" i="10"/>
  <c r="D267" i="10"/>
  <c r="D331" i="10"/>
  <c r="D395" i="10"/>
  <c r="D459" i="10"/>
  <c r="D523" i="10"/>
  <c r="D587" i="10"/>
  <c r="D651" i="10"/>
  <c r="D715" i="10"/>
  <c r="D779" i="10"/>
  <c r="D843" i="10"/>
  <c r="D907" i="10"/>
  <c r="D971" i="10"/>
  <c r="D194" i="10"/>
  <c r="D450" i="10"/>
  <c r="D263" i="10"/>
  <c r="D519" i="10"/>
  <c r="D775" i="10"/>
  <c r="D220" i="10"/>
  <c r="D269" i="10"/>
  <c r="D429" i="10"/>
  <c r="D557" i="10"/>
  <c r="D685" i="10"/>
  <c r="D776" i="10"/>
  <c r="D861" i="10"/>
  <c r="D946" i="10"/>
  <c r="D601" i="10"/>
  <c r="D922" i="10"/>
  <c r="D476" i="10"/>
  <c r="D886" i="10"/>
  <c r="D328" i="10"/>
  <c r="D456" i="10"/>
  <c r="D584" i="10"/>
  <c r="D708" i="10"/>
  <c r="D793" i="10"/>
  <c r="D878" i="10"/>
  <c r="D964" i="10"/>
  <c r="D249" i="10"/>
  <c r="D641" i="10"/>
  <c r="D912" i="10"/>
  <c r="D428" i="10"/>
  <c r="D210" i="10"/>
  <c r="D466" i="10"/>
  <c r="D343" i="10"/>
  <c r="D599" i="10"/>
  <c r="D855" i="10"/>
  <c r="D325" i="10"/>
  <c r="D469" i="10"/>
  <c r="D597" i="10"/>
  <c r="D717" i="10"/>
  <c r="D802" i="10"/>
  <c r="D888" i="10"/>
  <c r="D973" i="10"/>
  <c r="D313" i="10"/>
  <c r="D725" i="10"/>
  <c r="D252" i="10"/>
  <c r="D742" i="10"/>
  <c r="D272" i="10"/>
  <c r="D336" i="10"/>
  <c r="D400" i="10"/>
  <c r="D464" i="10"/>
  <c r="D528" i="10"/>
  <c r="D592" i="10"/>
  <c r="D656" i="10"/>
  <c r="D713" i="10"/>
  <c r="D756" i="10"/>
  <c r="D798" i="10"/>
  <c r="D841" i="10"/>
  <c r="D884" i="10"/>
  <c r="D926" i="10"/>
  <c r="D969" i="10"/>
  <c r="D377" i="10"/>
  <c r="D569" i="10"/>
  <c r="D736" i="10"/>
  <c r="D864" i="10"/>
  <c r="D984" i="10"/>
  <c r="D332" i="10"/>
  <c r="D226" i="10"/>
  <c r="D354" i="10"/>
  <c r="D482" i="10"/>
  <c r="D610" i="10"/>
  <c r="D295" i="10"/>
  <c r="D423" i="10"/>
  <c r="D551" i="10"/>
  <c r="D679" i="10"/>
  <c r="D807" i="10"/>
  <c r="D935" i="10"/>
  <c r="D253" i="10"/>
  <c r="D333" i="10"/>
  <c r="D413" i="10"/>
  <c r="D477" i="10"/>
  <c r="D541" i="10"/>
  <c r="D605" i="10"/>
  <c r="D669" i="10"/>
  <c r="D722" i="10"/>
  <c r="D765" i="10"/>
  <c r="D808" i="10"/>
  <c r="D850" i="10"/>
  <c r="D893" i="10"/>
  <c r="D936" i="10"/>
  <c r="D978" i="10"/>
  <c r="D337" i="10"/>
  <c r="D553" i="10"/>
  <c r="D741" i="10"/>
  <c r="D885" i="10"/>
  <c r="D412" i="10"/>
  <c r="D668" i="10"/>
  <c r="D849" i="10"/>
  <c r="D248" i="10"/>
  <c r="D312" i="10"/>
  <c r="D376" i="10"/>
  <c r="D440" i="10"/>
  <c r="D504" i="10"/>
  <c r="D568" i="10"/>
  <c r="D632" i="10"/>
  <c r="D696" i="10"/>
  <c r="D740" i="10"/>
  <c r="D782" i="10"/>
  <c r="D825" i="10"/>
  <c r="D868" i="10"/>
  <c r="D910" i="10"/>
  <c r="D953" i="10"/>
  <c r="D991" i="10"/>
  <c r="D305" i="10"/>
  <c r="D505" i="10"/>
  <c r="D681" i="10"/>
  <c r="D821" i="10"/>
  <c r="D944" i="10"/>
  <c r="D236" i="10"/>
  <c r="D492" i="10"/>
  <c r="D690" i="10"/>
  <c r="D503" i="10"/>
  <c r="D261" i="10"/>
  <c r="D549" i="10"/>
  <c r="D770" i="10"/>
  <c r="D941" i="10"/>
  <c r="D577" i="10"/>
  <c r="D444" i="10"/>
  <c r="D448" i="10"/>
  <c r="D702" i="10"/>
  <c r="D873" i="10"/>
  <c r="D225" i="10"/>
  <c r="D896" i="10"/>
  <c r="D652" i="10"/>
  <c r="D860" i="10"/>
  <c r="D369" i="10"/>
  <c r="D537" i="10"/>
  <c r="D714" i="10"/>
  <c r="D832" i="10"/>
  <c r="D949" i="10"/>
  <c r="D228" i="10"/>
  <c r="D484" i="10"/>
  <c r="D726" i="10"/>
  <c r="D897" i="10"/>
  <c r="D404" i="10"/>
  <c r="D660" i="10"/>
  <c r="D844" i="10"/>
  <c r="D865" i="10"/>
  <c r="D439" i="10"/>
  <c r="D645" i="10"/>
  <c r="D465" i="10"/>
  <c r="D544" i="10"/>
  <c r="D609" i="10"/>
  <c r="D876" i="10"/>
  <c r="D737" i="10"/>
  <c r="D242" i="10"/>
  <c r="D567" i="10"/>
  <c r="D301" i="10"/>
  <c r="D581" i="10"/>
  <c r="D792" i="10"/>
  <c r="D962" i="10"/>
  <c r="D689" i="10"/>
  <c r="D572" i="10"/>
  <c r="D221" i="10"/>
  <c r="D480" i="10"/>
  <c r="D724" i="10"/>
  <c r="D894" i="10"/>
  <c r="D329" i="10"/>
  <c r="D954" i="10"/>
  <c r="D710" i="10"/>
  <c r="D881" i="10"/>
  <c r="D209" i="10"/>
  <c r="D393" i="10"/>
  <c r="D561" i="10"/>
  <c r="D730" i="10"/>
  <c r="D848" i="10"/>
  <c r="D965" i="10"/>
  <c r="D260" i="10"/>
  <c r="D516" i="10"/>
  <c r="D748" i="10"/>
  <c r="D908" i="10"/>
  <c r="D436" i="10"/>
  <c r="D692" i="10"/>
  <c r="D956" i="10"/>
  <c r="D951" i="10"/>
  <c r="D749" i="10"/>
  <c r="D316" i="10"/>
  <c r="D672" i="10"/>
  <c r="D837" i="10"/>
  <c r="D838" i="10"/>
  <c r="D529" i="10"/>
  <c r="D933" i="10"/>
  <c r="D705" i="10"/>
  <c r="D372" i="10"/>
  <c r="D822" i="10"/>
  <c r="D562" i="10"/>
  <c r="D375" i="10"/>
  <c r="D887" i="10"/>
  <c r="D485" i="10"/>
  <c r="D728" i="10"/>
  <c r="D898" i="10"/>
  <c r="D361" i="10"/>
  <c r="D384" i="10"/>
  <c r="D640" i="10"/>
  <c r="D830" i="10"/>
  <c r="D995" i="10"/>
  <c r="D768" i="10"/>
  <c r="D524" i="10"/>
  <c r="D817" i="10"/>
  <c r="D989" i="10"/>
  <c r="D321" i="10"/>
  <c r="D497" i="10"/>
  <c r="D673" i="10"/>
  <c r="D805" i="10"/>
  <c r="D917" i="10"/>
  <c r="D420" i="10"/>
  <c r="D676" i="10"/>
  <c r="D854" i="10"/>
  <c r="D1001" i="10"/>
  <c r="D340" i="10"/>
  <c r="D596" i="10"/>
  <c r="D801" i="10"/>
  <c r="D977" i="10"/>
  <c r="D695" i="10"/>
  <c r="D517" i="10"/>
  <c r="D826" i="10"/>
  <c r="D416" i="10"/>
  <c r="D521" i="10"/>
  <c r="D924" i="10"/>
  <c r="D697" i="10"/>
  <c r="D988" i="10"/>
  <c r="D790" i="10"/>
  <c r="D500" i="10"/>
  <c r="D74" i="10"/>
  <c r="D31" i="10"/>
  <c r="D100" i="10"/>
  <c r="D137" i="10"/>
  <c r="D46" i="10"/>
  <c r="D131" i="10"/>
  <c r="D72" i="10"/>
  <c r="D54" i="10"/>
  <c r="D123" i="10"/>
  <c r="D64" i="10"/>
  <c r="D125" i="10"/>
  <c r="D84" i="10"/>
  <c r="D82" i="10"/>
  <c r="D43" i="10"/>
  <c r="D112" i="10"/>
  <c r="D45" i="10"/>
  <c r="D28" i="10"/>
  <c r="D52" i="10"/>
  <c r="D51" i="10"/>
  <c r="D120" i="10"/>
  <c r="D70" i="10"/>
  <c r="D89" i="10"/>
  <c r="D61" i="10"/>
  <c r="D105" i="10"/>
  <c r="D69" i="10"/>
  <c r="D141" i="10"/>
  <c r="D49" i="10"/>
  <c r="D121" i="10"/>
  <c r="D117" i="10"/>
  <c r="D20" i="10"/>
  <c r="D24" i="10"/>
  <c r="D6" i="10"/>
  <c r="D11" i="10"/>
  <c r="D10" i="10"/>
  <c r="D18" i="10"/>
  <c r="D142" i="10"/>
  <c r="D99" i="10"/>
  <c r="D98" i="10"/>
  <c r="D32" i="10"/>
  <c r="D122" i="10"/>
  <c r="D37" i="10"/>
  <c r="D73" i="10"/>
  <c r="D114" i="10"/>
  <c r="D106" i="10"/>
  <c r="D63" i="10"/>
  <c r="D132" i="10"/>
  <c r="D78" i="10"/>
  <c r="D35" i="10"/>
  <c r="D104" i="10"/>
  <c r="D34" i="10"/>
  <c r="D86" i="10"/>
  <c r="D27" i="10"/>
  <c r="D96" i="10"/>
  <c r="D57" i="10"/>
  <c r="D109" i="10"/>
  <c r="D81" i="10"/>
  <c r="D76" i="10"/>
  <c r="D79" i="10"/>
  <c r="D62" i="10"/>
  <c r="D88" i="10"/>
  <c r="D38" i="10"/>
  <c r="D107" i="10"/>
  <c r="D103" i="10"/>
  <c r="D140" i="10"/>
  <c r="D41" i="10"/>
  <c r="D53" i="10"/>
  <c r="D119" i="10"/>
  <c r="D47" i="10"/>
  <c r="D116" i="10"/>
  <c r="D30" i="10"/>
  <c r="D115" i="10"/>
  <c r="D134" i="10"/>
  <c r="D80" i="10"/>
  <c r="D97" i="10"/>
  <c r="D108" i="10"/>
  <c r="D133" i="10"/>
  <c r="D23" i="10"/>
  <c r="D25" i="10"/>
  <c r="D4" i="10"/>
  <c r="D12" i="10"/>
  <c r="D7" i="10"/>
  <c r="D16" i="10"/>
  <c r="D13" i="10"/>
  <c r="D42" i="10"/>
  <c r="D68" i="10"/>
  <c r="D40" i="10"/>
  <c r="D71" i="10"/>
  <c r="D124" i="10"/>
  <c r="D83" i="10"/>
  <c r="D48" i="10"/>
  <c r="D101" i="10"/>
  <c r="D144" i="10"/>
  <c r="D90" i="10"/>
  <c r="D138" i="10"/>
  <c r="D95" i="10"/>
  <c r="D36" i="10"/>
  <c r="D110" i="10"/>
  <c r="D67" i="10"/>
  <c r="D136" i="10"/>
  <c r="D66" i="10"/>
  <c r="D118" i="10"/>
  <c r="D59" i="10"/>
  <c r="D130" i="10"/>
  <c r="D58" i="10"/>
  <c r="D143" i="10"/>
  <c r="D126" i="10"/>
  <c r="D102" i="10"/>
  <c r="D33" i="10"/>
  <c r="D113" i="10"/>
  <c r="D93" i="10"/>
  <c r="D111" i="10"/>
  <c r="D94" i="10"/>
  <c r="D50" i="10"/>
  <c r="D75" i="10"/>
  <c r="D39" i="10"/>
  <c r="D92" i="10"/>
  <c r="D44" i="10"/>
  <c r="D29" i="10"/>
  <c r="D22" i="10"/>
  <c r="D26" i="10"/>
  <c r="D8" i="10"/>
  <c r="D2" i="10"/>
  <c r="D14" i="10"/>
  <c r="D127" i="10"/>
  <c r="D91" i="10"/>
  <c r="D135" i="10"/>
  <c r="D77" i="10"/>
  <c r="D56" i="10"/>
  <c r="D87" i="10"/>
  <c r="D128" i="10"/>
  <c r="D55" i="10"/>
  <c r="D9" i="10"/>
  <c r="D17" i="10"/>
  <c r="D5" i="10"/>
  <c r="D65" i="10"/>
  <c r="D19" i="10"/>
  <c r="D60" i="10"/>
  <c r="D129" i="10"/>
  <c r="D85" i="10"/>
  <c r="D21" i="10"/>
  <c r="D3" i="10"/>
  <c r="D139" i="10"/>
  <c r="D15" i="10"/>
  <c r="D186" i="10"/>
  <c r="D159" i="10"/>
  <c r="D174" i="10"/>
  <c r="D182" i="10"/>
  <c r="D162" i="10"/>
  <c r="D166" i="10"/>
  <c r="D163" i="10"/>
  <c r="D176" i="10"/>
  <c r="D173" i="10"/>
  <c r="D150" i="10"/>
  <c r="D156" i="10"/>
  <c r="D148" i="10"/>
  <c r="D157" i="10"/>
  <c r="D164" i="10"/>
  <c r="D180" i="10"/>
  <c r="D168" i="10"/>
  <c r="D172" i="10"/>
  <c r="D147" i="10"/>
  <c r="D153" i="10"/>
  <c r="D154" i="10"/>
  <c r="D170" i="10"/>
  <c r="D185" i="10"/>
  <c r="D146" i="10"/>
  <c r="D183" i="10"/>
  <c r="D161" i="10"/>
  <c r="D181" i="10"/>
  <c r="D160" i="10"/>
  <c r="D152" i="10"/>
  <c r="D165" i="10"/>
  <c r="D178" i="10"/>
  <c r="D167" i="10"/>
  <c r="D169" i="10"/>
  <c r="D145" i="10"/>
  <c r="D177" i="10"/>
  <c r="D179" i="10"/>
  <c r="D171" i="10"/>
  <c r="D155" i="10"/>
  <c r="D184" i="10"/>
  <c r="D158" i="10"/>
  <c r="D151" i="10"/>
  <c r="D149" i="10"/>
  <c r="D175" i="10"/>
  <c r="H714" i="11" l="1"/>
  <c r="H706" i="11"/>
  <c r="E3" i="11"/>
  <c r="F431" i="11"/>
  <c r="F435" i="11"/>
  <c r="H264" i="11"/>
  <c r="H259" i="11"/>
  <c r="E257" i="11"/>
  <c r="H253" i="11"/>
  <c r="F228" i="11"/>
  <c r="H157" i="11"/>
  <c r="E145" i="11"/>
  <c r="E141" i="11"/>
  <c r="E133" i="11"/>
  <c r="E129" i="11"/>
  <c r="E125" i="11"/>
  <c r="H762" i="11"/>
  <c r="H750" i="11"/>
  <c r="E744" i="11"/>
  <c r="E740" i="11"/>
  <c r="H726" i="11"/>
  <c r="H678" i="11"/>
  <c r="H674" i="11"/>
  <c r="H666" i="11"/>
  <c r="H662" i="11"/>
  <c r="F569" i="11"/>
  <c r="F561" i="11"/>
  <c r="F11" i="11"/>
  <c r="F4" i="11"/>
  <c r="F451" i="11"/>
  <c r="F419" i="11"/>
  <c r="F415" i="11"/>
  <c r="H412" i="11"/>
  <c r="H284" i="11"/>
  <c r="H836" i="11"/>
  <c r="H832" i="11"/>
  <c r="H440" i="11"/>
  <c r="F427" i="11"/>
  <c r="F423" i="11"/>
  <c r="F403" i="11"/>
  <c r="H276" i="11"/>
  <c r="H840" i="11"/>
  <c r="H770" i="11"/>
  <c r="H870" i="11"/>
  <c r="E860" i="11"/>
  <c r="F857" i="11"/>
  <c r="H854" i="11"/>
  <c r="H804" i="11"/>
  <c r="H796" i="11"/>
  <c r="H436" i="11"/>
  <c r="F407" i="11"/>
  <c r="H404" i="11"/>
  <c r="E386" i="11"/>
  <c r="H340" i="11"/>
  <c r="H328" i="11"/>
  <c r="E306" i="11"/>
  <c r="H300" i="11"/>
  <c r="E298" i="11"/>
  <c r="H268" i="11"/>
  <c r="H698" i="11"/>
  <c r="H682" i="11"/>
  <c r="H332" i="11"/>
  <c r="H408" i="11"/>
  <c r="H852" i="11"/>
  <c r="F295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H364" i="11"/>
  <c r="H348" i="11"/>
  <c r="F339" i="11"/>
  <c r="F327" i="11"/>
  <c r="H233" i="11"/>
  <c r="E231" i="11"/>
  <c r="H229" i="11"/>
  <c r="F154" i="11"/>
  <c r="F150" i="11"/>
  <c r="F146" i="11"/>
  <c r="F138" i="11"/>
  <c r="F130" i="11"/>
  <c r="F122" i="11"/>
  <c r="H26" i="11"/>
  <c r="F21" i="1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 s="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F5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J73" i="11" s="1"/>
  <c r="L73" i="11" s="1"/>
  <c r="N73" i="11" s="1"/>
  <c r="I74" i="8" s="1"/>
  <c r="E71" i="11"/>
  <c r="E68" i="11"/>
  <c r="E66" i="11"/>
  <c r="F65" i="11"/>
  <c r="E63" i="11"/>
  <c r="F60" i="1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H4" i="11"/>
  <c r="E4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H746" i="11"/>
  <c r="F223" i="11"/>
  <c r="H223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 s="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56" i="11"/>
  <c r="H255" i="11"/>
  <c r="F248" i="11"/>
  <c r="H247" i="11"/>
  <c r="F245" i="11"/>
  <c r="E244" i="11"/>
  <c r="H243" i="11"/>
  <c r="F242" i="11"/>
  <c r="F241" i="11"/>
  <c r="E240" i="11"/>
  <c r="H239" i="11"/>
  <c r="F238" i="11"/>
  <c r="F237" i="11"/>
  <c r="E236" i="11"/>
  <c r="H235" i="11"/>
  <c r="F234" i="11"/>
  <c r="F233" i="11"/>
  <c r="E232" i="11"/>
  <c r="H231" i="11"/>
  <c r="F230" i="11"/>
  <c r="F229" i="11"/>
  <c r="E228" i="11"/>
  <c r="H227" i="11"/>
  <c r="F226" i="11"/>
  <c r="E222" i="11"/>
  <c r="F222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 s="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E411" i="11"/>
  <c r="H410" i="11"/>
  <c r="F409" i="11"/>
  <c r="F408" i="1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E395" i="11"/>
  <c r="H394" i="11"/>
  <c r="I394" i="11" s="1"/>
  <c r="F393" i="11"/>
  <c r="F392" i="11"/>
  <c r="I392" i="11" s="1"/>
  <c r="E391" i="11"/>
  <c r="H390" i="11"/>
  <c r="F389" i="11"/>
  <c r="F388" i="11"/>
  <c r="E387" i="11"/>
  <c r="H386" i="11"/>
  <c r="F385" i="11"/>
  <c r="F384" i="11"/>
  <c r="E383" i="11"/>
  <c r="H382" i="11"/>
  <c r="I382" i="11" s="1"/>
  <c r="F381" i="11"/>
  <c r="F380" i="1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J304" i="11" s="1"/>
  <c r="E303" i="11"/>
  <c r="H302" i="11"/>
  <c r="F301" i="11"/>
  <c r="F300" i="1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E279" i="11"/>
  <c r="H278" i="11"/>
  <c r="F277" i="11"/>
  <c r="F276" i="11"/>
  <c r="E275" i="11"/>
  <c r="H274" i="11"/>
  <c r="F273" i="11"/>
  <c r="F272" i="11"/>
  <c r="E271" i="11"/>
  <c r="H270" i="11"/>
  <c r="F269" i="11"/>
  <c r="F268" i="1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F13" i="11"/>
  <c r="H8" i="1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E204" i="11"/>
  <c r="H203" i="11"/>
  <c r="J203" i="11" s="1"/>
  <c r="F202" i="11"/>
  <c r="F201" i="11"/>
  <c r="I201" i="11" s="1"/>
  <c r="E200" i="11"/>
  <c r="H199" i="11"/>
  <c r="I199" i="11" s="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E184" i="11"/>
  <c r="H183" i="11"/>
  <c r="J183" i="11" s="1"/>
  <c r="F182" i="11"/>
  <c r="F181" i="11"/>
  <c r="I181" i="11" s="1"/>
  <c r="E180" i="11"/>
  <c r="H179" i="11"/>
  <c r="F178" i="11"/>
  <c r="F177" i="11"/>
  <c r="E176" i="11"/>
  <c r="H175" i="11"/>
  <c r="F174" i="11"/>
  <c r="F173" i="11"/>
  <c r="E172" i="11"/>
  <c r="H171" i="11"/>
  <c r="J171" i="11" s="1"/>
  <c r="K171" i="11" s="1"/>
  <c r="M171" i="11" s="1"/>
  <c r="H172" i="8" s="1"/>
  <c r="F170" i="11"/>
  <c r="F169" i="11"/>
  <c r="E168" i="11"/>
  <c r="H167" i="11"/>
  <c r="F166" i="11"/>
  <c r="F165" i="11"/>
  <c r="E164" i="11"/>
  <c r="H163" i="11"/>
  <c r="F162" i="11"/>
  <c r="F161" i="11"/>
  <c r="E160" i="11"/>
  <c r="H159" i="11"/>
  <c r="F158" i="11"/>
  <c r="F157" i="11"/>
  <c r="E156" i="11"/>
  <c r="H155" i="11"/>
  <c r="F152" i="11"/>
  <c r="H151" i="11"/>
  <c r="F148" i="11"/>
  <c r="H147" i="11"/>
  <c r="E146" i="11"/>
  <c r="H145" i="11"/>
  <c r="F144" i="11"/>
  <c r="F143" i="11"/>
  <c r="J143" i="11" s="1"/>
  <c r="L143" i="11" s="1"/>
  <c r="N143" i="11" s="1"/>
  <c r="I144" i="8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L131" i="11" s="1"/>
  <c r="N131" i="11" s="1"/>
  <c r="I132" i="8" s="1"/>
  <c r="E130" i="11"/>
  <c r="H129" i="11"/>
  <c r="F128" i="11"/>
  <c r="F127" i="1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K87" i="11" s="1"/>
  <c r="M87" i="11" s="1"/>
  <c r="H88" i="8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J71" i="11" s="1"/>
  <c r="L71" i="11" s="1"/>
  <c r="N71" i="11" s="1"/>
  <c r="I72" i="8" s="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L42" i="11" s="1"/>
  <c r="N42" i="11" s="1"/>
  <c r="I43" i="8" s="1"/>
  <c r="E41" i="11"/>
  <c r="H40" i="11"/>
  <c r="F39" i="11"/>
  <c r="F38" i="11"/>
  <c r="J38" i="11" s="1"/>
  <c r="K38" i="11" s="1"/>
  <c r="M38" i="11" s="1"/>
  <c r="H39" i="8" s="1"/>
  <c r="E37" i="11"/>
  <c r="H36" i="11"/>
  <c r="F35" i="11"/>
  <c r="F34" i="11"/>
  <c r="E33" i="11"/>
  <c r="H32" i="11"/>
  <c r="F31" i="11"/>
  <c r="F30" i="11"/>
  <c r="E29" i="11"/>
  <c r="H28" i="11"/>
  <c r="J28" i="11" s="1"/>
  <c r="K28" i="11" s="1"/>
  <c r="M28" i="11" s="1"/>
  <c r="H29" i="8" s="1"/>
  <c r="F27" i="11"/>
  <c r="F26" i="11"/>
  <c r="E25" i="11"/>
  <c r="H24" i="11"/>
  <c r="F23" i="11"/>
  <c r="F22" i="11"/>
  <c r="E21" i="11"/>
  <c r="F18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 s="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 s="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 s="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E258" i="11"/>
  <c r="H258" i="11"/>
  <c r="F257" i="11"/>
  <c r="E254" i="11"/>
  <c r="H254" i="11"/>
  <c r="F253" i="11"/>
  <c r="E250" i="11"/>
  <c r="H250" i="11"/>
  <c r="F249" i="11"/>
  <c r="E246" i="11"/>
  <c r="H246" i="11"/>
  <c r="H413" i="11"/>
  <c r="H411" i="11"/>
  <c r="H409" i="11"/>
  <c r="H407" i="11"/>
  <c r="H405" i="11"/>
  <c r="H403" i="11"/>
  <c r="H401" i="11"/>
  <c r="H399" i="11"/>
  <c r="H397" i="11"/>
  <c r="H395" i="11"/>
  <c r="H393" i="11"/>
  <c r="H391" i="11"/>
  <c r="H389" i="11"/>
  <c r="H387" i="11"/>
  <c r="H385" i="11"/>
  <c r="H383" i="11"/>
  <c r="H381" i="11"/>
  <c r="H379" i="11"/>
  <c r="H377" i="11"/>
  <c r="H375" i="11"/>
  <c r="H373" i="11"/>
  <c r="H371" i="11"/>
  <c r="H369" i="11"/>
  <c r="H367" i="11"/>
  <c r="H365" i="11"/>
  <c r="H363" i="11"/>
  <c r="H361" i="11"/>
  <c r="H359" i="11"/>
  <c r="H357" i="11"/>
  <c r="H355" i="11"/>
  <c r="H353" i="11"/>
  <c r="H351" i="11"/>
  <c r="H349" i="11"/>
  <c r="H347" i="11"/>
  <c r="H345" i="11"/>
  <c r="H343" i="11"/>
  <c r="H341" i="11"/>
  <c r="H339" i="11"/>
  <c r="H337" i="11"/>
  <c r="H335" i="11"/>
  <c r="H333" i="11"/>
  <c r="H331" i="11"/>
  <c r="H329" i="11"/>
  <c r="H327" i="11"/>
  <c r="H325" i="11"/>
  <c r="H323" i="11"/>
  <c r="H321" i="11"/>
  <c r="H319" i="11"/>
  <c r="H317" i="11"/>
  <c r="H315" i="11"/>
  <c r="H313" i="11"/>
  <c r="H311" i="11"/>
  <c r="H309" i="11"/>
  <c r="H307" i="11"/>
  <c r="H305" i="11"/>
  <c r="H303" i="11"/>
  <c r="H301" i="11"/>
  <c r="H299" i="11"/>
  <c r="H297" i="11"/>
  <c r="H295" i="11"/>
  <c r="H293" i="11"/>
  <c r="H291" i="11"/>
  <c r="H289" i="11"/>
  <c r="H287" i="11"/>
  <c r="H285" i="11"/>
  <c r="H283" i="11"/>
  <c r="H281" i="11"/>
  <c r="H279" i="11"/>
  <c r="H277" i="11"/>
  <c r="H275" i="11"/>
  <c r="H273" i="11"/>
  <c r="H271" i="11"/>
  <c r="H269" i="11"/>
  <c r="H267" i="11"/>
  <c r="H265" i="11"/>
  <c r="H263" i="1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F258" i="11"/>
  <c r="F254" i="11"/>
  <c r="F250" i="11"/>
  <c r="F246" i="11"/>
  <c r="E154" i="11"/>
  <c r="H154" i="11"/>
  <c r="F153" i="11"/>
  <c r="E150" i="11"/>
  <c r="H150" i="11"/>
  <c r="F149" i="11"/>
  <c r="H244" i="11"/>
  <c r="H242" i="11"/>
  <c r="H240" i="11"/>
  <c r="H238" i="11"/>
  <c r="H236" i="11"/>
  <c r="H234" i="11"/>
  <c r="H232" i="11"/>
  <c r="H230" i="11"/>
  <c r="H228" i="11"/>
  <c r="H226" i="11"/>
  <c r="H224" i="11"/>
  <c r="H222" i="11"/>
  <c r="H220" i="11"/>
  <c r="H218" i="11"/>
  <c r="H216" i="11"/>
  <c r="H214" i="11"/>
  <c r="H212" i="11"/>
  <c r="H210" i="11"/>
  <c r="H208" i="11"/>
  <c r="H206" i="11"/>
  <c r="H204" i="11"/>
  <c r="H202" i="11"/>
  <c r="H200" i="11"/>
  <c r="H198" i="11"/>
  <c r="H196" i="11"/>
  <c r="H194" i="11"/>
  <c r="H192" i="11"/>
  <c r="H190" i="11"/>
  <c r="H188" i="11"/>
  <c r="H186" i="11"/>
  <c r="H184" i="11"/>
  <c r="H182" i="11"/>
  <c r="H180" i="11"/>
  <c r="H178" i="11"/>
  <c r="H176" i="11"/>
  <c r="H174" i="11"/>
  <c r="H172" i="11"/>
  <c r="H170" i="11"/>
  <c r="H168" i="11"/>
  <c r="H166" i="11"/>
  <c r="H164" i="11"/>
  <c r="H162" i="11"/>
  <c r="H160" i="11"/>
  <c r="H158" i="11"/>
  <c r="H156" i="11"/>
  <c r="F155" i="11"/>
  <c r="E152" i="11"/>
  <c r="H152" i="11"/>
  <c r="F151" i="11"/>
  <c r="E148" i="11"/>
  <c r="H148" i="11"/>
  <c r="F147" i="11"/>
  <c r="E67" i="11"/>
  <c r="H67" i="11"/>
  <c r="F66" i="11"/>
  <c r="H146" i="11"/>
  <c r="H144" i="11"/>
  <c r="H142" i="11"/>
  <c r="H140" i="11"/>
  <c r="H138" i="11"/>
  <c r="H136" i="11"/>
  <c r="H134" i="11"/>
  <c r="H132" i="11"/>
  <c r="H130" i="11"/>
  <c r="H128" i="11"/>
  <c r="H126" i="11"/>
  <c r="H124" i="11"/>
  <c r="H122" i="11"/>
  <c r="H120" i="11"/>
  <c r="H118" i="11"/>
  <c r="H116" i="11"/>
  <c r="H114" i="11"/>
  <c r="H112" i="11"/>
  <c r="H110" i="11"/>
  <c r="H108" i="11"/>
  <c r="H106" i="11"/>
  <c r="H104" i="11"/>
  <c r="H102" i="11"/>
  <c r="H100" i="11"/>
  <c r="H98" i="11"/>
  <c r="H96" i="11"/>
  <c r="H94" i="11"/>
  <c r="H92" i="11"/>
  <c r="H90" i="11"/>
  <c r="H88" i="11"/>
  <c r="H86" i="11"/>
  <c r="H84" i="11"/>
  <c r="H82" i="11"/>
  <c r="H80" i="11"/>
  <c r="H78" i="11"/>
  <c r="H76" i="11"/>
  <c r="H74" i="11"/>
  <c r="H72" i="11"/>
  <c r="H70" i="11"/>
  <c r="H68" i="11"/>
  <c r="E65" i="11"/>
  <c r="H65" i="11"/>
  <c r="H63" i="11"/>
  <c r="H61" i="11"/>
  <c r="H59" i="11"/>
  <c r="H57" i="11"/>
  <c r="H55" i="11"/>
  <c r="H53" i="11"/>
  <c r="H51" i="11"/>
  <c r="H49" i="11"/>
  <c r="H47" i="11"/>
  <c r="H45" i="11"/>
  <c r="H43" i="11"/>
  <c r="H41" i="11"/>
  <c r="H39" i="11"/>
  <c r="H37" i="11"/>
  <c r="H35" i="11"/>
  <c r="H33" i="11"/>
  <c r="H31" i="11"/>
  <c r="H29" i="11"/>
  <c r="H27" i="11"/>
  <c r="H25" i="11"/>
  <c r="H23" i="11"/>
  <c r="H21" i="11"/>
  <c r="H19" i="11"/>
  <c r="H17" i="1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4" i="9"/>
  <c r="B124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D194" i="9" s="1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D210" i="9" s="1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D226" i="9" s="1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D242" i="9" s="1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D258" i="9" s="1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E266" i="9" s="1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E270" i="9" s="1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E274" i="9" s="1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E278" i="9" s="1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E282" i="9" s="1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E286" i="9" s="1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E290" i="9" s="1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E294" i="9" s="1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E298" i="9" s="1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E306" i="9" s="1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E310" i="9" s="1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E314" i="9" s="1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E318" i="9" s="1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E322" i="9" s="1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E326" i="9" s="1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E330" i="9" s="1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E334" i="9" s="1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E338" i="9" s="1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E341" i="9" s="1"/>
  <c r="A342" i="9"/>
  <c r="D342" i="9" s="1"/>
  <c r="B342" i="9"/>
  <c r="E342" i="9" s="1"/>
  <c r="A343" i="9"/>
  <c r="D343" i="9" s="1"/>
  <c r="B343" i="9"/>
  <c r="E343" i="9" s="1"/>
  <c r="A344" i="9"/>
  <c r="D344" i="9" s="1"/>
  <c r="B344" i="9"/>
  <c r="E344" i="9" s="1"/>
  <c r="A345" i="9"/>
  <c r="D345" i="9" s="1"/>
  <c r="B345" i="9"/>
  <c r="E345" i="9" s="1"/>
  <c r="A346" i="9"/>
  <c r="D346" i="9" s="1"/>
  <c r="B346" i="9"/>
  <c r="E346" i="9" s="1"/>
  <c r="A347" i="9"/>
  <c r="D347" i="9" s="1"/>
  <c r="B347" i="9"/>
  <c r="E347" i="9" s="1"/>
  <c r="A348" i="9"/>
  <c r="D348" i="9" s="1"/>
  <c r="B348" i="9"/>
  <c r="E348" i="9" s="1"/>
  <c r="A349" i="9"/>
  <c r="D349" i="9" s="1"/>
  <c r="B349" i="9"/>
  <c r="E349" i="9" s="1"/>
  <c r="A350" i="9"/>
  <c r="D350" i="9" s="1"/>
  <c r="B350" i="9"/>
  <c r="E350" i="9" s="1"/>
  <c r="A351" i="9"/>
  <c r="D351" i="9" s="1"/>
  <c r="B351" i="9"/>
  <c r="E351" i="9" s="1"/>
  <c r="A352" i="9"/>
  <c r="D352" i="9" s="1"/>
  <c r="B352" i="9"/>
  <c r="E352" i="9" s="1"/>
  <c r="A353" i="9"/>
  <c r="D353" i="9" s="1"/>
  <c r="B353" i="9"/>
  <c r="E353" i="9" s="1"/>
  <c r="A354" i="9"/>
  <c r="D354" i="9" s="1"/>
  <c r="B354" i="9"/>
  <c r="E354" i="9" s="1"/>
  <c r="A355" i="9"/>
  <c r="D355" i="9" s="1"/>
  <c r="B355" i="9"/>
  <c r="E355" i="9" s="1"/>
  <c r="A356" i="9"/>
  <c r="D356" i="9" s="1"/>
  <c r="B356" i="9"/>
  <c r="E356" i="9" s="1"/>
  <c r="A357" i="9"/>
  <c r="D357" i="9" s="1"/>
  <c r="B357" i="9"/>
  <c r="E357" i="9" s="1"/>
  <c r="A358" i="9"/>
  <c r="D358" i="9" s="1"/>
  <c r="B358" i="9"/>
  <c r="E358" i="9" s="1"/>
  <c r="A359" i="9"/>
  <c r="D359" i="9" s="1"/>
  <c r="B359" i="9"/>
  <c r="E359" i="9" s="1"/>
  <c r="A360" i="9"/>
  <c r="D360" i="9" s="1"/>
  <c r="B360" i="9"/>
  <c r="E360" i="9" s="1"/>
  <c r="A361" i="9"/>
  <c r="D361" i="9" s="1"/>
  <c r="B361" i="9"/>
  <c r="E361" i="9" s="1"/>
  <c r="A362" i="9"/>
  <c r="D362" i="9" s="1"/>
  <c r="B362" i="9"/>
  <c r="E362" i="9" s="1"/>
  <c r="A363" i="9"/>
  <c r="D363" i="9" s="1"/>
  <c r="B363" i="9"/>
  <c r="E363" i="9" s="1"/>
  <c r="A364" i="9"/>
  <c r="D364" i="9" s="1"/>
  <c r="B364" i="9"/>
  <c r="E364" i="9" s="1"/>
  <c r="A365" i="9"/>
  <c r="D365" i="9" s="1"/>
  <c r="B365" i="9"/>
  <c r="E365" i="9" s="1"/>
  <c r="A366" i="9"/>
  <c r="D366" i="9" s="1"/>
  <c r="B366" i="9"/>
  <c r="E366" i="9" s="1"/>
  <c r="A367" i="9"/>
  <c r="D367" i="9" s="1"/>
  <c r="B367" i="9"/>
  <c r="E367" i="9" s="1"/>
  <c r="A368" i="9"/>
  <c r="D368" i="9" s="1"/>
  <c r="B368" i="9"/>
  <c r="E368" i="9" s="1"/>
  <c r="A369" i="9"/>
  <c r="D369" i="9" s="1"/>
  <c r="B369" i="9"/>
  <c r="E369" i="9" s="1"/>
  <c r="A370" i="9"/>
  <c r="D370" i="9" s="1"/>
  <c r="B370" i="9"/>
  <c r="E370" i="9" s="1"/>
  <c r="A371" i="9"/>
  <c r="D371" i="9" s="1"/>
  <c r="B371" i="9"/>
  <c r="E371" i="9" s="1"/>
  <c r="A372" i="9"/>
  <c r="D372" i="9" s="1"/>
  <c r="B372" i="9"/>
  <c r="E372" i="9" s="1"/>
  <c r="A373" i="9"/>
  <c r="D373" i="9" s="1"/>
  <c r="B373" i="9"/>
  <c r="E373" i="9" s="1"/>
  <c r="A374" i="9"/>
  <c r="D374" i="9" s="1"/>
  <c r="B374" i="9"/>
  <c r="E374" i="9" s="1"/>
  <c r="A375" i="9"/>
  <c r="D375" i="9" s="1"/>
  <c r="B375" i="9"/>
  <c r="E375" i="9" s="1"/>
  <c r="A376" i="9"/>
  <c r="D376" i="9" s="1"/>
  <c r="B376" i="9"/>
  <c r="E376" i="9" s="1"/>
  <c r="A377" i="9"/>
  <c r="D377" i="9" s="1"/>
  <c r="B377" i="9"/>
  <c r="E377" i="9" s="1"/>
  <c r="A378" i="9"/>
  <c r="D378" i="9" s="1"/>
  <c r="B378" i="9"/>
  <c r="E378" i="9" s="1"/>
  <c r="A379" i="9"/>
  <c r="D379" i="9" s="1"/>
  <c r="B379" i="9"/>
  <c r="E379" i="9" s="1"/>
  <c r="A380" i="9"/>
  <c r="D380" i="9" s="1"/>
  <c r="B380" i="9"/>
  <c r="E380" i="9" s="1"/>
  <c r="A381" i="9"/>
  <c r="D381" i="9" s="1"/>
  <c r="B381" i="9"/>
  <c r="E381" i="9" s="1"/>
  <c r="A382" i="9"/>
  <c r="D382" i="9" s="1"/>
  <c r="B382" i="9"/>
  <c r="E382" i="9" s="1"/>
  <c r="A383" i="9"/>
  <c r="D383" i="9" s="1"/>
  <c r="B383" i="9"/>
  <c r="E383" i="9" s="1"/>
  <c r="A384" i="9"/>
  <c r="D384" i="9" s="1"/>
  <c r="B384" i="9"/>
  <c r="E384" i="9" s="1"/>
  <c r="A385" i="9"/>
  <c r="D385" i="9" s="1"/>
  <c r="B385" i="9"/>
  <c r="E385" i="9" s="1"/>
  <c r="A386" i="9"/>
  <c r="D386" i="9" s="1"/>
  <c r="B386" i="9"/>
  <c r="E386" i="9" s="1"/>
  <c r="A387" i="9"/>
  <c r="D387" i="9" s="1"/>
  <c r="B387" i="9"/>
  <c r="E387" i="9" s="1"/>
  <c r="A388" i="9"/>
  <c r="D388" i="9" s="1"/>
  <c r="B388" i="9"/>
  <c r="E388" i="9" s="1"/>
  <c r="A389" i="9"/>
  <c r="D389" i="9" s="1"/>
  <c r="B389" i="9"/>
  <c r="E389" i="9" s="1"/>
  <c r="A390" i="9"/>
  <c r="D390" i="9" s="1"/>
  <c r="B390" i="9"/>
  <c r="E390" i="9" s="1"/>
  <c r="A391" i="9"/>
  <c r="D391" i="9" s="1"/>
  <c r="B391" i="9"/>
  <c r="E391" i="9" s="1"/>
  <c r="A392" i="9"/>
  <c r="D392" i="9" s="1"/>
  <c r="B392" i="9"/>
  <c r="E392" i="9" s="1"/>
  <c r="A393" i="9"/>
  <c r="D393" i="9" s="1"/>
  <c r="B393" i="9"/>
  <c r="E393" i="9" s="1"/>
  <c r="A394" i="9"/>
  <c r="D394" i="9" s="1"/>
  <c r="B394" i="9"/>
  <c r="E394" i="9" s="1"/>
  <c r="A395" i="9"/>
  <c r="D395" i="9" s="1"/>
  <c r="B395" i="9"/>
  <c r="E395" i="9" s="1"/>
  <c r="A396" i="9"/>
  <c r="D396" i="9" s="1"/>
  <c r="B396" i="9"/>
  <c r="E396" i="9" s="1"/>
  <c r="A397" i="9"/>
  <c r="D397" i="9" s="1"/>
  <c r="B397" i="9"/>
  <c r="E397" i="9" s="1"/>
  <c r="A398" i="9"/>
  <c r="D398" i="9" s="1"/>
  <c r="B398" i="9"/>
  <c r="E398" i="9" s="1"/>
  <c r="A399" i="9"/>
  <c r="D399" i="9" s="1"/>
  <c r="B399" i="9"/>
  <c r="E399" i="9" s="1"/>
  <c r="A400" i="9"/>
  <c r="D400" i="9" s="1"/>
  <c r="B400" i="9"/>
  <c r="E400" i="9" s="1"/>
  <c r="A401" i="9"/>
  <c r="D401" i="9" s="1"/>
  <c r="B401" i="9"/>
  <c r="E401" i="9" s="1"/>
  <c r="A402" i="9"/>
  <c r="D402" i="9" s="1"/>
  <c r="B402" i="9"/>
  <c r="E402" i="9" s="1"/>
  <c r="A403" i="9"/>
  <c r="D403" i="9" s="1"/>
  <c r="B403" i="9"/>
  <c r="E403" i="9" s="1"/>
  <c r="A404" i="9"/>
  <c r="D404" i="9" s="1"/>
  <c r="B404" i="9"/>
  <c r="E404" i="9" s="1"/>
  <c r="A405" i="9"/>
  <c r="D405" i="9" s="1"/>
  <c r="B405" i="9"/>
  <c r="E405" i="9" s="1"/>
  <c r="A406" i="9"/>
  <c r="D406" i="9" s="1"/>
  <c r="B406" i="9"/>
  <c r="E406" i="9" s="1"/>
  <c r="A407" i="9"/>
  <c r="D407" i="9" s="1"/>
  <c r="B407" i="9"/>
  <c r="E407" i="9" s="1"/>
  <c r="A408" i="9"/>
  <c r="D408" i="9" s="1"/>
  <c r="B408" i="9"/>
  <c r="E408" i="9" s="1"/>
  <c r="A409" i="9"/>
  <c r="D409" i="9" s="1"/>
  <c r="B409" i="9"/>
  <c r="E409" i="9" s="1"/>
  <c r="A410" i="9"/>
  <c r="D410" i="9" s="1"/>
  <c r="B410" i="9"/>
  <c r="E410" i="9" s="1"/>
  <c r="A411" i="9"/>
  <c r="D411" i="9" s="1"/>
  <c r="B411" i="9"/>
  <c r="E411" i="9" s="1"/>
  <c r="A412" i="9"/>
  <c r="D412" i="9" s="1"/>
  <c r="B412" i="9"/>
  <c r="E412" i="9" s="1"/>
  <c r="A413" i="9"/>
  <c r="D413" i="9" s="1"/>
  <c r="B413" i="9"/>
  <c r="E413" i="9" s="1"/>
  <c r="A414" i="9"/>
  <c r="D414" i="9" s="1"/>
  <c r="B414" i="9"/>
  <c r="E414" i="9" s="1"/>
  <c r="A415" i="9"/>
  <c r="D415" i="9" s="1"/>
  <c r="B415" i="9"/>
  <c r="E415" i="9" s="1"/>
  <c r="A416" i="9"/>
  <c r="D416" i="9" s="1"/>
  <c r="B416" i="9"/>
  <c r="E416" i="9" s="1"/>
  <c r="A417" i="9"/>
  <c r="D417" i="9" s="1"/>
  <c r="B417" i="9"/>
  <c r="E417" i="9" s="1"/>
  <c r="A418" i="9"/>
  <c r="D418" i="9" s="1"/>
  <c r="B418" i="9"/>
  <c r="E418" i="9" s="1"/>
  <c r="A419" i="9"/>
  <c r="D419" i="9" s="1"/>
  <c r="B419" i="9"/>
  <c r="E419" i="9" s="1"/>
  <c r="A420" i="9"/>
  <c r="D420" i="9" s="1"/>
  <c r="B420" i="9"/>
  <c r="E420" i="9" s="1"/>
  <c r="A421" i="9"/>
  <c r="D421" i="9" s="1"/>
  <c r="B421" i="9"/>
  <c r="E421" i="9" s="1"/>
  <c r="A422" i="9"/>
  <c r="D422" i="9" s="1"/>
  <c r="B422" i="9"/>
  <c r="E422" i="9" s="1"/>
  <c r="A423" i="9"/>
  <c r="D423" i="9" s="1"/>
  <c r="B423" i="9"/>
  <c r="E423" i="9" s="1"/>
  <c r="A424" i="9"/>
  <c r="D424" i="9" s="1"/>
  <c r="B424" i="9"/>
  <c r="E424" i="9" s="1"/>
  <c r="A425" i="9"/>
  <c r="D425" i="9" s="1"/>
  <c r="B425" i="9"/>
  <c r="E425" i="9" s="1"/>
  <c r="A426" i="9"/>
  <c r="D426" i="9" s="1"/>
  <c r="B426" i="9"/>
  <c r="E426" i="9" s="1"/>
  <c r="A427" i="9"/>
  <c r="D427" i="9" s="1"/>
  <c r="B427" i="9"/>
  <c r="E427" i="9" s="1"/>
  <c r="A428" i="9"/>
  <c r="D428" i="9" s="1"/>
  <c r="B428" i="9"/>
  <c r="E428" i="9" s="1"/>
  <c r="A429" i="9"/>
  <c r="D429" i="9" s="1"/>
  <c r="B429" i="9"/>
  <c r="E429" i="9" s="1"/>
  <c r="A430" i="9"/>
  <c r="D430" i="9" s="1"/>
  <c r="B430" i="9"/>
  <c r="E430" i="9" s="1"/>
  <c r="A431" i="9"/>
  <c r="D431" i="9" s="1"/>
  <c r="B431" i="9"/>
  <c r="E431" i="9" s="1"/>
  <c r="A432" i="9"/>
  <c r="D432" i="9" s="1"/>
  <c r="B432" i="9"/>
  <c r="E432" i="9" s="1"/>
  <c r="A433" i="9"/>
  <c r="D433" i="9" s="1"/>
  <c r="B433" i="9"/>
  <c r="E433" i="9" s="1"/>
  <c r="A434" i="9"/>
  <c r="D434" i="9" s="1"/>
  <c r="B434" i="9"/>
  <c r="E434" i="9" s="1"/>
  <c r="A435" i="9"/>
  <c r="D435" i="9" s="1"/>
  <c r="B435" i="9"/>
  <c r="E435" i="9" s="1"/>
  <c r="A436" i="9"/>
  <c r="D436" i="9" s="1"/>
  <c r="B436" i="9"/>
  <c r="E436" i="9" s="1"/>
  <c r="A437" i="9"/>
  <c r="D437" i="9" s="1"/>
  <c r="B437" i="9"/>
  <c r="E437" i="9" s="1"/>
  <c r="A438" i="9"/>
  <c r="D438" i="9" s="1"/>
  <c r="B438" i="9"/>
  <c r="E438" i="9" s="1"/>
  <c r="A439" i="9"/>
  <c r="D439" i="9" s="1"/>
  <c r="B439" i="9"/>
  <c r="E439" i="9" s="1"/>
  <c r="A440" i="9"/>
  <c r="D440" i="9" s="1"/>
  <c r="B440" i="9"/>
  <c r="E440" i="9" s="1"/>
  <c r="A441" i="9"/>
  <c r="D441" i="9" s="1"/>
  <c r="B441" i="9"/>
  <c r="E441" i="9" s="1"/>
  <c r="A442" i="9"/>
  <c r="D442" i="9" s="1"/>
  <c r="B442" i="9"/>
  <c r="E442" i="9" s="1"/>
  <c r="A443" i="9"/>
  <c r="D443" i="9" s="1"/>
  <c r="B443" i="9"/>
  <c r="E443" i="9" s="1"/>
  <c r="A444" i="9"/>
  <c r="D444" i="9" s="1"/>
  <c r="B444" i="9"/>
  <c r="E444" i="9" s="1"/>
  <c r="A445" i="9"/>
  <c r="D445" i="9" s="1"/>
  <c r="B445" i="9"/>
  <c r="E445" i="9" s="1"/>
  <c r="A446" i="9"/>
  <c r="D446" i="9" s="1"/>
  <c r="B446" i="9"/>
  <c r="E446" i="9" s="1"/>
  <c r="A447" i="9"/>
  <c r="D447" i="9" s="1"/>
  <c r="B447" i="9"/>
  <c r="E447" i="9" s="1"/>
  <c r="A448" i="9"/>
  <c r="D448" i="9" s="1"/>
  <c r="B448" i="9"/>
  <c r="E448" i="9" s="1"/>
  <c r="A449" i="9"/>
  <c r="D449" i="9" s="1"/>
  <c r="B449" i="9"/>
  <c r="E449" i="9" s="1"/>
  <c r="A450" i="9"/>
  <c r="D450" i="9" s="1"/>
  <c r="B450" i="9"/>
  <c r="E450" i="9" s="1"/>
  <c r="A451" i="9"/>
  <c r="D451" i="9" s="1"/>
  <c r="B451" i="9"/>
  <c r="E451" i="9" s="1"/>
  <c r="A452" i="9"/>
  <c r="D452" i="9" s="1"/>
  <c r="B452" i="9"/>
  <c r="E452" i="9" s="1"/>
  <c r="A453" i="9"/>
  <c r="D453" i="9" s="1"/>
  <c r="B453" i="9"/>
  <c r="E453" i="9" s="1"/>
  <c r="A454" i="9"/>
  <c r="D454" i="9" s="1"/>
  <c r="B454" i="9"/>
  <c r="E454" i="9" s="1"/>
  <c r="A455" i="9"/>
  <c r="D455" i="9" s="1"/>
  <c r="B455" i="9"/>
  <c r="E455" i="9" s="1"/>
  <c r="A456" i="9"/>
  <c r="D456" i="9" s="1"/>
  <c r="B456" i="9"/>
  <c r="E456" i="9" s="1"/>
  <c r="A457" i="9"/>
  <c r="D457" i="9" s="1"/>
  <c r="B457" i="9"/>
  <c r="E457" i="9" s="1"/>
  <c r="A458" i="9"/>
  <c r="D458" i="9" s="1"/>
  <c r="B458" i="9"/>
  <c r="E458" i="9" s="1"/>
  <c r="A459" i="9"/>
  <c r="D459" i="9" s="1"/>
  <c r="B459" i="9"/>
  <c r="E459" i="9" s="1"/>
  <c r="A460" i="9"/>
  <c r="D460" i="9" s="1"/>
  <c r="B460" i="9"/>
  <c r="E460" i="9" s="1"/>
  <c r="A461" i="9"/>
  <c r="D461" i="9" s="1"/>
  <c r="B461" i="9"/>
  <c r="E461" i="9" s="1"/>
  <c r="A462" i="9"/>
  <c r="D462" i="9" s="1"/>
  <c r="B462" i="9"/>
  <c r="E462" i="9" s="1"/>
  <c r="A463" i="9"/>
  <c r="D463" i="9" s="1"/>
  <c r="B463" i="9"/>
  <c r="E463" i="9" s="1"/>
  <c r="A464" i="9"/>
  <c r="D464" i="9" s="1"/>
  <c r="B464" i="9"/>
  <c r="E464" i="9" s="1"/>
  <c r="A465" i="9"/>
  <c r="D465" i="9" s="1"/>
  <c r="B465" i="9"/>
  <c r="E465" i="9" s="1"/>
  <c r="A466" i="9"/>
  <c r="D466" i="9" s="1"/>
  <c r="B466" i="9"/>
  <c r="E466" i="9" s="1"/>
  <c r="A467" i="9"/>
  <c r="D467" i="9" s="1"/>
  <c r="B467" i="9"/>
  <c r="E467" i="9" s="1"/>
  <c r="A468" i="9"/>
  <c r="D468" i="9" s="1"/>
  <c r="B468" i="9"/>
  <c r="E468" i="9" s="1"/>
  <c r="A469" i="9"/>
  <c r="D469" i="9" s="1"/>
  <c r="B469" i="9"/>
  <c r="E469" i="9" s="1"/>
  <c r="A470" i="9"/>
  <c r="D470" i="9" s="1"/>
  <c r="B470" i="9"/>
  <c r="E470" i="9" s="1"/>
  <c r="A471" i="9"/>
  <c r="D471" i="9" s="1"/>
  <c r="B471" i="9"/>
  <c r="E471" i="9" s="1"/>
  <c r="A472" i="9"/>
  <c r="D472" i="9" s="1"/>
  <c r="B472" i="9"/>
  <c r="E472" i="9" s="1"/>
  <c r="A473" i="9"/>
  <c r="D473" i="9" s="1"/>
  <c r="B473" i="9"/>
  <c r="E473" i="9" s="1"/>
  <c r="A474" i="9"/>
  <c r="D474" i="9" s="1"/>
  <c r="B474" i="9"/>
  <c r="E474" i="9" s="1"/>
  <c r="A475" i="9"/>
  <c r="D475" i="9" s="1"/>
  <c r="B475" i="9"/>
  <c r="E475" i="9" s="1"/>
  <c r="A476" i="9"/>
  <c r="D476" i="9" s="1"/>
  <c r="B476" i="9"/>
  <c r="E476" i="9" s="1"/>
  <c r="A477" i="9"/>
  <c r="D477" i="9" s="1"/>
  <c r="B477" i="9"/>
  <c r="E477" i="9" s="1"/>
  <c r="A478" i="9"/>
  <c r="D478" i="9" s="1"/>
  <c r="B478" i="9"/>
  <c r="E478" i="9" s="1"/>
  <c r="A479" i="9"/>
  <c r="D479" i="9" s="1"/>
  <c r="B479" i="9"/>
  <c r="E479" i="9" s="1"/>
  <c r="A480" i="9"/>
  <c r="D480" i="9" s="1"/>
  <c r="B480" i="9"/>
  <c r="E480" i="9" s="1"/>
  <c r="A481" i="9"/>
  <c r="D481" i="9" s="1"/>
  <c r="B481" i="9"/>
  <c r="E481" i="9" s="1"/>
  <c r="A482" i="9"/>
  <c r="D482" i="9" s="1"/>
  <c r="B482" i="9"/>
  <c r="E482" i="9" s="1"/>
  <c r="A483" i="9"/>
  <c r="D483" i="9" s="1"/>
  <c r="B483" i="9"/>
  <c r="E483" i="9" s="1"/>
  <c r="A484" i="9"/>
  <c r="D484" i="9" s="1"/>
  <c r="B484" i="9"/>
  <c r="E484" i="9" s="1"/>
  <c r="A485" i="9"/>
  <c r="D485" i="9" s="1"/>
  <c r="B485" i="9"/>
  <c r="E485" i="9" s="1"/>
  <c r="A486" i="9"/>
  <c r="D486" i="9" s="1"/>
  <c r="B486" i="9"/>
  <c r="E486" i="9" s="1"/>
  <c r="A487" i="9"/>
  <c r="D487" i="9" s="1"/>
  <c r="B487" i="9"/>
  <c r="E487" i="9" s="1"/>
  <c r="A488" i="9"/>
  <c r="D488" i="9" s="1"/>
  <c r="B488" i="9"/>
  <c r="E488" i="9" s="1"/>
  <c r="A489" i="9"/>
  <c r="D489" i="9" s="1"/>
  <c r="B489" i="9"/>
  <c r="E489" i="9" s="1"/>
  <c r="A490" i="9"/>
  <c r="D490" i="9" s="1"/>
  <c r="B490" i="9"/>
  <c r="E490" i="9" s="1"/>
  <c r="A491" i="9"/>
  <c r="D491" i="9" s="1"/>
  <c r="B491" i="9"/>
  <c r="E491" i="9" s="1"/>
  <c r="A492" i="9"/>
  <c r="D492" i="9" s="1"/>
  <c r="B492" i="9"/>
  <c r="E492" i="9" s="1"/>
  <c r="A493" i="9"/>
  <c r="D493" i="9" s="1"/>
  <c r="B493" i="9"/>
  <c r="E493" i="9" s="1"/>
  <c r="A494" i="9"/>
  <c r="D494" i="9" s="1"/>
  <c r="B494" i="9"/>
  <c r="E494" i="9" s="1"/>
  <c r="A495" i="9"/>
  <c r="D495" i="9" s="1"/>
  <c r="B495" i="9"/>
  <c r="E495" i="9" s="1"/>
  <c r="A496" i="9"/>
  <c r="D496" i="9" s="1"/>
  <c r="B496" i="9"/>
  <c r="E496" i="9" s="1"/>
  <c r="A497" i="9"/>
  <c r="D497" i="9" s="1"/>
  <c r="B497" i="9"/>
  <c r="E497" i="9" s="1"/>
  <c r="A498" i="9"/>
  <c r="D498" i="9" s="1"/>
  <c r="B498" i="9"/>
  <c r="E498" i="9" s="1"/>
  <c r="A499" i="9"/>
  <c r="D499" i="9" s="1"/>
  <c r="B499" i="9"/>
  <c r="E499" i="9" s="1"/>
  <c r="A500" i="9"/>
  <c r="D500" i="9" s="1"/>
  <c r="B500" i="9"/>
  <c r="E500" i="9" s="1"/>
  <c r="A501" i="9"/>
  <c r="D501" i="9" s="1"/>
  <c r="B501" i="9"/>
  <c r="E501" i="9" s="1"/>
  <c r="A502" i="9"/>
  <c r="D502" i="9" s="1"/>
  <c r="B502" i="9"/>
  <c r="E502" i="9" s="1"/>
  <c r="A503" i="9"/>
  <c r="D503" i="9" s="1"/>
  <c r="B503" i="9"/>
  <c r="E503" i="9" s="1"/>
  <c r="A504" i="9"/>
  <c r="D504" i="9" s="1"/>
  <c r="B504" i="9"/>
  <c r="E504" i="9" s="1"/>
  <c r="A505" i="9"/>
  <c r="D505" i="9" s="1"/>
  <c r="B505" i="9"/>
  <c r="E505" i="9" s="1"/>
  <c r="A506" i="9"/>
  <c r="D506" i="9" s="1"/>
  <c r="B506" i="9"/>
  <c r="E506" i="9" s="1"/>
  <c r="A507" i="9"/>
  <c r="D507" i="9" s="1"/>
  <c r="B507" i="9"/>
  <c r="E507" i="9" s="1"/>
  <c r="A508" i="9"/>
  <c r="D508" i="9" s="1"/>
  <c r="B508" i="9"/>
  <c r="E508" i="9" s="1"/>
  <c r="A509" i="9"/>
  <c r="D509" i="9" s="1"/>
  <c r="B509" i="9"/>
  <c r="E509" i="9" s="1"/>
  <c r="A510" i="9"/>
  <c r="D510" i="9" s="1"/>
  <c r="B510" i="9"/>
  <c r="E510" i="9" s="1"/>
  <c r="A511" i="9"/>
  <c r="D511" i="9" s="1"/>
  <c r="B511" i="9"/>
  <c r="E511" i="9" s="1"/>
  <c r="A512" i="9"/>
  <c r="D512" i="9" s="1"/>
  <c r="B512" i="9"/>
  <c r="E512" i="9" s="1"/>
  <c r="A513" i="9"/>
  <c r="D513" i="9" s="1"/>
  <c r="B513" i="9"/>
  <c r="E513" i="9" s="1"/>
  <c r="A514" i="9"/>
  <c r="D514" i="9" s="1"/>
  <c r="B514" i="9"/>
  <c r="E514" i="9" s="1"/>
  <c r="A515" i="9"/>
  <c r="D515" i="9" s="1"/>
  <c r="B515" i="9"/>
  <c r="E515" i="9" s="1"/>
  <c r="A516" i="9"/>
  <c r="D516" i="9" s="1"/>
  <c r="B516" i="9"/>
  <c r="E516" i="9" s="1"/>
  <c r="A517" i="9"/>
  <c r="D517" i="9" s="1"/>
  <c r="B517" i="9"/>
  <c r="E517" i="9" s="1"/>
  <c r="A518" i="9"/>
  <c r="D518" i="9" s="1"/>
  <c r="B518" i="9"/>
  <c r="E518" i="9" s="1"/>
  <c r="A519" i="9"/>
  <c r="D519" i="9" s="1"/>
  <c r="B519" i="9"/>
  <c r="E519" i="9" s="1"/>
  <c r="A520" i="9"/>
  <c r="D520" i="9" s="1"/>
  <c r="B520" i="9"/>
  <c r="E520" i="9" s="1"/>
  <c r="A521" i="9"/>
  <c r="D521" i="9" s="1"/>
  <c r="B521" i="9"/>
  <c r="E521" i="9" s="1"/>
  <c r="A522" i="9"/>
  <c r="D522" i="9" s="1"/>
  <c r="B522" i="9"/>
  <c r="E522" i="9" s="1"/>
  <c r="A523" i="9"/>
  <c r="D523" i="9" s="1"/>
  <c r="B523" i="9"/>
  <c r="E523" i="9" s="1"/>
  <c r="A524" i="9"/>
  <c r="D524" i="9" s="1"/>
  <c r="B524" i="9"/>
  <c r="E524" i="9" s="1"/>
  <c r="A525" i="9"/>
  <c r="D525" i="9" s="1"/>
  <c r="B525" i="9"/>
  <c r="E525" i="9" s="1"/>
  <c r="A526" i="9"/>
  <c r="D526" i="9" s="1"/>
  <c r="B526" i="9"/>
  <c r="E526" i="9" s="1"/>
  <c r="A527" i="9"/>
  <c r="D527" i="9" s="1"/>
  <c r="B527" i="9"/>
  <c r="E527" i="9" s="1"/>
  <c r="A528" i="9"/>
  <c r="D528" i="9" s="1"/>
  <c r="B528" i="9"/>
  <c r="E528" i="9" s="1"/>
  <c r="A529" i="9"/>
  <c r="D529" i="9" s="1"/>
  <c r="B529" i="9"/>
  <c r="E529" i="9" s="1"/>
  <c r="A530" i="9"/>
  <c r="D530" i="9" s="1"/>
  <c r="B530" i="9"/>
  <c r="E530" i="9" s="1"/>
  <c r="A531" i="9"/>
  <c r="D531" i="9" s="1"/>
  <c r="B531" i="9"/>
  <c r="E531" i="9" s="1"/>
  <c r="A532" i="9"/>
  <c r="D532" i="9" s="1"/>
  <c r="B532" i="9"/>
  <c r="E532" i="9" s="1"/>
  <c r="A533" i="9"/>
  <c r="D533" i="9" s="1"/>
  <c r="B533" i="9"/>
  <c r="E533" i="9" s="1"/>
  <c r="A534" i="9"/>
  <c r="D534" i="9" s="1"/>
  <c r="B534" i="9"/>
  <c r="E534" i="9" s="1"/>
  <c r="A535" i="9"/>
  <c r="D535" i="9" s="1"/>
  <c r="B535" i="9"/>
  <c r="E535" i="9" s="1"/>
  <c r="A536" i="9"/>
  <c r="D536" i="9" s="1"/>
  <c r="B536" i="9"/>
  <c r="E536" i="9" s="1"/>
  <c r="A537" i="9"/>
  <c r="D537" i="9" s="1"/>
  <c r="B537" i="9"/>
  <c r="E537" i="9" s="1"/>
  <c r="A538" i="9"/>
  <c r="D538" i="9" s="1"/>
  <c r="B538" i="9"/>
  <c r="E538" i="9" s="1"/>
  <c r="A539" i="9"/>
  <c r="D539" i="9" s="1"/>
  <c r="B539" i="9"/>
  <c r="E539" i="9" s="1"/>
  <c r="A540" i="9"/>
  <c r="D540" i="9" s="1"/>
  <c r="B540" i="9"/>
  <c r="E540" i="9" s="1"/>
  <c r="A541" i="9"/>
  <c r="D541" i="9" s="1"/>
  <c r="B541" i="9"/>
  <c r="E541" i="9" s="1"/>
  <c r="A542" i="9"/>
  <c r="D542" i="9" s="1"/>
  <c r="B542" i="9"/>
  <c r="E542" i="9" s="1"/>
  <c r="A543" i="9"/>
  <c r="D543" i="9" s="1"/>
  <c r="B543" i="9"/>
  <c r="E543" i="9" s="1"/>
  <c r="A544" i="9"/>
  <c r="D544" i="9" s="1"/>
  <c r="B544" i="9"/>
  <c r="E544" i="9" s="1"/>
  <c r="A545" i="9"/>
  <c r="D545" i="9" s="1"/>
  <c r="B545" i="9"/>
  <c r="E545" i="9" s="1"/>
  <c r="A546" i="9"/>
  <c r="D546" i="9" s="1"/>
  <c r="B546" i="9"/>
  <c r="E546" i="9" s="1"/>
  <c r="A547" i="9"/>
  <c r="D547" i="9" s="1"/>
  <c r="B547" i="9"/>
  <c r="E547" i="9" s="1"/>
  <c r="A548" i="9"/>
  <c r="D548" i="9" s="1"/>
  <c r="B548" i="9"/>
  <c r="E548" i="9" s="1"/>
  <c r="A549" i="9"/>
  <c r="D549" i="9" s="1"/>
  <c r="B549" i="9"/>
  <c r="E549" i="9" s="1"/>
  <c r="A550" i="9"/>
  <c r="D550" i="9" s="1"/>
  <c r="B550" i="9"/>
  <c r="E550" i="9" s="1"/>
  <c r="A551" i="9"/>
  <c r="D551" i="9" s="1"/>
  <c r="B551" i="9"/>
  <c r="E551" i="9" s="1"/>
  <c r="A552" i="9"/>
  <c r="D552" i="9" s="1"/>
  <c r="B552" i="9"/>
  <c r="E552" i="9" s="1"/>
  <c r="A553" i="9"/>
  <c r="D553" i="9" s="1"/>
  <c r="B553" i="9"/>
  <c r="E553" i="9" s="1"/>
  <c r="A554" i="9"/>
  <c r="D554" i="9" s="1"/>
  <c r="B554" i="9"/>
  <c r="E554" i="9" s="1"/>
  <c r="A555" i="9"/>
  <c r="D555" i="9" s="1"/>
  <c r="B555" i="9"/>
  <c r="E555" i="9" s="1"/>
  <c r="A556" i="9"/>
  <c r="D556" i="9" s="1"/>
  <c r="B556" i="9"/>
  <c r="E556" i="9" s="1"/>
  <c r="A557" i="9"/>
  <c r="D557" i="9" s="1"/>
  <c r="B557" i="9"/>
  <c r="E557" i="9" s="1"/>
  <c r="A558" i="9"/>
  <c r="D558" i="9" s="1"/>
  <c r="B558" i="9"/>
  <c r="E558" i="9" s="1"/>
  <c r="A559" i="9"/>
  <c r="D559" i="9" s="1"/>
  <c r="B559" i="9"/>
  <c r="E559" i="9" s="1"/>
  <c r="A560" i="9"/>
  <c r="D560" i="9" s="1"/>
  <c r="B560" i="9"/>
  <c r="E560" i="9" s="1"/>
  <c r="A561" i="9"/>
  <c r="D561" i="9" s="1"/>
  <c r="B561" i="9"/>
  <c r="E561" i="9" s="1"/>
  <c r="A562" i="9"/>
  <c r="D562" i="9" s="1"/>
  <c r="B562" i="9"/>
  <c r="E562" i="9" s="1"/>
  <c r="A563" i="9"/>
  <c r="D563" i="9" s="1"/>
  <c r="B563" i="9"/>
  <c r="E563" i="9" s="1"/>
  <c r="A564" i="9"/>
  <c r="D564" i="9" s="1"/>
  <c r="B564" i="9"/>
  <c r="E564" i="9" s="1"/>
  <c r="A565" i="9"/>
  <c r="D565" i="9" s="1"/>
  <c r="B565" i="9"/>
  <c r="E565" i="9" s="1"/>
  <c r="A566" i="9"/>
  <c r="D566" i="9" s="1"/>
  <c r="B566" i="9"/>
  <c r="E566" i="9" s="1"/>
  <c r="A567" i="9"/>
  <c r="D567" i="9" s="1"/>
  <c r="B567" i="9"/>
  <c r="E567" i="9" s="1"/>
  <c r="A568" i="9"/>
  <c r="D568" i="9" s="1"/>
  <c r="B568" i="9"/>
  <c r="E568" i="9" s="1"/>
  <c r="A569" i="9"/>
  <c r="D569" i="9" s="1"/>
  <c r="B569" i="9"/>
  <c r="E569" i="9" s="1"/>
  <c r="A570" i="9"/>
  <c r="D570" i="9" s="1"/>
  <c r="B570" i="9"/>
  <c r="E570" i="9" s="1"/>
  <c r="A571" i="9"/>
  <c r="D571" i="9" s="1"/>
  <c r="B571" i="9"/>
  <c r="E571" i="9" s="1"/>
  <c r="A572" i="9"/>
  <c r="D572" i="9" s="1"/>
  <c r="B572" i="9"/>
  <c r="E572" i="9" s="1"/>
  <c r="A573" i="9"/>
  <c r="D573" i="9" s="1"/>
  <c r="B573" i="9"/>
  <c r="E573" i="9" s="1"/>
  <c r="A574" i="9"/>
  <c r="D574" i="9" s="1"/>
  <c r="B574" i="9"/>
  <c r="E574" i="9" s="1"/>
  <c r="A575" i="9"/>
  <c r="D575" i="9" s="1"/>
  <c r="B575" i="9"/>
  <c r="E575" i="9" s="1"/>
  <c r="A576" i="9"/>
  <c r="D576" i="9" s="1"/>
  <c r="B576" i="9"/>
  <c r="E576" i="9" s="1"/>
  <c r="A577" i="9"/>
  <c r="D577" i="9" s="1"/>
  <c r="B577" i="9"/>
  <c r="E577" i="9" s="1"/>
  <c r="A578" i="9"/>
  <c r="D578" i="9" s="1"/>
  <c r="B578" i="9"/>
  <c r="E578" i="9" s="1"/>
  <c r="A579" i="9"/>
  <c r="D579" i="9" s="1"/>
  <c r="B579" i="9"/>
  <c r="E579" i="9" s="1"/>
  <c r="A580" i="9"/>
  <c r="D580" i="9" s="1"/>
  <c r="B580" i="9"/>
  <c r="E580" i="9" s="1"/>
  <c r="A581" i="9"/>
  <c r="D581" i="9" s="1"/>
  <c r="B581" i="9"/>
  <c r="E581" i="9" s="1"/>
  <c r="A582" i="9"/>
  <c r="D582" i="9" s="1"/>
  <c r="B582" i="9"/>
  <c r="E582" i="9" s="1"/>
  <c r="A583" i="9"/>
  <c r="D583" i="9" s="1"/>
  <c r="B583" i="9"/>
  <c r="E583" i="9" s="1"/>
  <c r="A584" i="9"/>
  <c r="D584" i="9" s="1"/>
  <c r="B584" i="9"/>
  <c r="E584" i="9" s="1"/>
  <c r="A585" i="9"/>
  <c r="D585" i="9" s="1"/>
  <c r="B585" i="9"/>
  <c r="E585" i="9" s="1"/>
  <c r="A586" i="9"/>
  <c r="D586" i="9" s="1"/>
  <c r="B586" i="9"/>
  <c r="E586" i="9" s="1"/>
  <c r="A587" i="9"/>
  <c r="D587" i="9" s="1"/>
  <c r="B587" i="9"/>
  <c r="E587" i="9" s="1"/>
  <c r="A588" i="9"/>
  <c r="D588" i="9" s="1"/>
  <c r="B588" i="9"/>
  <c r="E588" i="9" s="1"/>
  <c r="A589" i="9"/>
  <c r="D589" i="9" s="1"/>
  <c r="B589" i="9"/>
  <c r="E589" i="9" s="1"/>
  <c r="A590" i="9"/>
  <c r="D590" i="9" s="1"/>
  <c r="B590" i="9"/>
  <c r="E590" i="9" s="1"/>
  <c r="A591" i="9"/>
  <c r="D591" i="9" s="1"/>
  <c r="B591" i="9"/>
  <c r="E591" i="9" s="1"/>
  <c r="A592" i="9"/>
  <c r="D592" i="9" s="1"/>
  <c r="B592" i="9"/>
  <c r="E592" i="9" s="1"/>
  <c r="A593" i="9"/>
  <c r="D593" i="9" s="1"/>
  <c r="B593" i="9"/>
  <c r="E593" i="9" s="1"/>
  <c r="A594" i="9"/>
  <c r="D594" i="9" s="1"/>
  <c r="B594" i="9"/>
  <c r="E594" i="9" s="1"/>
  <c r="A595" i="9"/>
  <c r="D595" i="9" s="1"/>
  <c r="B595" i="9"/>
  <c r="E595" i="9" s="1"/>
  <c r="A596" i="9"/>
  <c r="D596" i="9" s="1"/>
  <c r="B596" i="9"/>
  <c r="E596" i="9" s="1"/>
  <c r="A597" i="9"/>
  <c r="D597" i="9" s="1"/>
  <c r="B597" i="9"/>
  <c r="E597" i="9" s="1"/>
  <c r="A598" i="9"/>
  <c r="D598" i="9" s="1"/>
  <c r="B598" i="9"/>
  <c r="E598" i="9" s="1"/>
  <c r="A599" i="9"/>
  <c r="D599" i="9" s="1"/>
  <c r="B599" i="9"/>
  <c r="E599" i="9" s="1"/>
  <c r="A600" i="9"/>
  <c r="D600" i="9" s="1"/>
  <c r="B600" i="9"/>
  <c r="E600" i="9" s="1"/>
  <c r="A601" i="9"/>
  <c r="D601" i="9" s="1"/>
  <c r="B601" i="9"/>
  <c r="E601" i="9" s="1"/>
  <c r="A602" i="9"/>
  <c r="D602" i="9" s="1"/>
  <c r="B602" i="9"/>
  <c r="E602" i="9" s="1"/>
  <c r="A603" i="9"/>
  <c r="D603" i="9" s="1"/>
  <c r="B603" i="9"/>
  <c r="E603" i="9" s="1"/>
  <c r="A604" i="9"/>
  <c r="D604" i="9" s="1"/>
  <c r="B604" i="9"/>
  <c r="E604" i="9" s="1"/>
  <c r="A605" i="9"/>
  <c r="D605" i="9" s="1"/>
  <c r="B605" i="9"/>
  <c r="E605" i="9" s="1"/>
  <c r="A606" i="9"/>
  <c r="D606" i="9" s="1"/>
  <c r="B606" i="9"/>
  <c r="E606" i="9" s="1"/>
  <c r="A607" i="9"/>
  <c r="D607" i="9" s="1"/>
  <c r="B607" i="9"/>
  <c r="E607" i="9" s="1"/>
  <c r="A608" i="9"/>
  <c r="D608" i="9" s="1"/>
  <c r="B608" i="9"/>
  <c r="E608" i="9" s="1"/>
  <c r="A609" i="9"/>
  <c r="D609" i="9" s="1"/>
  <c r="B609" i="9"/>
  <c r="E609" i="9" s="1"/>
  <c r="A610" i="9"/>
  <c r="D610" i="9" s="1"/>
  <c r="B610" i="9"/>
  <c r="E610" i="9" s="1"/>
  <c r="A611" i="9"/>
  <c r="D611" i="9" s="1"/>
  <c r="B611" i="9"/>
  <c r="E611" i="9" s="1"/>
  <c r="A612" i="9"/>
  <c r="D612" i="9" s="1"/>
  <c r="B612" i="9"/>
  <c r="E612" i="9" s="1"/>
  <c r="A613" i="9"/>
  <c r="D613" i="9" s="1"/>
  <c r="B613" i="9"/>
  <c r="E613" i="9" s="1"/>
  <c r="A614" i="9"/>
  <c r="D614" i="9" s="1"/>
  <c r="B614" i="9"/>
  <c r="E614" i="9" s="1"/>
  <c r="A615" i="9"/>
  <c r="D615" i="9" s="1"/>
  <c r="B615" i="9"/>
  <c r="E615" i="9" s="1"/>
  <c r="A616" i="9"/>
  <c r="D616" i="9" s="1"/>
  <c r="B616" i="9"/>
  <c r="E616" i="9" s="1"/>
  <c r="A617" i="9"/>
  <c r="D617" i="9" s="1"/>
  <c r="B617" i="9"/>
  <c r="E617" i="9" s="1"/>
  <c r="A618" i="9"/>
  <c r="D618" i="9" s="1"/>
  <c r="B618" i="9"/>
  <c r="E618" i="9" s="1"/>
  <c r="A619" i="9"/>
  <c r="D619" i="9" s="1"/>
  <c r="B619" i="9"/>
  <c r="E619" i="9" s="1"/>
  <c r="A620" i="9"/>
  <c r="D620" i="9" s="1"/>
  <c r="B620" i="9"/>
  <c r="E620" i="9" s="1"/>
  <c r="A621" i="9"/>
  <c r="D621" i="9" s="1"/>
  <c r="B621" i="9"/>
  <c r="E621" i="9" s="1"/>
  <c r="A622" i="9"/>
  <c r="D622" i="9" s="1"/>
  <c r="B622" i="9"/>
  <c r="E622" i="9" s="1"/>
  <c r="A623" i="9"/>
  <c r="D623" i="9" s="1"/>
  <c r="B623" i="9"/>
  <c r="E623" i="9" s="1"/>
  <c r="A624" i="9"/>
  <c r="D624" i="9" s="1"/>
  <c r="B624" i="9"/>
  <c r="E624" i="9" s="1"/>
  <c r="A625" i="9"/>
  <c r="D625" i="9" s="1"/>
  <c r="B625" i="9"/>
  <c r="E625" i="9" s="1"/>
  <c r="A626" i="9"/>
  <c r="D626" i="9" s="1"/>
  <c r="B626" i="9"/>
  <c r="E626" i="9" s="1"/>
  <c r="A627" i="9"/>
  <c r="D627" i="9" s="1"/>
  <c r="B627" i="9"/>
  <c r="E627" i="9" s="1"/>
  <c r="A628" i="9"/>
  <c r="D628" i="9" s="1"/>
  <c r="B628" i="9"/>
  <c r="E628" i="9" s="1"/>
  <c r="A629" i="9"/>
  <c r="D629" i="9" s="1"/>
  <c r="B629" i="9"/>
  <c r="E629" i="9" s="1"/>
  <c r="A630" i="9"/>
  <c r="D630" i="9" s="1"/>
  <c r="B630" i="9"/>
  <c r="E630" i="9" s="1"/>
  <c r="A631" i="9"/>
  <c r="D631" i="9" s="1"/>
  <c r="B631" i="9"/>
  <c r="E631" i="9" s="1"/>
  <c r="A632" i="9"/>
  <c r="D632" i="9" s="1"/>
  <c r="B632" i="9"/>
  <c r="E632" i="9" s="1"/>
  <c r="A633" i="9"/>
  <c r="D633" i="9" s="1"/>
  <c r="B633" i="9"/>
  <c r="E633" i="9" s="1"/>
  <c r="A634" i="9"/>
  <c r="D634" i="9" s="1"/>
  <c r="B634" i="9"/>
  <c r="E634" i="9" s="1"/>
  <c r="A635" i="9"/>
  <c r="D635" i="9" s="1"/>
  <c r="B635" i="9"/>
  <c r="E635" i="9" s="1"/>
  <c r="A636" i="9"/>
  <c r="D636" i="9" s="1"/>
  <c r="B636" i="9"/>
  <c r="E636" i="9" s="1"/>
  <c r="A637" i="9"/>
  <c r="D637" i="9" s="1"/>
  <c r="B637" i="9"/>
  <c r="E637" i="9" s="1"/>
  <c r="A638" i="9"/>
  <c r="D638" i="9" s="1"/>
  <c r="B638" i="9"/>
  <c r="E638" i="9" s="1"/>
  <c r="A639" i="9"/>
  <c r="D639" i="9" s="1"/>
  <c r="B639" i="9"/>
  <c r="E639" i="9" s="1"/>
  <c r="A640" i="9"/>
  <c r="D640" i="9" s="1"/>
  <c r="B640" i="9"/>
  <c r="E640" i="9" s="1"/>
  <c r="A641" i="9"/>
  <c r="D641" i="9" s="1"/>
  <c r="B641" i="9"/>
  <c r="E641" i="9" s="1"/>
  <c r="A642" i="9"/>
  <c r="D642" i="9" s="1"/>
  <c r="B642" i="9"/>
  <c r="E642" i="9" s="1"/>
  <c r="A643" i="9"/>
  <c r="D643" i="9" s="1"/>
  <c r="B643" i="9"/>
  <c r="E643" i="9" s="1"/>
  <c r="A644" i="9"/>
  <c r="D644" i="9" s="1"/>
  <c r="B644" i="9"/>
  <c r="E644" i="9" s="1"/>
  <c r="A645" i="9"/>
  <c r="D645" i="9" s="1"/>
  <c r="B645" i="9"/>
  <c r="E645" i="9" s="1"/>
  <c r="A646" i="9"/>
  <c r="D646" i="9" s="1"/>
  <c r="B646" i="9"/>
  <c r="E646" i="9" s="1"/>
  <c r="A647" i="9"/>
  <c r="D647" i="9" s="1"/>
  <c r="B647" i="9"/>
  <c r="E647" i="9" s="1"/>
  <c r="A648" i="9"/>
  <c r="D648" i="9" s="1"/>
  <c r="B648" i="9"/>
  <c r="E648" i="9" s="1"/>
  <c r="A649" i="9"/>
  <c r="D649" i="9" s="1"/>
  <c r="B649" i="9"/>
  <c r="E649" i="9" s="1"/>
  <c r="A650" i="9"/>
  <c r="D650" i="9" s="1"/>
  <c r="B650" i="9"/>
  <c r="E650" i="9" s="1"/>
  <c r="A651" i="9"/>
  <c r="D651" i="9" s="1"/>
  <c r="B651" i="9"/>
  <c r="E651" i="9" s="1"/>
  <c r="A652" i="9"/>
  <c r="D652" i="9" s="1"/>
  <c r="B652" i="9"/>
  <c r="E652" i="9" s="1"/>
  <c r="A653" i="9"/>
  <c r="D653" i="9" s="1"/>
  <c r="B653" i="9"/>
  <c r="E653" i="9" s="1"/>
  <c r="A654" i="9"/>
  <c r="D654" i="9" s="1"/>
  <c r="B654" i="9"/>
  <c r="E654" i="9" s="1"/>
  <c r="A655" i="9"/>
  <c r="D655" i="9" s="1"/>
  <c r="B655" i="9"/>
  <c r="E655" i="9" s="1"/>
  <c r="A656" i="9"/>
  <c r="D656" i="9" s="1"/>
  <c r="B656" i="9"/>
  <c r="E656" i="9" s="1"/>
  <c r="A657" i="9"/>
  <c r="D657" i="9" s="1"/>
  <c r="B657" i="9"/>
  <c r="E657" i="9" s="1"/>
  <c r="A658" i="9"/>
  <c r="D658" i="9" s="1"/>
  <c r="B658" i="9"/>
  <c r="E658" i="9" s="1"/>
  <c r="A659" i="9"/>
  <c r="D659" i="9" s="1"/>
  <c r="B659" i="9"/>
  <c r="E659" i="9" s="1"/>
  <c r="A660" i="9"/>
  <c r="D660" i="9" s="1"/>
  <c r="B660" i="9"/>
  <c r="E660" i="9" s="1"/>
  <c r="A661" i="9"/>
  <c r="D661" i="9" s="1"/>
  <c r="B661" i="9"/>
  <c r="E661" i="9" s="1"/>
  <c r="A662" i="9"/>
  <c r="D662" i="9" s="1"/>
  <c r="B662" i="9"/>
  <c r="E662" i="9" s="1"/>
  <c r="A663" i="9"/>
  <c r="D663" i="9" s="1"/>
  <c r="B663" i="9"/>
  <c r="E663" i="9" s="1"/>
  <c r="A664" i="9"/>
  <c r="D664" i="9" s="1"/>
  <c r="B664" i="9"/>
  <c r="E664" i="9" s="1"/>
  <c r="A665" i="9"/>
  <c r="D665" i="9" s="1"/>
  <c r="B665" i="9"/>
  <c r="E665" i="9" s="1"/>
  <c r="A666" i="9"/>
  <c r="D666" i="9" s="1"/>
  <c r="B666" i="9"/>
  <c r="E666" i="9" s="1"/>
  <c r="A667" i="9"/>
  <c r="D667" i="9" s="1"/>
  <c r="B667" i="9"/>
  <c r="E667" i="9" s="1"/>
  <c r="A668" i="9"/>
  <c r="D668" i="9" s="1"/>
  <c r="B668" i="9"/>
  <c r="E668" i="9" s="1"/>
  <c r="A669" i="9"/>
  <c r="D669" i="9" s="1"/>
  <c r="B669" i="9"/>
  <c r="E669" i="9" s="1"/>
  <c r="A670" i="9"/>
  <c r="D670" i="9" s="1"/>
  <c r="B670" i="9"/>
  <c r="E670" i="9" s="1"/>
  <c r="A671" i="9"/>
  <c r="D671" i="9" s="1"/>
  <c r="B671" i="9"/>
  <c r="E671" i="9" s="1"/>
  <c r="A672" i="9"/>
  <c r="D672" i="9" s="1"/>
  <c r="B672" i="9"/>
  <c r="E672" i="9" s="1"/>
  <c r="A673" i="9"/>
  <c r="D673" i="9" s="1"/>
  <c r="B673" i="9"/>
  <c r="E673" i="9" s="1"/>
  <c r="A674" i="9"/>
  <c r="D674" i="9" s="1"/>
  <c r="B674" i="9"/>
  <c r="E674" i="9" s="1"/>
  <c r="A675" i="9"/>
  <c r="D675" i="9" s="1"/>
  <c r="B675" i="9"/>
  <c r="E675" i="9" s="1"/>
  <c r="A676" i="9"/>
  <c r="D676" i="9" s="1"/>
  <c r="B676" i="9"/>
  <c r="E676" i="9" s="1"/>
  <c r="A677" i="9"/>
  <c r="D677" i="9" s="1"/>
  <c r="B677" i="9"/>
  <c r="E677" i="9" s="1"/>
  <c r="A678" i="9"/>
  <c r="D678" i="9" s="1"/>
  <c r="B678" i="9"/>
  <c r="E678" i="9" s="1"/>
  <c r="A679" i="9"/>
  <c r="D679" i="9" s="1"/>
  <c r="B679" i="9"/>
  <c r="E679" i="9" s="1"/>
  <c r="A680" i="9"/>
  <c r="D680" i="9" s="1"/>
  <c r="B680" i="9"/>
  <c r="E680" i="9" s="1"/>
  <c r="A681" i="9"/>
  <c r="D681" i="9" s="1"/>
  <c r="B681" i="9"/>
  <c r="E681" i="9" s="1"/>
  <c r="A682" i="9"/>
  <c r="D682" i="9" s="1"/>
  <c r="B682" i="9"/>
  <c r="E682" i="9" s="1"/>
  <c r="A683" i="9"/>
  <c r="D683" i="9" s="1"/>
  <c r="B683" i="9"/>
  <c r="E683" i="9" s="1"/>
  <c r="A684" i="9"/>
  <c r="D684" i="9" s="1"/>
  <c r="B684" i="9"/>
  <c r="E684" i="9" s="1"/>
  <c r="A685" i="9"/>
  <c r="D685" i="9" s="1"/>
  <c r="B685" i="9"/>
  <c r="E685" i="9" s="1"/>
  <c r="A686" i="9"/>
  <c r="D686" i="9" s="1"/>
  <c r="B686" i="9"/>
  <c r="E686" i="9" s="1"/>
  <c r="A687" i="9"/>
  <c r="D687" i="9" s="1"/>
  <c r="B687" i="9"/>
  <c r="E687" i="9" s="1"/>
  <c r="A688" i="9"/>
  <c r="D688" i="9" s="1"/>
  <c r="B688" i="9"/>
  <c r="E688" i="9" s="1"/>
  <c r="A689" i="9"/>
  <c r="D689" i="9" s="1"/>
  <c r="B689" i="9"/>
  <c r="E689" i="9" s="1"/>
  <c r="A690" i="9"/>
  <c r="D690" i="9" s="1"/>
  <c r="B690" i="9"/>
  <c r="E690" i="9" s="1"/>
  <c r="A691" i="9"/>
  <c r="D691" i="9" s="1"/>
  <c r="B691" i="9"/>
  <c r="E691" i="9" s="1"/>
  <c r="A692" i="9"/>
  <c r="D692" i="9" s="1"/>
  <c r="B692" i="9"/>
  <c r="E692" i="9" s="1"/>
  <c r="A693" i="9"/>
  <c r="D693" i="9" s="1"/>
  <c r="B693" i="9"/>
  <c r="E693" i="9" s="1"/>
  <c r="A694" i="9"/>
  <c r="D694" i="9" s="1"/>
  <c r="B694" i="9"/>
  <c r="E694" i="9" s="1"/>
  <c r="A695" i="9"/>
  <c r="D695" i="9" s="1"/>
  <c r="B695" i="9"/>
  <c r="E695" i="9" s="1"/>
  <c r="A696" i="9"/>
  <c r="D696" i="9" s="1"/>
  <c r="B696" i="9"/>
  <c r="E696" i="9" s="1"/>
  <c r="A697" i="9"/>
  <c r="D697" i="9" s="1"/>
  <c r="B697" i="9"/>
  <c r="E697" i="9" s="1"/>
  <c r="A698" i="9"/>
  <c r="D698" i="9" s="1"/>
  <c r="B698" i="9"/>
  <c r="E698" i="9" s="1"/>
  <c r="A699" i="9"/>
  <c r="D699" i="9" s="1"/>
  <c r="B699" i="9"/>
  <c r="E699" i="9" s="1"/>
  <c r="A700" i="9"/>
  <c r="D700" i="9" s="1"/>
  <c r="B700" i="9"/>
  <c r="E700" i="9" s="1"/>
  <c r="A701" i="9"/>
  <c r="D701" i="9" s="1"/>
  <c r="B701" i="9"/>
  <c r="E701" i="9" s="1"/>
  <c r="A702" i="9"/>
  <c r="D702" i="9" s="1"/>
  <c r="B702" i="9"/>
  <c r="E702" i="9" s="1"/>
  <c r="A703" i="9"/>
  <c r="D703" i="9" s="1"/>
  <c r="B703" i="9"/>
  <c r="E703" i="9" s="1"/>
  <c r="A704" i="9"/>
  <c r="D704" i="9" s="1"/>
  <c r="B704" i="9"/>
  <c r="E704" i="9" s="1"/>
  <c r="A705" i="9"/>
  <c r="D705" i="9" s="1"/>
  <c r="B705" i="9"/>
  <c r="E705" i="9" s="1"/>
  <c r="A706" i="9"/>
  <c r="D706" i="9" s="1"/>
  <c r="B706" i="9"/>
  <c r="E706" i="9" s="1"/>
  <c r="A707" i="9"/>
  <c r="D707" i="9" s="1"/>
  <c r="B707" i="9"/>
  <c r="E707" i="9" s="1"/>
  <c r="A708" i="9"/>
  <c r="D708" i="9" s="1"/>
  <c r="B708" i="9"/>
  <c r="E708" i="9" s="1"/>
  <c r="A709" i="9"/>
  <c r="D709" i="9" s="1"/>
  <c r="B709" i="9"/>
  <c r="E709" i="9" s="1"/>
  <c r="A710" i="9"/>
  <c r="D710" i="9" s="1"/>
  <c r="B710" i="9"/>
  <c r="E710" i="9" s="1"/>
  <c r="A711" i="9"/>
  <c r="D711" i="9" s="1"/>
  <c r="B711" i="9"/>
  <c r="E711" i="9" s="1"/>
  <c r="A712" i="9"/>
  <c r="D712" i="9" s="1"/>
  <c r="B712" i="9"/>
  <c r="E712" i="9" s="1"/>
  <c r="A713" i="9"/>
  <c r="D713" i="9" s="1"/>
  <c r="B713" i="9"/>
  <c r="E713" i="9" s="1"/>
  <c r="A714" i="9"/>
  <c r="D714" i="9" s="1"/>
  <c r="B714" i="9"/>
  <c r="E714" i="9" s="1"/>
  <c r="A715" i="9"/>
  <c r="D715" i="9" s="1"/>
  <c r="B715" i="9"/>
  <c r="E715" i="9" s="1"/>
  <c r="A716" i="9"/>
  <c r="D716" i="9" s="1"/>
  <c r="B716" i="9"/>
  <c r="E716" i="9" s="1"/>
  <c r="A717" i="9"/>
  <c r="D717" i="9" s="1"/>
  <c r="B717" i="9"/>
  <c r="E717" i="9" s="1"/>
  <c r="A718" i="9"/>
  <c r="D718" i="9" s="1"/>
  <c r="B718" i="9"/>
  <c r="E718" i="9" s="1"/>
  <c r="A719" i="9"/>
  <c r="D719" i="9" s="1"/>
  <c r="B719" i="9"/>
  <c r="E719" i="9" s="1"/>
  <c r="A720" i="9"/>
  <c r="D720" i="9" s="1"/>
  <c r="B720" i="9"/>
  <c r="E720" i="9" s="1"/>
  <c r="A721" i="9"/>
  <c r="D721" i="9" s="1"/>
  <c r="B721" i="9"/>
  <c r="E721" i="9" s="1"/>
  <c r="A722" i="9"/>
  <c r="D722" i="9" s="1"/>
  <c r="B722" i="9"/>
  <c r="E722" i="9" s="1"/>
  <c r="A723" i="9"/>
  <c r="D723" i="9" s="1"/>
  <c r="B723" i="9"/>
  <c r="E723" i="9" s="1"/>
  <c r="A724" i="9"/>
  <c r="D724" i="9" s="1"/>
  <c r="B724" i="9"/>
  <c r="E724" i="9" s="1"/>
  <c r="A725" i="9"/>
  <c r="D725" i="9" s="1"/>
  <c r="B725" i="9"/>
  <c r="E725" i="9" s="1"/>
  <c r="A726" i="9"/>
  <c r="D726" i="9" s="1"/>
  <c r="B726" i="9"/>
  <c r="E726" i="9" s="1"/>
  <c r="A727" i="9"/>
  <c r="D727" i="9" s="1"/>
  <c r="B727" i="9"/>
  <c r="E727" i="9" s="1"/>
  <c r="A728" i="9"/>
  <c r="D728" i="9" s="1"/>
  <c r="B728" i="9"/>
  <c r="E728" i="9" s="1"/>
  <c r="A729" i="9"/>
  <c r="D729" i="9" s="1"/>
  <c r="B729" i="9"/>
  <c r="E729" i="9" s="1"/>
  <c r="A730" i="9"/>
  <c r="D730" i="9" s="1"/>
  <c r="B730" i="9"/>
  <c r="E730" i="9" s="1"/>
  <c r="A731" i="9"/>
  <c r="D731" i="9" s="1"/>
  <c r="B731" i="9"/>
  <c r="E731" i="9" s="1"/>
  <c r="A732" i="9"/>
  <c r="D732" i="9" s="1"/>
  <c r="B732" i="9"/>
  <c r="E732" i="9" s="1"/>
  <c r="A733" i="9"/>
  <c r="D733" i="9" s="1"/>
  <c r="B733" i="9"/>
  <c r="E733" i="9" s="1"/>
  <c r="A734" i="9"/>
  <c r="D734" i="9" s="1"/>
  <c r="B734" i="9"/>
  <c r="E734" i="9" s="1"/>
  <c r="A735" i="9"/>
  <c r="D735" i="9" s="1"/>
  <c r="B735" i="9"/>
  <c r="E735" i="9" s="1"/>
  <c r="A736" i="9"/>
  <c r="D736" i="9" s="1"/>
  <c r="B736" i="9"/>
  <c r="E736" i="9" s="1"/>
  <c r="A737" i="9"/>
  <c r="D737" i="9" s="1"/>
  <c r="B737" i="9"/>
  <c r="E737" i="9" s="1"/>
  <c r="A738" i="9"/>
  <c r="D738" i="9" s="1"/>
  <c r="B738" i="9"/>
  <c r="E738" i="9" s="1"/>
  <c r="A739" i="9"/>
  <c r="D739" i="9" s="1"/>
  <c r="B739" i="9"/>
  <c r="E739" i="9" s="1"/>
  <c r="A740" i="9"/>
  <c r="D740" i="9" s="1"/>
  <c r="B740" i="9"/>
  <c r="E740" i="9" s="1"/>
  <c r="A741" i="9"/>
  <c r="D741" i="9" s="1"/>
  <c r="B741" i="9"/>
  <c r="E741" i="9" s="1"/>
  <c r="A742" i="9"/>
  <c r="D742" i="9" s="1"/>
  <c r="B742" i="9"/>
  <c r="E742" i="9" s="1"/>
  <c r="A743" i="9"/>
  <c r="D743" i="9" s="1"/>
  <c r="B743" i="9"/>
  <c r="E743" i="9" s="1"/>
  <c r="A744" i="9"/>
  <c r="D744" i="9" s="1"/>
  <c r="B744" i="9"/>
  <c r="E744" i="9" s="1"/>
  <c r="A745" i="9"/>
  <c r="D745" i="9" s="1"/>
  <c r="B745" i="9"/>
  <c r="E745" i="9" s="1"/>
  <c r="A746" i="9"/>
  <c r="D746" i="9" s="1"/>
  <c r="B746" i="9"/>
  <c r="E746" i="9" s="1"/>
  <c r="A747" i="9"/>
  <c r="D747" i="9" s="1"/>
  <c r="B747" i="9"/>
  <c r="E747" i="9" s="1"/>
  <c r="A748" i="9"/>
  <c r="D748" i="9" s="1"/>
  <c r="B748" i="9"/>
  <c r="E748" i="9" s="1"/>
  <c r="A749" i="9"/>
  <c r="D749" i="9" s="1"/>
  <c r="B749" i="9"/>
  <c r="E749" i="9" s="1"/>
  <c r="A750" i="9"/>
  <c r="D750" i="9" s="1"/>
  <c r="B750" i="9"/>
  <c r="E750" i="9" s="1"/>
  <c r="A751" i="9"/>
  <c r="D751" i="9" s="1"/>
  <c r="B751" i="9"/>
  <c r="E751" i="9" s="1"/>
  <c r="A752" i="9"/>
  <c r="D752" i="9" s="1"/>
  <c r="B752" i="9"/>
  <c r="E752" i="9" s="1"/>
  <c r="A753" i="9"/>
  <c r="D753" i="9" s="1"/>
  <c r="B753" i="9"/>
  <c r="E753" i="9" s="1"/>
  <c r="A754" i="9"/>
  <c r="D754" i="9" s="1"/>
  <c r="B754" i="9"/>
  <c r="E754" i="9" s="1"/>
  <c r="A755" i="9"/>
  <c r="D755" i="9" s="1"/>
  <c r="B755" i="9"/>
  <c r="E755" i="9" s="1"/>
  <c r="A756" i="9"/>
  <c r="D756" i="9" s="1"/>
  <c r="B756" i="9"/>
  <c r="E756" i="9" s="1"/>
  <c r="A757" i="9"/>
  <c r="D757" i="9" s="1"/>
  <c r="B757" i="9"/>
  <c r="E757" i="9" s="1"/>
  <c r="A758" i="9"/>
  <c r="D758" i="9" s="1"/>
  <c r="B758" i="9"/>
  <c r="E758" i="9" s="1"/>
  <c r="A759" i="9"/>
  <c r="D759" i="9" s="1"/>
  <c r="B759" i="9"/>
  <c r="E759" i="9" s="1"/>
  <c r="A760" i="9"/>
  <c r="D760" i="9" s="1"/>
  <c r="B760" i="9"/>
  <c r="E760" i="9" s="1"/>
  <c r="A761" i="9"/>
  <c r="D761" i="9" s="1"/>
  <c r="B761" i="9"/>
  <c r="E761" i="9" s="1"/>
  <c r="A762" i="9"/>
  <c r="D762" i="9" s="1"/>
  <c r="B762" i="9"/>
  <c r="E762" i="9" s="1"/>
  <c r="A763" i="9"/>
  <c r="D763" i="9" s="1"/>
  <c r="B763" i="9"/>
  <c r="E763" i="9" s="1"/>
  <c r="A764" i="9"/>
  <c r="D764" i="9" s="1"/>
  <c r="B764" i="9"/>
  <c r="E764" i="9" s="1"/>
  <c r="A765" i="9"/>
  <c r="D765" i="9" s="1"/>
  <c r="B765" i="9"/>
  <c r="E765" i="9" s="1"/>
  <c r="A766" i="9"/>
  <c r="D766" i="9" s="1"/>
  <c r="B766" i="9"/>
  <c r="E766" i="9" s="1"/>
  <c r="A767" i="9"/>
  <c r="D767" i="9" s="1"/>
  <c r="B767" i="9"/>
  <c r="E767" i="9" s="1"/>
  <c r="A768" i="9"/>
  <c r="D768" i="9" s="1"/>
  <c r="B768" i="9"/>
  <c r="E768" i="9" s="1"/>
  <c r="A769" i="9"/>
  <c r="D769" i="9" s="1"/>
  <c r="B769" i="9"/>
  <c r="E769" i="9" s="1"/>
  <c r="A770" i="9"/>
  <c r="D770" i="9" s="1"/>
  <c r="B770" i="9"/>
  <c r="E770" i="9" s="1"/>
  <c r="A771" i="9"/>
  <c r="D771" i="9" s="1"/>
  <c r="B771" i="9"/>
  <c r="E771" i="9" s="1"/>
  <c r="A772" i="9"/>
  <c r="D772" i="9" s="1"/>
  <c r="B772" i="9"/>
  <c r="E772" i="9" s="1"/>
  <c r="A773" i="9"/>
  <c r="D773" i="9" s="1"/>
  <c r="B773" i="9"/>
  <c r="E773" i="9" s="1"/>
  <c r="A774" i="9"/>
  <c r="D774" i="9" s="1"/>
  <c r="B774" i="9"/>
  <c r="E774" i="9" s="1"/>
  <c r="A775" i="9"/>
  <c r="D775" i="9" s="1"/>
  <c r="B775" i="9"/>
  <c r="E775" i="9" s="1"/>
  <c r="A776" i="9"/>
  <c r="D776" i="9" s="1"/>
  <c r="B776" i="9"/>
  <c r="E776" i="9" s="1"/>
  <c r="A777" i="9"/>
  <c r="D777" i="9" s="1"/>
  <c r="B777" i="9"/>
  <c r="E777" i="9" s="1"/>
  <c r="A778" i="9"/>
  <c r="D778" i="9" s="1"/>
  <c r="B778" i="9"/>
  <c r="E778" i="9" s="1"/>
  <c r="A779" i="9"/>
  <c r="D779" i="9" s="1"/>
  <c r="B779" i="9"/>
  <c r="E779" i="9" s="1"/>
  <c r="A780" i="9"/>
  <c r="D780" i="9" s="1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D784" i="9" s="1"/>
  <c r="B784" i="9"/>
  <c r="E784" i="9" s="1"/>
  <c r="A785" i="9"/>
  <c r="D785" i="9" s="1"/>
  <c r="B785" i="9"/>
  <c r="E785" i="9" s="1"/>
  <c r="A786" i="9"/>
  <c r="D786" i="9" s="1"/>
  <c r="B786" i="9"/>
  <c r="E786" i="9" s="1"/>
  <c r="A787" i="9"/>
  <c r="D787" i="9" s="1"/>
  <c r="B787" i="9"/>
  <c r="E787" i="9" s="1"/>
  <c r="A788" i="9"/>
  <c r="D788" i="9" s="1"/>
  <c r="B788" i="9"/>
  <c r="E788" i="9" s="1"/>
  <c r="A789" i="9"/>
  <c r="D789" i="9" s="1"/>
  <c r="B789" i="9"/>
  <c r="E789" i="9" s="1"/>
  <c r="A790" i="9"/>
  <c r="D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D794" i="9" s="1"/>
  <c r="B794" i="9"/>
  <c r="E794" i="9" s="1"/>
  <c r="A795" i="9"/>
  <c r="D795" i="9" s="1"/>
  <c r="B795" i="9"/>
  <c r="E795" i="9" s="1"/>
  <c r="A796" i="9"/>
  <c r="D796" i="9" s="1"/>
  <c r="B796" i="9"/>
  <c r="E796" i="9" s="1"/>
  <c r="A797" i="9"/>
  <c r="D797" i="9" s="1"/>
  <c r="B797" i="9"/>
  <c r="E797" i="9" s="1"/>
  <c r="A798" i="9"/>
  <c r="D798" i="9" s="1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D802" i="9" s="1"/>
  <c r="B802" i="9"/>
  <c r="E802" i="9" s="1"/>
  <c r="A803" i="9"/>
  <c r="D803" i="9" s="1"/>
  <c r="B803" i="9"/>
  <c r="E803" i="9" s="1"/>
  <c r="A804" i="9"/>
  <c r="D804" i="9" s="1"/>
  <c r="B804" i="9"/>
  <c r="E804" i="9" s="1"/>
  <c r="A805" i="9"/>
  <c r="D805" i="9" s="1"/>
  <c r="B805" i="9"/>
  <c r="E805" i="9" s="1"/>
  <c r="A806" i="9"/>
  <c r="D806" i="9" s="1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D810" i="9" s="1"/>
  <c r="B810" i="9"/>
  <c r="E810" i="9" s="1"/>
  <c r="A811" i="9"/>
  <c r="D811" i="9" s="1"/>
  <c r="B811" i="9"/>
  <c r="E811" i="9" s="1"/>
  <c r="A812" i="9"/>
  <c r="D812" i="9" s="1"/>
  <c r="B812" i="9"/>
  <c r="E812" i="9" s="1"/>
  <c r="A813" i="9"/>
  <c r="D813" i="9" s="1"/>
  <c r="B813" i="9"/>
  <c r="E813" i="9" s="1"/>
  <c r="A814" i="9"/>
  <c r="D814" i="9" s="1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D818" i="9" s="1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E30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J165" i="11" l="1"/>
  <c r="K165" i="11" s="1"/>
  <c r="M165" i="11" s="1"/>
  <c r="H166" i="8" s="1"/>
  <c r="J177" i="11"/>
  <c r="L177" i="11" s="1"/>
  <c r="N177" i="11" s="1"/>
  <c r="I178" i="8" s="1"/>
  <c r="L28" i="11"/>
  <c r="N28" i="11" s="1"/>
  <c r="I29" i="8" s="1"/>
  <c r="L38" i="11"/>
  <c r="N38" i="11" s="1"/>
  <c r="I39" i="8" s="1"/>
  <c r="K42" i="11"/>
  <c r="M42" i="11" s="1"/>
  <c r="H43" i="8" s="1"/>
  <c r="K177" i="11"/>
  <c r="M177" i="11" s="1"/>
  <c r="H178" i="8" s="1"/>
  <c r="K71" i="11"/>
  <c r="M71" i="11" s="1"/>
  <c r="H72" i="8" s="1"/>
  <c r="K73" i="11"/>
  <c r="M73" i="11" s="1"/>
  <c r="H74" i="8" s="1"/>
  <c r="L87" i="11"/>
  <c r="N87" i="11" s="1"/>
  <c r="I88" i="8" s="1"/>
  <c r="K131" i="11"/>
  <c r="M131" i="11" s="1"/>
  <c r="H132" i="8" s="1"/>
  <c r="K143" i="11"/>
  <c r="M143" i="11" s="1"/>
  <c r="H144" i="8" s="1"/>
  <c r="L165" i="11"/>
  <c r="N165" i="11" s="1"/>
  <c r="I166" i="8" s="1"/>
  <c r="L171" i="11"/>
  <c r="N171" i="11" s="1"/>
  <c r="I172" i="8" s="1"/>
  <c r="K183" i="11"/>
  <c r="M183" i="11" s="1"/>
  <c r="H184" i="8" s="1"/>
  <c r="L183" i="11"/>
  <c r="N183" i="11" s="1"/>
  <c r="I184" i="8" s="1"/>
  <c r="I657" i="11"/>
  <c r="I673" i="11"/>
  <c r="I685" i="11"/>
  <c r="I689" i="11"/>
  <c r="I693" i="11"/>
  <c r="I709" i="11"/>
  <c r="I721" i="11"/>
  <c r="I757" i="11"/>
  <c r="J50" i="11"/>
  <c r="J103" i="11"/>
  <c r="J157" i="11"/>
  <c r="I173" i="11"/>
  <c r="J276" i="11"/>
  <c r="J328" i="11"/>
  <c r="J412" i="11"/>
  <c r="I762" i="11"/>
  <c r="J820" i="11"/>
  <c r="I451" i="11"/>
  <c r="I17" i="11"/>
  <c r="I49" i="11"/>
  <c r="I53" i="11"/>
  <c r="I61" i="11"/>
  <c r="I228" i="11"/>
  <c r="H993" i="11"/>
  <c r="I70" i="11"/>
  <c r="I74" i="11"/>
  <c r="I82" i="11"/>
  <c r="I98" i="11"/>
  <c r="I102" i="11"/>
  <c r="I106" i="11"/>
  <c r="I110" i="11"/>
  <c r="I114" i="11"/>
  <c r="I118" i="11"/>
  <c r="I130" i="11"/>
  <c r="I134" i="11"/>
  <c r="I146" i="11"/>
  <c r="J189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105" i="11"/>
  <c r="J362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40" i="11"/>
  <c r="J882" i="11"/>
  <c r="C348" i="9"/>
  <c r="I612" i="11"/>
  <c r="I64" i="11"/>
  <c r="J227" i="11"/>
  <c r="J286" i="11"/>
  <c r="J414" i="11"/>
  <c r="I912" i="11"/>
  <c r="E1000" i="11"/>
  <c r="J602" i="11"/>
  <c r="I205" i="11"/>
  <c r="J205" i="11"/>
  <c r="J280" i="11"/>
  <c r="I280" i="11"/>
  <c r="I380" i="11"/>
  <c r="J380" i="11"/>
  <c r="I770" i="11"/>
  <c r="J770" i="11"/>
  <c r="J125" i="11"/>
  <c r="J330" i="11"/>
  <c r="J382" i="11"/>
  <c r="I976" i="11"/>
  <c r="I164" i="11"/>
  <c r="I184" i="11"/>
  <c r="I208" i="11"/>
  <c r="I154" i="11"/>
  <c r="I157" i="11"/>
  <c r="I225" i="11"/>
  <c r="I263" i="11"/>
  <c r="I279" i="11"/>
  <c r="I287" i="11"/>
  <c r="I307" i="11"/>
  <c r="I311" i="11"/>
  <c r="I319" i="11"/>
  <c r="I327" i="11"/>
  <c r="I351" i="11"/>
  <c r="I371" i="11"/>
  <c r="I375" i="11"/>
  <c r="I387" i="11"/>
  <c r="I391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I348" i="11"/>
  <c r="J633" i="11"/>
  <c r="F1001" i="11"/>
  <c r="I65" i="11"/>
  <c r="I222" i="11"/>
  <c r="I226" i="11"/>
  <c r="I230" i="11"/>
  <c r="I234" i="11"/>
  <c r="I238" i="11"/>
  <c r="I242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I8" i="11"/>
  <c r="J14" i="11"/>
  <c r="K14" i="11" s="1"/>
  <c r="M14" i="11" s="1"/>
  <c r="H15" i="8" s="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J239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I5" i="11"/>
  <c r="I12" i="11"/>
  <c r="J20" i="11"/>
  <c r="K20" i="11" s="1"/>
  <c r="M20" i="11" s="1"/>
  <c r="H21" i="8" s="1"/>
  <c r="E985" i="11"/>
  <c r="J207" i="11"/>
  <c r="J310" i="11"/>
  <c r="I34" i="11"/>
  <c r="J127" i="11"/>
  <c r="J396" i="11"/>
  <c r="C332" i="9"/>
  <c r="C624" i="9"/>
  <c r="I21" i="11"/>
  <c r="I29" i="11"/>
  <c r="I37" i="11"/>
  <c r="I41" i="11"/>
  <c r="I45" i="11"/>
  <c r="I57" i="11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J119" i="11"/>
  <c r="I127" i="11"/>
  <c r="I139" i="11"/>
  <c r="J173" i="11"/>
  <c r="I185" i="11"/>
  <c r="I217" i="11"/>
  <c r="I268" i="11"/>
  <c r="J300" i="11"/>
  <c r="I328" i="11"/>
  <c r="J364" i="11"/>
  <c r="I388" i="11"/>
  <c r="I396" i="11"/>
  <c r="J408" i="11"/>
  <c r="J946" i="11"/>
  <c r="J117" i="11"/>
  <c r="J478" i="11"/>
  <c r="J542" i="11"/>
  <c r="I572" i="11"/>
  <c r="J374" i="11"/>
  <c r="J764" i="11"/>
  <c r="J716" i="11"/>
  <c r="I826" i="11"/>
  <c r="J237" i="11"/>
  <c r="I670" i="11"/>
  <c r="I42" i="11"/>
  <c r="J58" i="11"/>
  <c r="I90" i="11"/>
  <c r="I122" i="11"/>
  <c r="I138" i="11"/>
  <c r="J48" i="11"/>
  <c r="I87" i="11"/>
  <c r="I160" i="11"/>
  <c r="I168" i="11"/>
  <c r="I172" i="11"/>
  <c r="I192" i="11"/>
  <c r="I196" i="11"/>
  <c r="I200" i="11"/>
  <c r="I204" i="11"/>
  <c r="I216" i="11"/>
  <c r="I240" i="11"/>
  <c r="I244" i="11"/>
  <c r="J93" i="11"/>
  <c r="J137" i="11"/>
  <c r="I150" i="11"/>
  <c r="I165" i="11"/>
  <c r="J181" i="11"/>
  <c r="J197" i="11"/>
  <c r="I267" i="11"/>
  <c r="I271" i="11"/>
  <c r="I275" i="11"/>
  <c r="I295" i="11"/>
  <c r="I299" i="11"/>
  <c r="I303" i="11"/>
  <c r="I331" i="11"/>
  <c r="I335" i="11"/>
  <c r="I339" i="11"/>
  <c r="I343" i="11"/>
  <c r="I359" i="11"/>
  <c r="I363" i="11"/>
  <c r="I367" i="11"/>
  <c r="I383" i="11"/>
  <c r="I395" i="11"/>
  <c r="J266" i="11"/>
  <c r="J298" i="11"/>
  <c r="J318" i="11"/>
  <c r="J350" i="11"/>
  <c r="J394" i="11"/>
  <c r="I499" i="11"/>
  <c r="I523" i="11"/>
  <c r="J268" i="11"/>
  <c r="I296" i="11"/>
  <c r="J312" i="11"/>
  <c r="I340" i="11"/>
  <c r="I364" i="11"/>
  <c r="J388" i="11"/>
  <c r="I408" i="11"/>
  <c r="I799" i="11"/>
  <c r="J762" i="11"/>
  <c r="I778" i="11"/>
  <c r="J831" i="11"/>
  <c r="J839" i="11"/>
  <c r="J847" i="11"/>
  <c r="H979" i="11"/>
  <c r="I979" i="11" s="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I229" i="11"/>
  <c r="J245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 s="1"/>
  <c r="D878" i="5"/>
  <c r="D874" i="5"/>
  <c r="E874" i="5" s="1"/>
  <c r="D870" i="5"/>
  <c r="D866" i="5"/>
  <c r="E866" i="5" s="1"/>
  <c r="D862" i="5"/>
  <c r="D858" i="5"/>
  <c r="E858" i="5" s="1"/>
  <c r="D854" i="5"/>
  <c r="D850" i="5"/>
  <c r="E850" i="5" s="1"/>
  <c r="D846" i="5"/>
  <c r="D842" i="5"/>
  <c r="E842" i="5" s="1"/>
  <c r="D838" i="5"/>
  <c r="D834" i="5"/>
  <c r="E834" i="5" s="1"/>
  <c r="D830" i="5"/>
  <c r="D826" i="5"/>
  <c r="E826" i="5" s="1"/>
  <c r="D822" i="5"/>
  <c r="D818" i="5"/>
  <c r="E818" i="5" s="1"/>
  <c r="J60" i="11"/>
  <c r="I187" i="11"/>
  <c r="I219" i="11"/>
  <c r="J502" i="11"/>
  <c r="J688" i="11"/>
  <c r="J64" i="11"/>
  <c r="I167" i="11"/>
  <c r="J458" i="11"/>
  <c r="J668" i="11"/>
  <c r="H984" i="11"/>
  <c r="F988" i="11"/>
  <c r="D933" i="5"/>
  <c r="I933" i="5" s="1"/>
  <c r="D929" i="5"/>
  <c r="I929" i="5" s="1"/>
  <c r="D925" i="5"/>
  <c r="I925" i="5" s="1"/>
  <c r="D935" i="5"/>
  <c r="I935" i="5" s="1"/>
  <c r="D931" i="5"/>
  <c r="I931" i="5" s="1"/>
  <c r="D927" i="5"/>
  <c r="I927" i="5" s="1"/>
  <c r="D923" i="5"/>
  <c r="I923" i="5" s="1"/>
  <c r="D919" i="5"/>
  <c r="I919" i="5" s="1"/>
  <c r="D915" i="5"/>
  <c r="I915" i="5" s="1"/>
  <c r="D911" i="5"/>
  <c r="I911" i="5" s="1"/>
  <c r="D907" i="5"/>
  <c r="I907" i="5" s="1"/>
  <c r="D903" i="5"/>
  <c r="I903" i="5" s="1"/>
  <c r="D899" i="5"/>
  <c r="I899" i="5" s="1"/>
  <c r="D895" i="5"/>
  <c r="I895" i="5" s="1"/>
  <c r="D891" i="5"/>
  <c r="I891" i="5" s="1"/>
  <c r="D887" i="5"/>
  <c r="I887" i="5" s="1"/>
  <c r="D883" i="5"/>
  <c r="E883" i="5" s="1"/>
  <c r="D879" i="5"/>
  <c r="E879" i="5" s="1"/>
  <c r="D875" i="5"/>
  <c r="E875" i="5" s="1"/>
  <c r="D871" i="5"/>
  <c r="E871" i="5" s="1"/>
  <c r="D867" i="5"/>
  <c r="E867" i="5" s="1"/>
  <c r="D863" i="5"/>
  <c r="E863" i="5" s="1"/>
  <c r="D859" i="5"/>
  <c r="E859" i="5" s="1"/>
  <c r="D855" i="5"/>
  <c r="E855" i="5" s="1"/>
  <c r="D851" i="5"/>
  <c r="E851" i="5" s="1"/>
  <c r="D847" i="5"/>
  <c r="E847" i="5" s="1"/>
  <c r="D843" i="5"/>
  <c r="E843" i="5" s="1"/>
  <c r="D839" i="5"/>
  <c r="E839" i="5" s="1"/>
  <c r="D835" i="5"/>
  <c r="E835" i="5" s="1"/>
  <c r="D831" i="5"/>
  <c r="E831" i="5" s="1"/>
  <c r="D827" i="5"/>
  <c r="E827" i="5" s="1"/>
  <c r="D823" i="5"/>
  <c r="E823" i="5" s="1"/>
  <c r="D819" i="5"/>
  <c r="E819" i="5" s="1"/>
  <c r="D884" i="5"/>
  <c r="E884" i="5" s="1"/>
  <c r="D880" i="5"/>
  <c r="I880" i="5" s="1"/>
  <c r="D876" i="5"/>
  <c r="I876" i="5" s="1"/>
  <c r="D872" i="5"/>
  <c r="E872" i="5" s="1"/>
  <c r="D868" i="5"/>
  <c r="I868" i="5" s="1"/>
  <c r="D864" i="5"/>
  <c r="E864" i="5" s="1"/>
  <c r="D860" i="5"/>
  <c r="E860" i="5" s="1"/>
  <c r="D856" i="5"/>
  <c r="E856" i="5" s="1"/>
  <c r="D852" i="5"/>
  <c r="F852" i="5" s="1"/>
  <c r="D848" i="5"/>
  <c r="I848" i="5" s="1"/>
  <c r="D844" i="5"/>
  <c r="E844" i="5" s="1"/>
  <c r="D840" i="5"/>
  <c r="E840" i="5" s="1"/>
  <c r="D836" i="5"/>
  <c r="I836" i="5" s="1"/>
  <c r="D832" i="5"/>
  <c r="G832" i="5" s="1"/>
  <c r="D828" i="5"/>
  <c r="I828" i="5" s="1"/>
  <c r="D824" i="5"/>
  <c r="E824" i="5" s="1"/>
  <c r="D820" i="5"/>
  <c r="E820" i="5" s="1"/>
  <c r="D816" i="5"/>
  <c r="I816" i="5" s="1"/>
  <c r="D921" i="5"/>
  <c r="I921" i="5" s="1"/>
  <c r="D917" i="5"/>
  <c r="I917" i="5" s="1"/>
  <c r="D913" i="5"/>
  <c r="I913" i="5" s="1"/>
  <c r="D909" i="5"/>
  <c r="I909" i="5" s="1"/>
  <c r="D905" i="5"/>
  <c r="I905" i="5" s="1"/>
  <c r="D901" i="5"/>
  <c r="I901" i="5" s="1"/>
  <c r="D897" i="5"/>
  <c r="I897" i="5" s="1"/>
  <c r="D893" i="5"/>
  <c r="I893" i="5" s="1"/>
  <c r="D889" i="5"/>
  <c r="I889" i="5" s="1"/>
  <c r="D885" i="5"/>
  <c r="E885" i="5" s="1"/>
  <c r="D881" i="5"/>
  <c r="E881" i="5" s="1"/>
  <c r="D877" i="5"/>
  <c r="E877" i="5" s="1"/>
  <c r="D873" i="5"/>
  <c r="E873" i="5" s="1"/>
  <c r="D869" i="5"/>
  <c r="E869" i="5" s="1"/>
  <c r="D865" i="5"/>
  <c r="E865" i="5" s="1"/>
  <c r="D861" i="5"/>
  <c r="E861" i="5" s="1"/>
  <c r="D857" i="5"/>
  <c r="E857" i="5" s="1"/>
  <c r="D853" i="5"/>
  <c r="E853" i="5" s="1"/>
  <c r="D849" i="5"/>
  <c r="E849" i="5" s="1"/>
  <c r="D845" i="5"/>
  <c r="E845" i="5" s="1"/>
  <c r="D841" i="5"/>
  <c r="E841" i="5" s="1"/>
  <c r="D837" i="5"/>
  <c r="E837" i="5" s="1"/>
  <c r="D833" i="5"/>
  <c r="E833" i="5" s="1"/>
  <c r="D829" i="5"/>
  <c r="E829" i="5" s="1"/>
  <c r="D825" i="5"/>
  <c r="E825" i="5" s="1"/>
  <c r="D821" i="5"/>
  <c r="E821" i="5" s="1"/>
  <c r="D817" i="5"/>
  <c r="E817" i="5" s="1"/>
  <c r="I26" i="1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14" i="5"/>
  <c r="D812" i="5"/>
  <c r="I812" i="5" s="1"/>
  <c r="D810" i="5"/>
  <c r="D808" i="5"/>
  <c r="I808" i="5" s="1"/>
  <c r="D806" i="5"/>
  <c r="D804" i="5"/>
  <c r="I804" i="5" s="1"/>
  <c r="D802" i="5"/>
  <c r="I802" i="5" s="1"/>
  <c r="D800" i="5"/>
  <c r="I800" i="5" s="1"/>
  <c r="D798" i="5"/>
  <c r="I798" i="5" s="1"/>
  <c r="D796" i="5"/>
  <c r="I796" i="5" s="1"/>
  <c r="D794" i="5"/>
  <c r="I794" i="5" s="1"/>
  <c r="D792" i="5"/>
  <c r="I792" i="5" s="1"/>
  <c r="D790" i="5"/>
  <c r="I790" i="5" s="1"/>
  <c r="D788" i="5"/>
  <c r="I788" i="5" s="1"/>
  <c r="D786" i="5"/>
  <c r="I786" i="5" s="1"/>
  <c r="D784" i="5"/>
  <c r="I784" i="5" s="1"/>
  <c r="D782" i="5"/>
  <c r="I782" i="5" s="1"/>
  <c r="D780" i="5"/>
  <c r="I780" i="5" s="1"/>
  <c r="D778" i="5"/>
  <c r="I778" i="5" s="1"/>
  <c r="D776" i="5"/>
  <c r="I776" i="5" s="1"/>
  <c r="D774" i="5"/>
  <c r="I774" i="5" s="1"/>
  <c r="D772" i="5"/>
  <c r="I772" i="5" s="1"/>
  <c r="D770" i="5"/>
  <c r="I770" i="5" s="1"/>
  <c r="D768" i="5"/>
  <c r="I768" i="5" s="1"/>
  <c r="D766" i="5"/>
  <c r="I766" i="5" s="1"/>
  <c r="D764" i="5"/>
  <c r="I764" i="5" s="1"/>
  <c r="D762" i="5"/>
  <c r="I762" i="5" s="1"/>
  <c r="D760" i="5"/>
  <c r="I760" i="5" s="1"/>
  <c r="D758" i="5"/>
  <c r="I758" i="5" s="1"/>
  <c r="D756" i="5"/>
  <c r="I756" i="5" s="1"/>
  <c r="D754" i="5"/>
  <c r="I754" i="5" s="1"/>
  <c r="D752" i="5"/>
  <c r="I752" i="5" s="1"/>
  <c r="D750" i="5"/>
  <c r="I750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7" i="5"/>
  <c r="E787" i="5" s="1"/>
  <c r="D785" i="5"/>
  <c r="E785" i="5" s="1"/>
  <c r="D783" i="5"/>
  <c r="E783" i="5" s="1"/>
  <c r="D781" i="5"/>
  <c r="E781" i="5" s="1"/>
  <c r="D779" i="5"/>
  <c r="E779" i="5" s="1"/>
  <c r="D777" i="5"/>
  <c r="E777" i="5" s="1"/>
  <c r="D775" i="5"/>
  <c r="E775" i="5" s="1"/>
  <c r="D773" i="5"/>
  <c r="E773" i="5" s="1"/>
  <c r="D771" i="5"/>
  <c r="E771" i="5" s="1"/>
  <c r="D769" i="5"/>
  <c r="E769" i="5" s="1"/>
  <c r="D767" i="5"/>
  <c r="E767" i="5" s="1"/>
  <c r="D765" i="5"/>
  <c r="E765" i="5" s="1"/>
  <c r="D763" i="5"/>
  <c r="E763" i="5" s="1"/>
  <c r="D761" i="5"/>
  <c r="E761" i="5" s="1"/>
  <c r="D759" i="5"/>
  <c r="E759" i="5" s="1"/>
  <c r="D757" i="5"/>
  <c r="E757" i="5" s="1"/>
  <c r="D755" i="5"/>
  <c r="E755" i="5" s="1"/>
  <c r="D753" i="5"/>
  <c r="E753" i="5" s="1"/>
  <c r="D751" i="5"/>
  <c r="E751" i="5" s="1"/>
  <c r="D749" i="5"/>
  <c r="E749" i="5" s="1"/>
  <c r="D659" i="5"/>
  <c r="I659" i="5" s="1"/>
  <c r="D657" i="5"/>
  <c r="I657" i="5" s="1"/>
  <c r="D655" i="5"/>
  <c r="I655" i="5" s="1"/>
  <c r="D653" i="5"/>
  <c r="I653" i="5" s="1"/>
  <c r="D651" i="5"/>
  <c r="I651" i="5" s="1"/>
  <c r="D649" i="5"/>
  <c r="I649" i="5" s="1"/>
  <c r="D647" i="5"/>
  <c r="I647" i="5" s="1"/>
  <c r="D645" i="5"/>
  <c r="I645" i="5" s="1"/>
  <c r="D643" i="5"/>
  <c r="I643" i="5" s="1"/>
  <c r="D641" i="5"/>
  <c r="I641" i="5" s="1"/>
  <c r="D639" i="5"/>
  <c r="I639" i="5" s="1"/>
  <c r="D637" i="5"/>
  <c r="I637" i="5" s="1"/>
  <c r="D635" i="5"/>
  <c r="I635" i="5" s="1"/>
  <c r="D633" i="5"/>
  <c r="I633" i="5" s="1"/>
  <c r="D631" i="5"/>
  <c r="I631" i="5" s="1"/>
  <c r="D512" i="5"/>
  <c r="I512" i="5" s="1"/>
  <c r="D510" i="5"/>
  <c r="D508" i="5"/>
  <c r="I508" i="5" s="1"/>
  <c r="D506" i="5"/>
  <c r="D504" i="5"/>
  <c r="I504" i="5" s="1"/>
  <c r="D502" i="5"/>
  <c r="D500" i="5"/>
  <c r="I500" i="5" s="1"/>
  <c r="D629" i="5"/>
  <c r="I629" i="5" s="1"/>
  <c r="D627" i="5"/>
  <c r="I627" i="5" s="1"/>
  <c r="D625" i="5"/>
  <c r="I625" i="5" s="1"/>
  <c r="D623" i="5"/>
  <c r="I623" i="5" s="1"/>
  <c r="D621" i="5"/>
  <c r="I621" i="5" s="1"/>
  <c r="D619" i="5"/>
  <c r="I619" i="5" s="1"/>
  <c r="D617" i="5"/>
  <c r="I617" i="5" s="1"/>
  <c r="D615" i="5"/>
  <c r="I615" i="5" s="1"/>
  <c r="D613" i="5"/>
  <c r="I613" i="5" s="1"/>
  <c r="D611" i="5"/>
  <c r="I611" i="5" s="1"/>
  <c r="D609" i="5"/>
  <c r="I609" i="5" s="1"/>
  <c r="D607" i="5"/>
  <c r="I607" i="5" s="1"/>
  <c r="D605" i="5"/>
  <c r="I605" i="5" s="1"/>
  <c r="D603" i="5"/>
  <c r="I603" i="5" s="1"/>
  <c r="D601" i="5"/>
  <c r="I601" i="5" s="1"/>
  <c r="D599" i="5"/>
  <c r="I599" i="5" s="1"/>
  <c r="D597" i="5"/>
  <c r="I597" i="5" s="1"/>
  <c r="D595" i="5"/>
  <c r="I595" i="5" s="1"/>
  <c r="D593" i="5"/>
  <c r="I593" i="5" s="1"/>
  <c r="D589" i="5"/>
  <c r="I589" i="5" s="1"/>
  <c r="D585" i="5"/>
  <c r="I585" i="5" s="1"/>
  <c r="D581" i="5"/>
  <c r="I581" i="5" s="1"/>
  <c r="D577" i="5"/>
  <c r="I577" i="5" s="1"/>
  <c r="D573" i="5"/>
  <c r="I573" i="5" s="1"/>
  <c r="D569" i="5"/>
  <c r="I569" i="5" s="1"/>
  <c r="D565" i="5"/>
  <c r="I565" i="5" s="1"/>
  <c r="D561" i="5"/>
  <c r="I561" i="5" s="1"/>
  <c r="D557" i="5"/>
  <c r="I557" i="5" s="1"/>
  <c r="D553" i="5"/>
  <c r="I553" i="5" s="1"/>
  <c r="D551" i="5"/>
  <c r="I551" i="5" s="1"/>
  <c r="D549" i="5"/>
  <c r="I549" i="5" s="1"/>
  <c r="D547" i="5"/>
  <c r="I547" i="5" s="1"/>
  <c r="D545" i="5"/>
  <c r="I545" i="5" s="1"/>
  <c r="D543" i="5"/>
  <c r="I543" i="5" s="1"/>
  <c r="D541" i="5"/>
  <c r="I541" i="5" s="1"/>
  <c r="D539" i="5"/>
  <c r="I539" i="5" s="1"/>
  <c r="D537" i="5"/>
  <c r="I537" i="5" s="1"/>
  <c r="D535" i="5"/>
  <c r="I535" i="5" s="1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I523" i="5" s="1"/>
  <c r="D521" i="5"/>
  <c r="I521" i="5" s="1"/>
  <c r="D519" i="5"/>
  <c r="I519" i="5" s="1"/>
  <c r="D513" i="5"/>
  <c r="E513" i="5" s="1"/>
  <c r="D511" i="5"/>
  <c r="E511" i="5" s="1"/>
  <c r="D509" i="5"/>
  <c r="E509" i="5" s="1"/>
  <c r="D507" i="5"/>
  <c r="E507" i="5" s="1"/>
  <c r="D505" i="5"/>
  <c r="E505" i="5" s="1"/>
  <c r="D503" i="5"/>
  <c r="E503" i="5" s="1"/>
  <c r="D501" i="5"/>
  <c r="E501" i="5" s="1"/>
  <c r="D499" i="5"/>
  <c r="E499" i="5" s="1"/>
  <c r="I25" i="11"/>
  <c r="J22" i="11"/>
  <c r="D191" i="5"/>
  <c r="E191" i="5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 s="1"/>
  <c r="E981" i="11"/>
  <c r="H981" i="11"/>
  <c r="J981" i="11" s="1"/>
  <c r="F2" i="11"/>
  <c r="E2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 s="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C25" i="9"/>
  <c r="D25" i="9" s="1"/>
  <c r="F26" i="8" s="1"/>
  <c r="C27" i="9"/>
  <c r="D27" i="9" s="1"/>
  <c r="F28" i="8" s="1"/>
  <c r="C29" i="9"/>
  <c r="G29" i="9" s="1"/>
  <c r="C31" i="9"/>
  <c r="G31" i="9" s="1"/>
  <c r="C33" i="9"/>
  <c r="D33" i="9" s="1"/>
  <c r="F34" i="8" s="1"/>
  <c r="C35" i="9"/>
  <c r="D35" i="9" s="1"/>
  <c r="F36" i="8" s="1"/>
  <c r="C37" i="9"/>
  <c r="G37" i="9" s="1"/>
  <c r="C39" i="9"/>
  <c r="G39" i="9" s="1"/>
  <c r="C41" i="9"/>
  <c r="D41" i="9" s="1"/>
  <c r="F42" i="8" s="1"/>
  <c r="C43" i="9"/>
  <c r="D43" i="9" s="1"/>
  <c r="F44" i="8" s="1"/>
  <c r="C45" i="9"/>
  <c r="G45" i="9" s="1"/>
  <c r="C47" i="9"/>
  <c r="G47" i="9" s="1"/>
  <c r="C49" i="9"/>
  <c r="D49" i="9" s="1"/>
  <c r="F50" i="8" s="1"/>
  <c r="C51" i="9"/>
  <c r="D51" i="9" s="1"/>
  <c r="F52" i="8" s="1"/>
  <c r="C53" i="9"/>
  <c r="G53" i="9" s="1"/>
  <c r="C55" i="9"/>
  <c r="G55" i="9" s="1"/>
  <c r="C57" i="9"/>
  <c r="D57" i="9" s="1"/>
  <c r="F58" i="8" s="1"/>
  <c r="C59" i="9"/>
  <c r="D59" i="9" s="1"/>
  <c r="F60" i="8" s="1"/>
  <c r="C61" i="9"/>
  <c r="G61" i="9" s="1"/>
  <c r="C63" i="9"/>
  <c r="G63" i="9" s="1"/>
  <c r="C65" i="9"/>
  <c r="D65" i="9" s="1"/>
  <c r="F66" i="8" s="1"/>
  <c r="C67" i="9"/>
  <c r="D67" i="9" s="1"/>
  <c r="F68" i="8" s="1"/>
  <c r="C69" i="9"/>
  <c r="D69" i="9" s="1"/>
  <c r="F70" i="8" s="1"/>
  <c r="C71" i="9"/>
  <c r="D71" i="9" s="1"/>
  <c r="F72" i="8" s="1"/>
  <c r="C73" i="9"/>
  <c r="E73" i="9" s="1"/>
  <c r="G74" i="8" s="1"/>
  <c r="C75" i="9"/>
  <c r="G75" i="9" s="1"/>
  <c r="C77" i="9"/>
  <c r="E77" i="9" s="1"/>
  <c r="G78" i="8" s="1"/>
  <c r="C79" i="9"/>
  <c r="D79" i="9" s="1"/>
  <c r="F80" i="8" s="1"/>
  <c r="C81" i="9"/>
  <c r="E81" i="9" s="1"/>
  <c r="G82" i="8" s="1"/>
  <c r="C83" i="9"/>
  <c r="G83" i="9" s="1"/>
  <c r="C85" i="9"/>
  <c r="E85" i="9" s="1"/>
  <c r="G86" i="8" s="1"/>
  <c r="C87" i="9"/>
  <c r="D87" i="9" s="1"/>
  <c r="F88" i="8" s="1"/>
  <c r="C89" i="9"/>
  <c r="E89" i="9" s="1"/>
  <c r="G90" i="8" s="1"/>
  <c r="C91" i="9"/>
  <c r="G91" i="9" s="1"/>
  <c r="C93" i="9"/>
  <c r="E93" i="9" s="1"/>
  <c r="G94" i="8" s="1"/>
  <c r="C95" i="9"/>
  <c r="D95" i="9" s="1"/>
  <c r="F96" i="8" s="1"/>
  <c r="C97" i="9"/>
  <c r="E97" i="9" s="1"/>
  <c r="G98" i="8" s="1"/>
  <c r="C99" i="9"/>
  <c r="G99" i="9" s="1"/>
  <c r="C101" i="9"/>
  <c r="E101" i="9" s="1"/>
  <c r="G102" i="8" s="1"/>
  <c r="C103" i="9"/>
  <c r="D103" i="9" s="1"/>
  <c r="F104" i="8" s="1"/>
  <c r="C105" i="9"/>
  <c r="E105" i="9" s="1"/>
  <c r="G106" i="8" s="1"/>
  <c r="C107" i="9"/>
  <c r="G107" i="9" s="1"/>
  <c r="C109" i="9"/>
  <c r="E109" i="9" s="1"/>
  <c r="G110" i="8" s="1"/>
  <c r="C111" i="9"/>
  <c r="D111" i="9" s="1"/>
  <c r="F112" i="8" s="1"/>
  <c r="C113" i="9"/>
  <c r="E113" i="9" s="1"/>
  <c r="G114" i="8" s="1"/>
  <c r="C115" i="9"/>
  <c r="G115" i="9" s="1"/>
  <c r="C117" i="9"/>
  <c r="E117" i="9" s="1"/>
  <c r="G118" i="8" s="1"/>
  <c r="C119" i="9"/>
  <c r="D119" i="9" s="1"/>
  <c r="F120" i="8" s="1"/>
  <c r="C121" i="9"/>
  <c r="E121" i="9" s="1"/>
  <c r="G122" i="8" s="1"/>
  <c r="C123" i="9"/>
  <c r="G123" i="9" s="1"/>
  <c r="C125" i="9"/>
  <c r="E125" i="9" s="1"/>
  <c r="G126" i="8" s="1"/>
  <c r="C127" i="9"/>
  <c r="D127" i="9" s="1"/>
  <c r="F128" i="8" s="1"/>
  <c r="C129" i="9"/>
  <c r="E129" i="9" s="1"/>
  <c r="G130" i="8" s="1"/>
  <c r="C131" i="9"/>
  <c r="G131" i="9" s="1"/>
  <c r="C133" i="9"/>
  <c r="E133" i="9" s="1"/>
  <c r="G134" i="8" s="1"/>
  <c r="C135" i="9"/>
  <c r="D135" i="9" s="1"/>
  <c r="F136" i="8" s="1"/>
  <c r="C137" i="9"/>
  <c r="E137" i="9" s="1"/>
  <c r="G138" i="8" s="1"/>
  <c r="C139" i="9"/>
  <c r="G139" i="9" s="1"/>
  <c r="C141" i="9"/>
  <c r="E141" i="9" s="1"/>
  <c r="G142" i="8" s="1"/>
  <c r="C143" i="9"/>
  <c r="D143" i="9" s="1"/>
  <c r="F144" i="8" s="1"/>
  <c r="C145" i="9"/>
  <c r="E145" i="9" s="1"/>
  <c r="G146" i="8" s="1"/>
  <c r="C147" i="9"/>
  <c r="G147" i="9" s="1"/>
  <c r="C149" i="9"/>
  <c r="E149" i="9" s="1"/>
  <c r="G150" i="8" s="1"/>
  <c r="C151" i="9"/>
  <c r="D151" i="9" s="1"/>
  <c r="F152" i="8" s="1"/>
  <c r="C153" i="9"/>
  <c r="E153" i="9" s="1"/>
  <c r="G154" i="8" s="1"/>
  <c r="G155" i="9"/>
  <c r="C155" i="9"/>
  <c r="E155" i="9" s="1"/>
  <c r="G156" i="8" s="1"/>
  <c r="C157" i="9"/>
  <c r="E157" i="9" s="1"/>
  <c r="G158" i="8" s="1"/>
  <c r="C159" i="9"/>
  <c r="E159" i="9" s="1"/>
  <c r="G160" i="8" s="1"/>
  <c r="C161" i="9"/>
  <c r="D161" i="9" s="1"/>
  <c r="F162" i="8" s="1"/>
  <c r="C163" i="9"/>
  <c r="G163" i="9" s="1"/>
  <c r="C165" i="9"/>
  <c r="E165" i="9" s="1"/>
  <c r="G166" i="8" s="1"/>
  <c r="C167" i="9"/>
  <c r="E167" i="9" s="1"/>
  <c r="G168" i="8" s="1"/>
  <c r="C169" i="9"/>
  <c r="D169" i="9" s="1"/>
  <c r="F170" i="8" s="1"/>
  <c r="C171" i="9"/>
  <c r="G171" i="9" s="1"/>
  <c r="C173" i="9"/>
  <c r="E173" i="9" s="1"/>
  <c r="G174" i="8" s="1"/>
  <c r="C175" i="9"/>
  <c r="E175" i="9" s="1"/>
  <c r="G176" i="8" s="1"/>
  <c r="C177" i="9"/>
  <c r="D177" i="9" s="1"/>
  <c r="F178" i="8" s="1"/>
  <c r="C179" i="9"/>
  <c r="G179" i="9" s="1"/>
  <c r="C181" i="9"/>
  <c r="E181" i="9" s="1"/>
  <c r="G182" i="8" s="1"/>
  <c r="C183" i="9"/>
  <c r="E183" i="9" s="1"/>
  <c r="G184" i="8" s="1"/>
  <c r="C185" i="9"/>
  <c r="D185" i="9" s="1"/>
  <c r="F186" i="8" s="1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C24" i="9"/>
  <c r="D24" i="9" s="1"/>
  <c r="F25" i="8" s="1"/>
  <c r="C26" i="9"/>
  <c r="D26" i="9" s="1"/>
  <c r="F27" i="8" s="1"/>
  <c r="G28" i="9"/>
  <c r="C28" i="9"/>
  <c r="E28" i="9" s="1"/>
  <c r="G29" i="8" s="1"/>
  <c r="G30" i="9"/>
  <c r="C30" i="9"/>
  <c r="E30" i="9" s="1"/>
  <c r="G31" i="8" s="1"/>
  <c r="G32" i="9"/>
  <c r="C32" i="9"/>
  <c r="E32" i="9" s="1"/>
  <c r="G33" i="8" s="1"/>
  <c r="G34" i="9"/>
  <c r="C34" i="9"/>
  <c r="E34" i="9" s="1"/>
  <c r="G35" i="8" s="1"/>
  <c r="G36" i="9"/>
  <c r="C36" i="9"/>
  <c r="E36" i="9" s="1"/>
  <c r="G37" i="8" s="1"/>
  <c r="G38" i="9"/>
  <c r="C38" i="9"/>
  <c r="E38" i="9" s="1"/>
  <c r="G39" i="8" s="1"/>
  <c r="G40" i="9"/>
  <c r="C40" i="9"/>
  <c r="E40" i="9" s="1"/>
  <c r="G41" i="8" s="1"/>
  <c r="G42" i="9"/>
  <c r="C42" i="9"/>
  <c r="E42" i="9" s="1"/>
  <c r="G43" i="8" s="1"/>
  <c r="G44" i="9"/>
  <c r="C44" i="9"/>
  <c r="E44" i="9" s="1"/>
  <c r="G45" i="8" s="1"/>
  <c r="G46" i="9"/>
  <c r="C46" i="9"/>
  <c r="E46" i="9" s="1"/>
  <c r="G47" i="8" s="1"/>
  <c r="G48" i="9"/>
  <c r="C48" i="9"/>
  <c r="E48" i="9" s="1"/>
  <c r="G49" i="8" s="1"/>
  <c r="G50" i="9"/>
  <c r="C50" i="9"/>
  <c r="D50" i="9" s="1"/>
  <c r="F51" i="8" s="1"/>
  <c r="G52" i="9"/>
  <c r="C52" i="9"/>
  <c r="E52" i="9" s="1"/>
  <c r="G53" i="8" s="1"/>
  <c r="G54" i="9"/>
  <c r="C54" i="9"/>
  <c r="E54" i="9" s="1"/>
  <c r="G55" i="8" s="1"/>
  <c r="G56" i="9"/>
  <c r="C56" i="9"/>
  <c r="E56" i="9" s="1"/>
  <c r="G57" i="8" s="1"/>
  <c r="G58" i="9"/>
  <c r="C58" i="9"/>
  <c r="D58" i="9" s="1"/>
  <c r="F59" i="8" s="1"/>
  <c r="G60" i="9"/>
  <c r="C60" i="9"/>
  <c r="E60" i="9" s="1"/>
  <c r="G61" i="8" s="1"/>
  <c r="G62" i="9"/>
  <c r="C62" i="9"/>
  <c r="E62" i="9" s="1"/>
  <c r="G63" i="8" s="1"/>
  <c r="G64" i="9"/>
  <c r="C64" i="9"/>
  <c r="E64" i="9" s="1"/>
  <c r="G65" i="8" s="1"/>
  <c r="G66" i="9"/>
  <c r="C66" i="9"/>
  <c r="D66" i="9" s="1"/>
  <c r="F67" i="8" s="1"/>
  <c r="G68" i="9"/>
  <c r="C68" i="9"/>
  <c r="E68" i="9" s="1"/>
  <c r="G69" i="8" s="1"/>
  <c r="G70" i="9"/>
  <c r="C70" i="9"/>
  <c r="E70" i="9" s="1"/>
  <c r="G71" i="8" s="1"/>
  <c r="G72" i="9"/>
  <c r="C72" i="9"/>
  <c r="D72" i="9" s="1"/>
  <c r="F73" i="8" s="1"/>
  <c r="G74" i="9"/>
  <c r="C74" i="9"/>
  <c r="D74" i="9" s="1"/>
  <c r="F75" i="8" s="1"/>
  <c r="G76" i="9"/>
  <c r="C76" i="9"/>
  <c r="E76" i="9" s="1"/>
  <c r="G77" i="8" s="1"/>
  <c r="G78" i="9"/>
  <c r="C78" i="9"/>
  <c r="E78" i="9" s="1"/>
  <c r="G79" i="8" s="1"/>
  <c r="G80" i="9"/>
  <c r="C80" i="9"/>
  <c r="D80" i="9" s="1"/>
  <c r="F81" i="8" s="1"/>
  <c r="G82" i="9"/>
  <c r="C82" i="9"/>
  <c r="D82" i="9" s="1"/>
  <c r="F83" i="8" s="1"/>
  <c r="G84" i="9"/>
  <c r="C84" i="9"/>
  <c r="E84" i="9" s="1"/>
  <c r="G85" i="8" s="1"/>
  <c r="G86" i="9"/>
  <c r="C86" i="9"/>
  <c r="E86" i="9" s="1"/>
  <c r="G87" i="8" s="1"/>
  <c r="G88" i="9"/>
  <c r="C88" i="9"/>
  <c r="D88" i="9" s="1"/>
  <c r="F89" i="8" s="1"/>
  <c r="G90" i="9"/>
  <c r="C90" i="9"/>
  <c r="D90" i="9" s="1"/>
  <c r="F91" i="8" s="1"/>
  <c r="G92" i="9"/>
  <c r="C92" i="9"/>
  <c r="E92" i="9" s="1"/>
  <c r="G93" i="8" s="1"/>
  <c r="G94" i="9"/>
  <c r="C94" i="9"/>
  <c r="E94" i="9" s="1"/>
  <c r="G95" i="8" s="1"/>
  <c r="G96" i="9"/>
  <c r="C96" i="9"/>
  <c r="D96" i="9" s="1"/>
  <c r="F97" i="8" s="1"/>
  <c r="G98" i="9"/>
  <c r="C98" i="9"/>
  <c r="D98" i="9" s="1"/>
  <c r="F99" i="8" s="1"/>
  <c r="G100" i="9"/>
  <c r="C100" i="9"/>
  <c r="E100" i="9" s="1"/>
  <c r="G101" i="8" s="1"/>
  <c r="G102" i="9"/>
  <c r="C102" i="9"/>
  <c r="E102" i="9" s="1"/>
  <c r="G103" i="8" s="1"/>
  <c r="G104" i="9"/>
  <c r="C104" i="9"/>
  <c r="D104" i="9" s="1"/>
  <c r="F105" i="8" s="1"/>
  <c r="G106" i="9"/>
  <c r="C106" i="9"/>
  <c r="D106" i="9" s="1"/>
  <c r="F107" i="8" s="1"/>
  <c r="G108" i="9"/>
  <c r="C108" i="9"/>
  <c r="E108" i="9" s="1"/>
  <c r="G109" i="8" s="1"/>
  <c r="G110" i="9"/>
  <c r="C110" i="9"/>
  <c r="E110" i="9" s="1"/>
  <c r="G111" i="8" s="1"/>
  <c r="G112" i="9"/>
  <c r="C112" i="9"/>
  <c r="D112" i="9" s="1"/>
  <c r="F113" i="8" s="1"/>
  <c r="G114" i="9"/>
  <c r="C114" i="9"/>
  <c r="D114" i="9" s="1"/>
  <c r="F115" i="8" s="1"/>
  <c r="G116" i="9"/>
  <c r="C116" i="9"/>
  <c r="E116" i="9" s="1"/>
  <c r="G117" i="8" s="1"/>
  <c r="G118" i="9"/>
  <c r="C118" i="9"/>
  <c r="E118" i="9" s="1"/>
  <c r="G119" i="8" s="1"/>
  <c r="G120" i="9"/>
  <c r="C120" i="9"/>
  <c r="D120" i="9" s="1"/>
  <c r="F121" i="8" s="1"/>
  <c r="G122" i="9"/>
  <c r="C122" i="9"/>
  <c r="D122" i="9" s="1"/>
  <c r="F123" i="8" s="1"/>
  <c r="G124" i="9"/>
  <c r="C124" i="9"/>
  <c r="E124" i="9" s="1"/>
  <c r="G125" i="8" s="1"/>
  <c r="G126" i="9"/>
  <c r="C126" i="9"/>
  <c r="E126" i="9" s="1"/>
  <c r="G127" i="8" s="1"/>
  <c r="G128" i="9"/>
  <c r="C128" i="9"/>
  <c r="D128" i="9" s="1"/>
  <c r="F129" i="8" s="1"/>
  <c r="G130" i="9"/>
  <c r="C130" i="9"/>
  <c r="D130" i="9" s="1"/>
  <c r="F131" i="8" s="1"/>
  <c r="G132" i="9"/>
  <c r="C132" i="9"/>
  <c r="E132" i="9" s="1"/>
  <c r="G133" i="8" s="1"/>
  <c r="G134" i="9"/>
  <c r="C134" i="9"/>
  <c r="E134" i="9" s="1"/>
  <c r="G135" i="8" s="1"/>
  <c r="G136" i="9"/>
  <c r="C136" i="9"/>
  <c r="D136" i="9" s="1"/>
  <c r="F137" i="8" s="1"/>
  <c r="G138" i="9"/>
  <c r="C138" i="9"/>
  <c r="D138" i="9" s="1"/>
  <c r="F139" i="8" s="1"/>
  <c r="G140" i="9"/>
  <c r="C140" i="9"/>
  <c r="E140" i="9" s="1"/>
  <c r="G141" i="8" s="1"/>
  <c r="G142" i="9"/>
  <c r="C142" i="9"/>
  <c r="E142" i="9" s="1"/>
  <c r="G143" i="8" s="1"/>
  <c r="G144" i="9"/>
  <c r="C144" i="9"/>
  <c r="D144" i="9" s="1"/>
  <c r="F145" i="8" s="1"/>
  <c r="G146" i="9"/>
  <c r="C146" i="9"/>
  <c r="D146" i="9" s="1"/>
  <c r="F147" i="8" s="1"/>
  <c r="C148" i="9"/>
  <c r="E148" i="9" s="1"/>
  <c r="G149" i="8" s="1"/>
  <c r="G150" i="9"/>
  <c r="C150" i="9"/>
  <c r="E150" i="9" s="1"/>
  <c r="G151" i="8" s="1"/>
  <c r="C152" i="9"/>
  <c r="D152" i="9" s="1"/>
  <c r="F153" i="8" s="1"/>
  <c r="C154" i="9"/>
  <c r="D154" i="9" s="1"/>
  <c r="F155" i="8" s="1"/>
  <c r="G156" i="9"/>
  <c r="C156" i="9"/>
  <c r="E156" i="9" s="1"/>
  <c r="G157" i="8" s="1"/>
  <c r="C158" i="9"/>
  <c r="E158" i="9" s="1"/>
  <c r="G159" i="8" s="1"/>
  <c r="G160" i="9"/>
  <c r="C160" i="9"/>
  <c r="D160" i="9" s="1"/>
  <c r="F161" i="8" s="1"/>
  <c r="C162" i="9"/>
  <c r="D162" i="9" s="1"/>
  <c r="F163" i="8" s="1"/>
  <c r="C164" i="9"/>
  <c r="E164" i="9" s="1"/>
  <c r="G165" i="8" s="1"/>
  <c r="C166" i="9"/>
  <c r="E166" i="9" s="1"/>
  <c r="G167" i="8" s="1"/>
  <c r="C168" i="9"/>
  <c r="D168" i="9" s="1"/>
  <c r="F169" i="8" s="1"/>
  <c r="C170" i="9"/>
  <c r="D170" i="9" s="1"/>
  <c r="F171" i="8" s="1"/>
  <c r="G172" i="9"/>
  <c r="C172" i="9"/>
  <c r="E172" i="9" s="1"/>
  <c r="G173" i="8" s="1"/>
  <c r="C174" i="9"/>
  <c r="E174" i="9" s="1"/>
  <c r="G175" i="8" s="1"/>
  <c r="G176" i="9"/>
  <c r="C176" i="9"/>
  <c r="D176" i="9" s="1"/>
  <c r="F177" i="8" s="1"/>
  <c r="C178" i="9"/>
  <c r="D178" i="9" s="1"/>
  <c r="F179" i="8" s="1"/>
  <c r="C180" i="9"/>
  <c r="E180" i="9" s="1"/>
  <c r="G181" i="8" s="1"/>
  <c r="C182" i="9"/>
  <c r="E182" i="9" s="1"/>
  <c r="G183" i="8" s="1"/>
  <c r="C184" i="9"/>
  <c r="D184" i="9" s="1"/>
  <c r="F185" i="8" s="1"/>
  <c r="C186" i="9"/>
  <c r="D186" i="9" s="1"/>
  <c r="F187" i="8" s="1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F319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I357" i="5" s="1"/>
  <c r="D355" i="5"/>
  <c r="E355" i="5" s="1"/>
  <c r="D353" i="5"/>
  <c r="I353" i="5" s="1"/>
  <c r="D351" i="5"/>
  <c r="E351" i="5" s="1"/>
  <c r="D349" i="5"/>
  <c r="I349" i="5" s="1"/>
  <c r="D347" i="5"/>
  <c r="E347" i="5" s="1"/>
  <c r="D345" i="5"/>
  <c r="E345" i="5" s="1"/>
  <c r="D343" i="5"/>
  <c r="E343" i="5" s="1"/>
  <c r="D341" i="5"/>
  <c r="G341" i="5" s="1"/>
  <c r="D339" i="5"/>
  <c r="E339" i="5" s="1"/>
  <c r="D337" i="5"/>
  <c r="F337" i="5" s="1"/>
  <c r="D335" i="5"/>
  <c r="E335" i="5" s="1"/>
  <c r="D333" i="5"/>
  <c r="D331" i="5"/>
  <c r="E331" i="5" s="1"/>
  <c r="D329" i="5"/>
  <c r="F329" i="5" s="1"/>
  <c r="D327" i="5"/>
  <c r="E327" i="5" s="1"/>
  <c r="D325" i="5"/>
  <c r="G325" i="5" s="1"/>
  <c r="D323" i="5"/>
  <c r="E323" i="5" s="1"/>
  <c r="D321" i="5"/>
  <c r="E321" i="5" s="1"/>
  <c r="D318" i="5"/>
  <c r="I318" i="5" s="1"/>
  <c r="D316" i="5"/>
  <c r="G316" i="5" s="1"/>
  <c r="D314" i="5"/>
  <c r="I314" i="5" s="1"/>
  <c r="D312" i="5"/>
  <c r="D310" i="5"/>
  <c r="I310" i="5" s="1"/>
  <c r="D264" i="5"/>
  <c r="E264" i="5" s="1"/>
  <c r="D262" i="5"/>
  <c r="I262" i="5" s="1"/>
  <c r="D260" i="5"/>
  <c r="E260" i="5" s="1"/>
  <c r="D258" i="5"/>
  <c r="I258" i="5" s="1"/>
  <c r="D256" i="5"/>
  <c r="E256" i="5" s="1"/>
  <c r="D254" i="5"/>
  <c r="I254" i="5" s="1"/>
  <c r="D252" i="5"/>
  <c r="E252" i="5" s="1"/>
  <c r="D250" i="5"/>
  <c r="I250" i="5" s="1"/>
  <c r="D248" i="5"/>
  <c r="D246" i="5"/>
  <c r="I246" i="5" s="1"/>
  <c r="D244" i="5"/>
  <c r="E244" i="5" s="1"/>
  <c r="D242" i="5"/>
  <c r="I242" i="5" s="1"/>
  <c r="D240" i="5"/>
  <c r="E240" i="5" s="1"/>
  <c r="D238" i="5"/>
  <c r="I238" i="5" s="1"/>
  <c r="D236" i="5"/>
  <c r="D234" i="5"/>
  <c r="I234" i="5" s="1"/>
  <c r="D232" i="5"/>
  <c r="E232" i="5" s="1"/>
  <c r="D230" i="5"/>
  <c r="I230" i="5" s="1"/>
  <c r="D228" i="5"/>
  <c r="E228" i="5" s="1"/>
  <c r="D226" i="5"/>
  <c r="I226" i="5" s="1"/>
  <c r="D224" i="5"/>
  <c r="D222" i="5"/>
  <c r="I222" i="5" s="1"/>
  <c r="D220" i="5"/>
  <c r="D218" i="5"/>
  <c r="I218" i="5" s="1"/>
  <c r="D216" i="5"/>
  <c r="F216" i="5" s="1"/>
  <c r="D214" i="5"/>
  <c r="I214" i="5" s="1"/>
  <c r="D212" i="5"/>
  <c r="E212" i="5" s="1"/>
  <c r="D210" i="5"/>
  <c r="I210" i="5" s="1"/>
  <c r="D208" i="5"/>
  <c r="E208" i="5" s="1"/>
  <c r="D206" i="5"/>
  <c r="I206" i="5" s="1"/>
  <c r="D204" i="5"/>
  <c r="D202" i="5"/>
  <c r="I202" i="5" s="1"/>
  <c r="D200" i="5"/>
  <c r="I200" i="5" s="1"/>
  <c r="D198" i="5"/>
  <c r="I198" i="5" s="1"/>
  <c r="D196" i="5"/>
  <c r="E196" i="5" s="1"/>
  <c r="D194" i="5"/>
  <c r="I194" i="5" s="1"/>
  <c r="D192" i="5"/>
  <c r="E192" i="5" s="1"/>
  <c r="D189" i="5"/>
  <c r="E189" i="5" s="1"/>
  <c r="D187" i="5"/>
  <c r="E187" i="5" s="1"/>
  <c r="D185" i="5"/>
  <c r="E185" i="5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I372" i="5" s="1"/>
  <c r="D370" i="5"/>
  <c r="I370" i="5" s="1"/>
  <c r="D368" i="5"/>
  <c r="I368" i="5" s="1"/>
  <c r="D366" i="5"/>
  <c r="I366" i="5" s="1"/>
  <c r="D364" i="5"/>
  <c r="G364" i="5" s="1"/>
  <c r="D362" i="5"/>
  <c r="I362" i="5" s="1"/>
  <c r="D360" i="5"/>
  <c r="I360" i="5" s="1"/>
  <c r="D358" i="5"/>
  <c r="I358" i="5" s="1"/>
  <c r="D356" i="5"/>
  <c r="I356" i="5" s="1"/>
  <c r="D354" i="5"/>
  <c r="I354" i="5" s="1"/>
  <c r="D352" i="5"/>
  <c r="I352" i="5" s="1"/>
  <c r="D350" i="5"/>
  <c r="I350" i="5" s="1"/>
  <c r="D348" i="5"/>
  <c r="G348" i="5" s="1"/>
  <c r="D346" i="5"/>
  <c r="I346" i="5" s="1"/>
  <c r="D344" i="5"/>
  <c r="I344" i="5" s="1"/>
  <c r="D342" i="5"/>
  <c r="I342" i="5" s="1"/>
  <c r="D340" i="5"/>
  <c r="I340" i="5" s="1"/>
  <c r="D338" i="5"/>
  <c r="I338" i="5" s="1"/>
  <c r="D336" i="5"/>
  <c r="E336" i="5" s="1"/>
  <c r="D334" i="5"/>
  <c r="I334" i="5" s="1"/>
  <c r="D332" i="5"/>
  <c r="E332" i="5" s="1"/>
  <c r="D330" i="5"/>
  <c r="I330" i="5" s="1"/>
  <c r="D328" i="5"/>
  <c r="I328" i="5" s="1"/>
  <c r="D326" i="5"/>
  <c r="I326" i="5" s="1"/>
  <c r="D324" i="5"/>
  <c r="I324" i="5" s="1"/>
  <c r="D322" i="5"/>
  <c r="I322" i="5" s="1"/>
  <c r="D320" i="5"/>
  <c r="I320" i="5" s="1"/>
  <c r="D317" i="5"/>
  <c r="E317" i="5" s="1"/>
  <c r="D315" i="5"/>
  <c r="D313" i="5"/>
  <c r="E313" i="5" s="1"/>
  <c r="D311" i="5"/>
  <c r="F311" i="5" s="1"/>
  <c r="D309" i="5"/>
  <c r="E309" i="5" s="1"/>
  <c r="D307" i="5"/>
  <c r="D305" i="5"/>
  <c r="I305" i="5" s="1"/>
  <c r="D303" i="5"/>
  <c r="E303" i="5" s="1"/>
  <c r="D301" i="5"/>
  <c r="I301" i="5" s="1"/>
  <c r="D299" i="5"/>
  <c r="E299" i="5" s="1"/>
  <c r="D297" i="5"/>
  <c r="I297" i="5" s="1"/>
  <c r="D295" i="5"/>
  <c r="I295" i="5" s="1"/>
  <c r="D293" i="5"/>
  <c r="I293" i="5" s="1"/>
  <c r="D291" i="5"/>
  <c r="E291" i="5" s="1"/>
  <c r="D289" i="5"/>
  <c r="I289" i="5" s="1"/>
  <c r="D287" i="5"/>
  <c r="I287" i="5" s="1"/>
  <c r="D285" i="5"/>
  <c r="I285" i="5" s="1"/>
  <c r="D283" i="5"/>
  <c r="D281" i="5"/>
  <c r="I281" i="5" s="1"/>
  <c r="D279" i="5"/>
  <c r="E279" i="5" s="1"/>
  <c r="D277" i="5"/>
  <c r="I277" i="5" s="1"/>
  <c r="D275" i="5"/>
  <c r="I275" i="5" s="1"/>
  <c r="D273" i="5"/>
  <c r="I273" i="5" s="1"/>
  <c r="D271" i="5"/>
  <c r="I271" i="5" s="1"/>
  <c r="D269" i="5"/>
  <c r="I269" i="5" s="1"/>
  <c r="D267" i="5"/>
  <c r="G267" i="5" s="1"/>
  <c r="D265" i="5"/>
  <c r="I265" i="5" s="1"/>
  <c r="D263" i="5"/>
  <c r="D261" i="5"/>
  <c r="E261" i="5" s="1"/>
  <c r="D259" i="5"/>
  <c r="I259" i="5" s="1"/>
  <c r="D257" i="5"/>
  <c r="E257" i="5" s="1"/>
  <c r="D255" i="5"/>
  <c r="E255" i="5" s="1"/>
  <c r="D253" i="5"/>
  <c r="E253" i="5" s="1"/>
  <c r="D251" i="5"/>
  <c r="D249" i="5"/>
  <c r="E249" i="5" s="1"/>
  <c r="D247" i="5"/>
  <c r="F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I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0" i="5"/>
  <c r="E190" i="5" s="1"/>
  <c r="D188" i="5"/>
  <c r="E188" i="5" s="1"/>
  <c r="D186" i="5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G170" i="5" s="1"/>
  <c r="J171" i="2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G154" i="5" s="1"/>
  <c r="J155" i="2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 s="1"/>
  <c r="D582" i="5"/>
  <c r="D574" i="5"/>
  <c r="G574" i="5" s="1"/>
  <c r="D566" i="5"/>
  <c r="D558" i="5"/>
  <c r="F558" i="5" s="1"/>
  <c r="E510" i="5"/>
  <c r="I510" i="5"/>
  <c r="E506" i="5"/>
  <c r="I506" i="5"/>
  <c r="E502" i="5"/>
  <c r="I502" i="5"/>
  <c r="E372" i="5"/>
  <c r="E368" i="5"/>
  <c r="Q31" i="4"/>
  <c r="Q23" i="4"/>
  <c r="Q15" i="4"/>
  <c r="D934" i="5"/>
  <c r="E934" i="5" s="1"/>
  <c r="F933" i="5"/>
  <c r="D930" i="5"/>
  <c r="I930" i="5" s="1"/>
  <c r="F929" i="5"/>
  <c r="D926" i="5"/>
  <c r="E926" i="5" s="1"/>
  <c r="F925" i="5"/>
  <c r="D922" i="5"/>
  <c r="I922" i="5" s="1"/>
  <c r="D918" i="5"/>
  <c r="E918" i="5" s="1"/>
  <c r="D914" i="5"/>
  <c r="I914" i="5" s="1"/>
  <c r="D910" i="5"/>
  <c r="E910" i="5" s="1"/>
  <c r="F909" i="5"/>
  <c r="D906" i="5"/>
  <c r="I906" i="5" s="1"/>
  <c r="D902" i="5"/>
  <c r="E902" i="5" s="1"/>
  <c r="D898" i="5"/>
  <c r="I898" i="5" s="1"/>
  <c r="D894" i="5"/>
  <c r="E894" i="5" s="1"/>
  <c r="F893" i="5"/>
  <c r="D890" i="5"/>
  <c r="I890" i="5" s="1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 s="1"/>
  <c r="D650" i="5"/>
  <c r="G650" i="5" s="1"/>
  <c r="D646" i="5"/>
  <c r="I646" i="5" s="1"/>
  <c r="D642" i="5"/>
  <c r="G642" i="5" s="1"/>
  <c r="D638" i="5"/>
  <c r="I638" i="5" s="1"/>
  <c r="D634" i="5"/>
  <c r="F634" i="5" s="1"/>
  <c r="D630" i="5"/>
  <c r="I630" i="5" s="1"/>
  <c r="F629" i="5"/>
  <c r="D626" i="5"/>
  <c r="F625" i="5"/>
  <c r="D622" i="5"/>
  <c r="I622" i="5" s="1"/>
  <c r="F621" i="5"/>
  <c r="D618" i="5"/>
  <c r="G618" i="5" s="1"/>
  <c r="F617" i="5"/>
  <c r="D614" i="5"/>
  <c r="I614" i="5" s="1"/>
  <c r="F613" i="5"/>
  <c r="D610" i="5"/>
  <c r="F609" i="5"/>
  <c r="D606" i="5"/>
  <c r="I606" i="5" s="1"/>
  <c r="F605" i="5"/>
  <c r="D602" i="5"/>
  <c r="F602" i="5" s="1"/>
  <c r="F601" i="5"/>
  <c r="D598" i="5"/>
  <c r="I598" i="5" s="1"/>
  <c r="F597" i="5"/>
  <c r="D594" i="5"/>
  <c r="F593" i="5"/>
  <c r="D587" i="5"/>
  <c r="I587" i="5" s="1"/>
  <c r="F585" i="5"/>
  <c r="D579" i="5"/>
  <c r="F579" i="5" s="1"/>
  <c r="F577" i="5"/>
  <c r="D571" i="5"/>
  <c r="I571" i="5" s="1"/>
  <c r="F569" i="5"/>
  <c r="D563" i="5"/>
  <c r="F563" i="5" s="1"/>
  <c r="F561" i="5"/>
  <c r="D555" i="5"/>
  <c r="I555" i="5" s="1"/>
  <c r="F553" i="5"/>
  <c r="D586" i="5"/>
  <c r="I586" i="5" s="1"/>
  <c r="D578" i="5"/>
  <c r="I578" i="5" s="1"/>
  <c r="D570" i="5"/>
  <c r="I570" i="5" s="1"/>
  <c r="D562" i="5"/>
  <c r="I562" i="5" s="1"/>
  <c r="D554" i="5"/>
  <c r="I554" i="5" s="1"/>
  <c r="E508" i="5"/>
  <c r="E500" i="5"/>
  <c r="E366" i="5"/>
  <c r="D936" i="5"/>
  <c r="F936" i="5" s="1"/>
  <c r="D932" i="5"/>
  <c r="F930" i="5"/>
  <c r="D928" i="5"/>
  <c r="I928" i="5" s="1"/>
  <c r="D924" i="5"/>
  <c r="G924" i="5" s="1"/>
  <c r="F922" i="5"/>
  <c r="D920" i="5"/>
  <c r="F920" i="5" s="1"/>
  <c r="D916" i="5"/>
  <c r="E916" i="5" s="1"/>
  <c r="F914" i="5"/>
  <c r="D912" i="5"/>
  <c r="I912" i="5" s="1"/>
  <c r="D908" i="5"/>
  <c r="G908" i="5" s="1"/>
  <c r="F906" i="5"/>
  <c r="D904" i="5"/>
  <c r="F904" i="5" s="1"/>
  <c r="D900" i="5"/>
  <c r="E900" i="5" s="1"/>
  <c r="D896" i="5"/>
  <c r="I896" i="5" s="1"/>
  <c r="D892" i="5"/>
  <c r="G892" i="5" s="1"/>
  <c r="F891" i="5"/>
  <c r="D888" i="5"/>
  <c r="F888" i="5" s="1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 s="1"/>
  <c r="D668" i="5"/>
  <c r="D667" i="5"/>
  <c r="I667" i="5" s="1"/>
  <c r="D666" i="5"/>
  <c r="I666" i="5" s="1"/>
  <c r="D665" i="5"/>
  <c r="I665" i="5" s="1"/>
  <c r="D664" i="5"/>
  <c r="D663" i="5"/>
  <c r="I663" i="5" s="1"/>
  <c r="D662" i="5"/>
  <c r="I662" i="5" s="1"/>
  <c r="D661" i="5"/>
  <c r="I661" i="5" s="1"/>
  <c r="D660" i="5"/>
  <c r="F659" i="5"/>
  <c r="D656" i="5"/>
  <c r="I656" i="5" s="1"/>
  <c r="F655" i="5"/>
  <c r="F654" i="5"/>
  <c r="D652" i="5"/>
  <c r="G652" i="5" s="1"/>
  <c r="F650" i="5"/>
  <c r="D648" i="5"/>
  <c r="I648" i="5" s="1"/>
  <c r="F647" i="5"/>
  <c r="D644" i="5"/>
  <c r="I644" i="5" s="1"/>
  <c r="D640" i="5"/>
  <c r="I640" i="5" s="1"/>
  <c r="D636" i="5"/>
  <c r="G636" i="5" s="1"/>
  <c r="F635" i="5"/>
  <c r="D632" i="5"/>
  <c r="F632" i="5" s="1"/>
  <c r="F630" i="5"/>
  <c r="D628" i="5"/>
  <c r="F627" i="5"/>
  <c r="D624" i="5"/>
  <c r="I624" i="5" s="1"/>
  <c r="F623" i="5"/>
  <c r="D620" i="5"/>
  <c r="F618" i="5"/>
  <c r="D616" i="5"/>
  <c r="F616" i="5" s="1"/>
  <c r="F615" i="5"/>
  <c r="D612" i="5"/>
  <c r="I612" i="5" s="1"/>
  <c r="D608" i="5"/>
  <c r="I608" i="5" s="1"/>
  <c r="F606" i="5"/>
  <c r="D604" i="5"/>
  <c r="F603" i="5"/>
  <c r="D600" i="5"/>
  <c r="I600" i="5" s="1"/>
  <c r="F598" i="5"/>
  <c r="D596" i="5"/>
  <c r="F595" i="5"/>
  <c r="D592" i="5"/>
  <c r="I592" i="5" s="1"/>
  <c r="D591" i="5"/>
  <c r="E591" i="5" s="1"/>
  <c r="D583" i="5"/>
  <c r="I583" i="5" s="1"/>
  <c r="F581" i="5"/>
  <c r="D575" i="5"/>
  <c r="F573" i="5"/>
  <c r="D567" i="5"/>
  <c r="I567" i="5" s="1"/>
  <c r="D559" i="5"/>
  <c r="E559" i="5" s="1"/>
  <c r="D588" i="5"/>
  <c r="I588" i="5" s="1"/>
  <c r="F586" i="5"/>
  <c r="D584" i="5"/>
  <c r="F583" i="5"/>
  <c r="F582" i="5"/>
  <c r="D580" i="5"/>
  <c r="I580" i="5" s="1"/>
  <c r="F578" i="5"/>
  <c r="D576" i="5"/>
  <c r="D572" i="5"/>
  <c r="I572" i="5" s="1"/>
  <c r="D568" i="5"/>
  <c r="G568" i="5" s="1"/>
  <c r="F566" i="5"/>
  <c r="D564" i="5"/>
  <c r="I564" i="5" s="1"/>
  <c r="D560" i="5"/>
  <c r="F560" i="5" s="1"/>
  <c r="D556" i="5"/>
  <c r="I556" i="5" s="1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F510" i="5"/>
  <c r="I509" i="5"/>
  <c r="F506" i="5"/>
  <c r="I505" i="5"/>
  <c r="F504" i="5"/>
  <c r="F502" i="5"/>
  <c r="I501" i="5"/>
  <c r="F370" i="5"/>
  <c r="F368" i="5"/>
  <c r="F366" i="5"/>
  <c r="D308" i="5"/>
  <c r="G308" i="5" s="1"/>
  <c r="D306" i="5"/>
  <c r="F306" i="5" s="1"/>
  <c r="D304" i="5"/>
  <c r="G304" i="5" s="1"/>
  <c r="D302" i="5"/>
  <c r="F302" i="5" s="1"/>
  <c r="D300" i="5"/>
  <c r="G300" i="5" s="1"/>
  <c r="D298" i="5"/>
  <c r="G298" i="5" s="1"/>
  <c r="D296" i="5"/>
  <c r="G296" i="5" s="1"/>
  <c r="D294" i="5"/>
  <c r="F294" i="5" s="1"/>
  <c r="D292" i="5"/>
  <c r="G292" i="5" s="1"/>
  <c r="D290" i="5"/>
  <c r="D288" i="5"/>
  <c r="G288" i="5" s="1"/>
  <c r="D286" i="5"/>
  <c r="E286" i="5" s="1"/>
  <c r="D284" i="5"/>
  <c r="G284" i="5" s="1"/>
  <c r="D282" i="5"/>
  <c r="E282" i="5" s="1"/>
  <c r="D280" i="5"/>
  <c r="G280" i="5" s="1"/>
  <c r="D278" i="5"/>
  <c r="D276" i="5"/>
  <c r="G276" i="5" s="1"/>
  <c r="D274" i="5"/>
  <c r="E274" i="5" s="1"/>
  <c r="D272" i="5"/>
  <c r="G272" i="5" s="1"/>
  <c r="D270" i="5"/>
  <c r="I270" i="5" s="1"/>
  <c r="D268" i="5"/>
  <c r="G268" i="5" s="1"/>
  <c r="D266" i="5"/>
  <c r="E266" i="5" s="1"/>
  <c r="D550" i="5"/>
  <c r="E550" i="5" s="1"/>
  <c r="F549" i="5"/>
  <c r="F548" i="5"/>
  <c r="D546" i="5"/>
  <c r="I546" i="5" s="1"/>
  <c r="F545" i="5"/>
  <c r="D542" i="5"/>
  <c r="G542" i="5" s="1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G526" i="5" s="1"/>
  <c r="F525" i="5"/>
  <c r="F524" i="5"/>
  <c r="D522" i="5"/>
  <c r="F522" i="5" s="1"/>
  <c r="F521" i="5"/>
  <c r="D518" i="5"/>
  <c r="E518" i="5" s="1"/>
  <c r="D517" i="5"/>
  <c r="I517" i="5" s="1"/>
  <c r="D516" i="5"/>
  <c r="D515" i="5"/>
  <c r="I515" i="5" s="1"/>
  <c r="D514" i="5"/>
  <c r="F513" i="5"/>
  <c r="F509" i="5"/>
  <c r="F505" i="5"/>
  <c r="F501" i="5"/>
  <c r="I266" i="5"/>
  <c r="D13" i="5"/>
  <c r="G13" i="5" s="1"/>
  <c r="J14" i="2" s="1"/>
  <c r="D12" i="5"/>
  <c r="G12" i="5" s="1"/>
  <c r="J13" i="2" s="1"/>
  <c r="D11" i="5"/>
  <c r="G11" i="5" s="1"/>
  <c r="D5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G745" i="5" s="1"/>
  <c r="D744" i="5"/>
  <c r="D743" i="5"/>
  <c r="D742" i="5"/>
  <c r="D741" i="5"/>
  <c r="G741" i="5" s="1"/>
  <c r="D740" i="5"/>
  <c r="D739" i="5"/>
  <c r="D738" i="5"/>
  <c r="D737" i="5"/>
  <c r="G737" i="5" s="1"/>
  <c r="D736" i="5"/>
  <c r="D735" i="5"/>
  <c r="D734" i="5"/>
  <c r="D733" i="5"/>
  <c r="G733" i="5" s="1"/>
  <c r="D732" i="5"/>
  <c r="D731" i="5"/>
  <c r="D730" i="5"/>
  <c r="D729" i="5"/>
  <c r="G729" i="5" s="1"/>
  <c r="D728" i="5"/>
  <c r="D727" i="5"/>
  <c r="D726" i="5"/>
  <c r="D725" i="5"/>
  <c r="G725" i="5" s="1"/>
  <c r="D724" i="5"/>
  <c r="D723" i="5"/>
  <c r="D722" i="5"/>
  <c r="D721" i="5"/>
  <c r="G721" i="5" s="1"/>
  <c r="D720" i="5"/>
  <c r="D719" i="5"/>
  <c r="D718" i="5"/>
  <c r="D717" i="5"/>
  <c r="G717" i="5" s="1"/>
  <c r="D716" i="5"/>
  <c r="D715" i="5"/>
  <c r="D714" i="5"/>
  <c r="D713" i="5"/>
  <c r="G713" i="5" s="1"/>
  <c r="D712" i="5"/>
  <c r="D711" i="5"/>
  <c r="D710" i="5"/>
  <c r="D709" i="5"/>
  <c r="G709" i="5" s="1"/>
  <c r="D708" i="5"/>
  <c r="D707" i="5"/>
  <c r="D706" i="5"/>
  <c r="D705" i="5"/>
  <c r="G705" i="5" s="1"/>
  <c r="D704" i="5"/>
  <c r="D703" i="5"/>
  <c r="D702" i="5"/>
  <c r="D701" i="5"/>
  <c r="G701" i="5" s="1"/>
  <c r="D700" i="5"/>
  <c r="D699" i="5"/>
  <c r="D698" i="5"/>
  <c r="D697" i="5"/>
  <c r="G697" i="5" s="1"/>
  <c r="D696" i="5"/>
  <c r="D695" i="5"/>
  <c r="D694" i="5"/>
  <c r="D693" i="5"/>
  <c r="G693" i="5" s="1"/>
  <c r="D692" i="5"/>
  <c r="D691" i="5"/>
  <c r="D690" i="5"/>
  <c r="D689" i="5"/>
  <c r="G689" i="5" s="1"/>
  <c r="D688" i="5"/>
  <c r="D687" i="5"/>
  <c r="D686" i="5"/>
  <c r="D685" i="5"/>
  <c r="G685" i="5" s="1"/>
  <c r="D684" i="5"/>
  <c r="D683" i="5"/>
  <c r="D682" i="5"/>
  <c r="D681" i="5"/>
  <c r="G681" i="5" s="1"/>
  <c r="D680" i="5"/>
  <c r="D679" i="5"/>
  <c r="D678" i="5"/>
  <c r="D677" i="5"/>
  <c r="G677" i="5" s="1"/>
  <c r="D676" i="5"/>
  <c r="D675" i="5"/>
  <c r="D674" i="5"/>
  <c r="D673" i="5"/>
  <c r="G673" i="5" s="1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I997" i="5" s="1"/>
  <c r="D996" i="5"/>
  <c r="F996" i="5" s="1"/>
  <c r="D995" i="5"/>
  <c r="D994" i="5"/>
  <c r="F994" i="5" s="1"/>
  <c r="D993" i="5"/>
  <c r="I993" i="5" s="1"/>
  <c r="D992" i="5"/>
  <c r="F992" i="5" s="1"/>
  <c r="D991" i="5"/>
  <c r="D990" i="5"/>
  <c r="F990" i="5" s="1"/>
  <c r="D989" i="5"/>
  <c r="I989" i="5" s="1"/>
  <c r="D988" i="5"/>
  <c r="F988" i="5" s="1"/>
  <c r="D987" i="5"/>
  <c r="D986" i="5"/>
  <c r="F986" i="5" s="1"/>
  <c r="D985" i="5"/>
  <c r="I985" i="5" s="1"/>
  <c r="D984" i="5"/>
  <c r="F984" i="5" s="1"/>
  <c r="D983" i="5"/>
  <c r="D982" i="5"/>
  <c r="F982" i="5" s="1"/>
  <c r="D981" i="5"/>
  <c r="I981" i="5" s="1"/>
  <c r="D980" i="5"/>
  <c r="F980" i="5" s="1"/>
  <c r="D979" i="5"/>
  <c r="D978" i="5"/>
  <c r="F978" i="5" s="1"/>
  <c r="D977" i="5"/>
  <c r="I977" i="5" s="1"/>
  <c r="D976" i="5"/>
  <c r="F976" i="5" s="1"/>
  <c r="D975" i="5"/>
  <c r="D974" i="5"/>
  <c r="F974" i="5" s="1"/>
  <c r="D973" i="5"/>
  <c r="I973" i="5" s="1"/>
  <c r="D972" i="5"/>
  <c r="F972" i="5" s="1"/>
  <c r="D971" i="5"/>
  <c r="D970" i="5"/>
  <c r="F970" i="5" s="1"/>
  <c r="D969" i="5"/>
  <c r="I969" i="5" s="1"/>
  <c r="D968" i="5"/>
  <c r="F968" i="5" s="1"/>
  <c r="D967" i="5"/>
  <c r="D966" i="5"/>
  <c r="F966" i="5" s="1"/>
  <c r="D965" i="5"/>
  <c r="I965" i="5" s="1"/>
  <c r="D964" i="5"/>
  <c r="F964" i="5" s="1"/>
  <c r="D963" i="5"/>
  <c r="D962" i="5"/>
  <c r="F962" i="5" s="1"/>
  <c r="D961" i="5"/>
  <c r="I961" i="5" s="1"/>
  <c r="D960" i="5"/>
  <c r="F960" i="5" s="1"/>
  <c r="D959" i="5"/>
  <c r="D958" i="5"/>
  <c r="F958" i="5" s="1"/>
  <c r="D957" i="5"/>
  <c r="I957" i="5" s="1"/>
  <c r="D956" i="5"/>
  <c r="F956" i="5" s="1"/>
  <c r="D955" i="5"/>
  <c r="D954" i="5"/>
  <c r="F954" i="5" s="1"/>
  <c r="D953" i="5"/>
  <c r="I953" i="5" s="1"/>
  <c r="D952" i="5"/>
  <c r="F952" i="5" s="1"/>
  <c r="D951" i="5"/>
  <c r="D950" i="5"/>
  <c r="F950" i="5" s="1"/>
  <c r="D949" i="5"/>
  <c r="I949" i="5" s="1"/>
  <c r="D948" i="5"/>
  <c r="F948" i="5" s="1"/>
  <c r="D947" i="5"/>
  <c r="D946" i="5"/>
  <c r="F946" i="5" s="1"/>
  <c r="D945" i="5"/>
  <c r="I945" i="5" s="1"/>
  <c r="D944" i="5"/>
  <c r="F944" i="5" s="1"/>
  <c r="D943" i="5"/>
  <c r="D942" i="5"/>
  <c r="F942" i="5" s="1"/>
  <c r="D941" i="5"/>
  <c r="I941" i="5" s="1"/>
  <c r="D940" i="5"/>
  <c r="F940" i="5" s="1"/>
  <c r="D938" i="5"/>
  <c r="G938" i="5" s="1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 s="1"/>
  <c r="M961" i="4"/>
  <c r="Q961" i="4" s="1"/>
  <c r="Q530" i="4"/>
  <c r="Q500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G578" i="5"/>
  <c r="E577" i="5"/>
  <c r="G577" i="5"/>
  <c r="G576" i="5"/>
  <c r="E575" i="5"/>
  <c r="E573" i="5"/>
  <c r="G572" i="5"/>
  <c r="E570" i="5"/>
  <c r="E569" i="5"/>
  <c r="G569" i="5"/>
  <c r="G567" i="5"/>
  <c r="G566" i="5"/>
  <c r="E565" i="5"/>
  <c r="G564" i="5"/>
  <c r="G562" i="5"/>
  <c r="E561" i="5"/>
  <c r="G561" i="5"/>
  <c r="E557" i="5"/>
  <c r="E556" i="5"/>
  <c r="E555" i="5"/>
  <c r="E553" i="5"/>
  <c r="G553" i="5"/>
  <c r="G552" i="5"/>
  <c r="G550" i="5"/>
  <c r="E549" i="5"/>
  <c r="G549" i="5"/>
  <c r="E548" i="5"/>
  <c r="G548" i="5"/>
  <c r="E546" i="5"/>
  <c r="E545" i="5"/>
  <c r="G545" i="5"/>
  <c r="G544" i="5"/>
  <c r="G543" i="5"/>
  <c r="E541" i="5"/>
  <c r="G541" i="5"/>
  <c r="E540" i="5"/>
  <c r="G540" i="5"/>
  <c r="E538" i="5"/>
  <c r="G538" i="5"/>
  <c r="E537" i="5"/>
  <c r="G537" i="5"/>
  <c r="G536" i="5"/>
  <c r="G534" i="5"/>
  <c r="E533" i="5"/>
  <c r="G533" i="5"/>
  <c r="E532" i="5"/>
  <c r="G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20" i="5"/>
  <c r="G518" i="5"/>
  <c r="G516" i="5"/>
  <c r="G514" i="5"/>
  <c r="G513" i="5"/>
  <c r="G511" i="5"/>
  <c r="G510" i="5"/>
  <c r="G509" i="5"/>
  <c r="G506" i="5"/>
  <c r="G505" i="5"/>
  <c r="G503" i="5"/>
  <c r="G502" i="5"/>
  <c r="G501" i="5"/>
  <c r="D451" i="5"/>
  <c r="F451" i="5" s="1"/>
  <c r="D449" i="5"/>
  <c r="I449" i="5" s="1"/>
  <c r="D447" i="5"/>
  <c r="F447" i="5" s="1"/>
  <c r="D445" i="5"/>
  <c r="F445" i="5" s="1"/>
  <c r="D443" i="5"/>
  <c r="F443" i="5" s="1"/>
  <c r="D441" i="5"/>
  <c r="I441" i="5" s="1"/>
  <c r="D439" i="5"/>
  <c r="F439" i="5" s="1"/>
  <c r="D437" i="5"/>
  <c r="F437" i="5" s="1"/>
  <c r="D435" i="5"/>
  <c r="F435" i="5" s="1"/>
  <c r="D433" i="5"/>
  <c r="I433" i="5" s="1"/>
  <c r="D431" i="5"/>
  <c r="F431" i="5" s="1"/>
  <c r="D429" i="5"/>
  <c r="F429" i="5" s="1"/>
  <c r="D427" i="5"/>
  <c r="F427" i="5" s="1"/>
  <c r="D425" i="5"/>
  <c r="I425" i="5" s="1"/>
  <c r="D423" i="5"/>
  <c r="F423" i="5" s="1"/>
  <c r="D421" i="5"/>
  <c r="F421" i="5" s="1"/>
  <c r="D419" i="5"/>
  <c r="F419" i="5" s="1"/>
  <c r="D417" i="5"/>
  <c r="I417" i="5" s="1"/>
  <c r="D415" i="5"/>
  <c r="F415" i="5" s="1"/>
  <c r="D413" i="5"/>
  <c r="F413" i="5" s="1"/>
  <c r="D411" i="5"/>
  <c r="F411" i="5" s="1"/>
  <c r="D409" i="5"/>
  <c r="I409" i="5" s="1"/>
  <c r="D407" i="5"/>
  <c r="F407" i="5" s="1"/>
  <c r="D405" i="5"/>
  <c r="F405" i="5" s="1"/>
  <c r="D403" i="5"/>
  <c r="F403" i="5" s="1"/>
  <c r="D401" i="5"/>
  <c r="I401" i="5" s="1"/>
  <c r="D399" i="5"/>
  <c r="F399" i="5" s="1"/>
  <c r="D397" i="5"/>
  <c r="F397" i="5" s="1"/>
  <c r="D395" i="5"/>
  <c r="F395" i="5" s="1"/>
  <c r="D393" i="5"/>
  <c r="I393" i="5" s="1"/>
  <c r="D391" i="5"/>
  <c r="F391" i="5" s="1"/>
  <c r="D389" i="5"/>
  <c r="F389" i="5" s="1"/>
  <c r="D387" i="5"/>
  <c r="F387" i="5" s="1"/>
  <c r="D385" i="5"/>
  <c r="I385" i="5" s="1"/>
  <c r="D383" i="5"/>
  <c r="F383" i="5" s="1"/>
  <c r="D381" i="5"/>
  <c r="F381" i="5" s="1"/>
  <c r="D379" i="5"/>
  <c r="F379" i="5" s="1"/>
  <c r="D377" i="5"/>
  <c r="I377" i="5" s="1"/>
  <c r="D375" i="5"/>
  <c r="F375" i="5" s="1"/>
  <c r="D373" i="5"/>
  <c r="F373" i="5" s="1"/>
  <c r="G372" i="5"/>
  <c r="G370" i="5"/>
  <c r="G368" i="5"/>
  <c r="G367" i="5"/>
  <c r="G295" i="5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D463" i="5"/>
  <c r="F463" i="5" s="1"/>
  <c r="D462" i="5"/>
  <c r="E462" i="5" s="1"/>
  <c r="D461" i="5"/>
  <c r="F461" i="5" s="1"/>
  <c r="D460" i="5"/>
  <c r="F460" i="5" s="1"/>
  <c r="D459" i="5"/>
  <c r="F459" i="5" s="1"/>
  <c r="D458" i="5"/>
  <c r="I458" i="5" s="1"/>
  <c r="D457" i="5"/>
  <c r="F457" i="5" s="1"/>
  <c r="D456" i="5"/>
  <c r="F456" i="5" s="1"/>
  <c r="D455" i="5"/>
  <c r="F455" i="5" s="1"/>
  <c r="D454" i="5"/>
  <c r="E454" i="5" s="1"/>
  <c r="D453" i="5"/>
  <c r="F453" i="5" s="1"/>
  <c r="D452" i="5"/>
  <c r="F452" i="5" s="1"/>
  <c r="D450" i="5"/>
  <c r="G450" i="5" s="1"/>
  <c r="F449" i="5"/>
  <c r="D448" i="5"/>
  <c r="G448" i="5" s="1"/>
  <c r="D446" i="5"/>
  <c r="G446" i="5" s="1"/>
  <c r="D444" i="5"/>
  <c r="G444" i="5" s="1"/>
  <c r="D442" i="5"/>
  <c r="G442" i="5" s="1"/>
  <c r="F441" i="5"/>
  <c r="D440" i="5"/>
  <c r="G440" i="5" s="1"/>
  <c r="D438" i="5"/>
  <c r="G438" i="5" s="1"/>
  <c r="D436" i="5"/>
  <c r="G436" i="5" s="1"/>
  <c r="D434" i="5"/>
  <c r="G434" i="5" s="1"/>
  <c r="F433" i="5"/>
  <c r="D432" i="5"/>
  <c r="G432" i="5" s="1"/>
  <c r="D430" i="5"/>
  <c r="G430" i="5" s="1"/>
  <c r="D428" i="5"/>
  <c r="G428" i="5" s="1"/>
  <c r="D426" i="5"/>
  <c r="G426" i="5" s="1"/>
  <c r="F425" i="5"/>
  <c r="D424" i="5"/>
  <c r="G424" i="5" s="1"/>
  <c r="D422" i="5"/>
  <c r="G422" i="5" s="1"/>
  <c r="D420" i="5"/>
  <c r="G420" i="5" s="1"/>
  <c r="D418" i="5"/>
  <c r="G418" i="5" s="1"/>
  <c r="F417" i="5"/>
  <c r="D416" i="5"/>
  <c r="G416" i="5" s="1"/>
  <c r="D414" i="5"/>
  <c r="G414" i="5" s="1"/>
  <c r="D412" i="5"/>
  <c r="G412" i="5" s="1"/>
  <c r="D410" i="5"/>
  <c r="G410" i="5" s="1"/>
  <c r="F409" i="5"/>
  <c r="D408" i="5"/>
  <c r="G408" i="5" s="1"/>
  <c r="D406" i="5"/>
  <c r="G406" i="5" s="1"/>
  <c r="D404" i="5"/>
  <c r="G404" i="5" s="1"/>
  <c r="D402" i="5"/>
  <c r="G402" i="5" s="1"/>
  <c r="F401" i="5"/>
  <c r="D400" i="5"/>
  <c r="G400" i="5" s="1"/>
  <c r="D398" i="5"/>
  <c r="G398" i="5" s="1"/>
  <c r="D396" i="5"/>
  <c r="G396" i="5" s="1"/>
  <c r="D394" i="5"/>
  <c r="G394" i="5" s="1"/>
  <c r="F393" i="5"/>
  <c r="D392" i="5"/>
  <c r="G392" i="5" s="1"/>
  <c r="D390" i="5"/>
  <c r="G390" i="5" s="1"/>
  <c r="D388" i="5"/>
  <c r="G388" i="5" s="1"/>
  <c r="D386" i="5"/>
  <c r="G386" i="5" s="1"/>
  <c r="F385" i="5"/>
  <c r="D384" i="5"/>
  <c r="G384" i="5" s="1"/>
  <c r="D382" i="5"/>
  <c r="G382" i="5" s="1"/>
  <c r="D380" i="5"/>
  <c r="G380" i="5" s="1"/>
  <c r="D378" i="5"/>
  <c r="G378" i="5" s="1"/>
  <c r="F377" i="5"/>
  <c r="D376" i="5"/>
  <c r="G376" i="5" s="1"/>
  <c r="D374" i="5"/>
  <c r="G374" i="5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4" i="5"/>
  <c r="E490" i="5"/>
  <c r="E486" i="5"/>
  <c r="E482" i="5"/>
  <c r="E478" i="5"/>
  <c r="E474" i="5"/>
  <c r="E470" i="5"/>
  <c r="E466" i="5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L10" i="4"/>
  <c r="P10" i="4" s="1"/>
  <c r="K9" i="4"/>
  <c r="L8" i="4"/>
  <c r="P8" i="4" s="1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4" i="5"/>
  <c r="I490" i="5"/>
  <c r="I486" i="5"/>
  <c r="I482" i="5"/>
  <c r="I478" i="5"/>
  <c r="I472" i="5"/>
  <c r="I468" i="5"/>
  <c r="I451" i="5"/>
  <c r="I443" i="5"/>
  <c r="I427" i="5"/>
  <c r="I411" i="5"/>
  <c r="I395" i="5"/>
  <c r="I37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K505" i="4"/>
  <c r="K503" i="4"/>
  <c r="K499" i="4"/>
  <c r="K497" i="4"/>
  <c r="K495" i="4"/>
  <c r="K493" i="4"/>
  <c r="K491" i="4"/>
  <c r="Q491" i="4" s="1"/>
  <c r="K489" i="4"/>
  <c r="K487" i="4"/>
  <c r="Q487" i="4" s="1"/>
  <c r="K485" i="4"/>
  <c r="K483" i="4"/>
  <c r="Q483" i="4" s="1"/>
  <c r="K481" i="4"/>
  <c r="K479" i="4"/>
  <c r="Q479" i="4" s="1"/>
  <c r="K477" i="4"/>
  <c r="K475" i="4"/>
  <c r="Q475" i="4" s="1"/>
  <c r="K473" i="4"/>
  <c r="K471" i="4"/>
  <c r="Q471" i="4" s="1"/>
  <c r="K469" i="4"/>
  <c r="K467" i="4"/>
  <c r="Q467" i="4" s="1"/>
  <c r="K465" i="4"/>
  <c r="K463" i="4"/>
  <c r="Q463" i="4" s="1"/>
  <c r="K461" i="4"/>
  <c r="K459" i="4"/>
  <c r="Q459" i="4" s="1"/>
  <c r="L232" i="4"/>
  <c r="Q232" i="4" s="1"/>
  <c r="L228" i="4"/>
  <c r="Q228" i="4" s="1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L322" i="4"/>
  <c r="L320" i="4"/>
  <c r="L318" i="4"/>
  <c r="L316" i="4"/>
  <c r="L314" i="4"/>
  <c r="L312" i="4"/>
  <c r="L310" i="4"/>
  <c r="L308" i="4"/>
  <c r="L306" i="4"/>
  <c r="L304" i="4"/>
  <c r="L302" i="4"/>
  <c r="L300" i="4"/>
  <c r="L298" i="4"/>
  <c r="L296" i="4"/>
  <c r="L294" i="4"/>
  <c r="L292" i="4"/>
  <c r="L290" i="4"/>
  <c r="L288" i="4"/>
  <c r="L286" i="4"/>
  <c r="L284" i="4"/>
  <c r="L282" i="4"/>
  <c r="L280" i="4"/>
  <c r="L278" i="4"/>
  <c r="L276" i="4"/>
  <c r="L274" i="4"/>
  <c r="L272" i="4"/>
  <c r="L270" i="4"/>
  <c r="L268" i="4"/>
  <c r="L266" i="4"/>
  <c r="L264" i="4"/>
  <c r="L262" i="4"/>
  <c r="L260" i="4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5" i="4"/>
  <c r="R965" i="4" s="1"/>
  <c r="P965" i="4"/>
  <c r="N959" i="4"/>
  <c r="P959" i="4"/>
  <c r="N957" i="4"/>
  <c r="R957" i="4" s="1"/>
  <c r="P957" i="4"/>
  <c r="N953" i="4"/>
  <c r="R953" i="4" s="1"/>
  <c r="P953" i="4"/>
  <c r="N951" i="4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P530" i="4"/>
  <c r="L527" i="4"/>
  <c r="N526" i="4"/>
  <c r="P526" i="4"/>
  <c r="L523" i="4"/>
  <c r="N522" i="4"/>
  <c r="P522" i="4"/>
  <c r="L519" i="4"/>
  <c r="N518" i="4"/>
  <c r="P518" i="4"/>
  <c r="L51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P478" i="4"/>
  <c r="N478" i="4"/>
  <c r="P476" i="4"/>
  <c r="N476" i="4"/>
  <c r="P474" i="4"/>
  <c r="N474" i="4"/>
  <c r="P472" i="4"/>
  <c r="N472" i="4"/>
  <c r="P470" i="4"/>
  <c r="N470" i="4"/>
  <c r="P468" i="4"/>
  <c r="N468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P227" i="4"/>
  <c r="N227" i="4"/>
  <c r="R227" i="4" s="1"/>
  <c r="P225" i="4"/>
  <c r="N225" i="4"/>
  <c r="P223" i="4"/>
  <c r="N223" i="4"/>
  <c r="R223" i="4" s="1"/>
  <c r="P221" i="4"/>
  <c r="N221" i="4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P179" i="4"/>
  <c r="N179" i="4"/>
  <c r="R179" i="4" s="1"/>
  <c r="P177" i="4"/>
  <c r="N177" i="4"/>
  <c r="P175" i="4"/>
  <c r="N175" i="4"/>
  <c r="R175" i="4" s="1"/>
  <c r="P173" i="4"/>
  <c r="N173" i="4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K3" i="3"/>
  <c r="D4" i="3"/>
  <c r="D156" i="8" l="1"/>
  <c r="L156" i="8" s="1"/>
  <c r="E156" i="8"/>
  <c r="M156" i="8" s="1"/>
  <c r="G180" i="9"/>
  <c r="G164" i="9"/>
  <c r="D165" i="8" s="1"/>
  <c r="L165" i="8" s="1"/>
  <c r="G184" i="9"/>
  <c r="G168" i="9"/>
  <c r="G152" i="9"/>
  <c r="G148" i="9"/>
  <c r="D149" i="8" s="1"/>
  <c r="L149" i="8" s="1"/>
  <c r="D155" i="9"/>
  <c r="F156" i="8" s="1"/>
  <c r="K155" i="11"/>
  <c r="M155" i="11" s="1"/>
  <c r="H156" i="8" s="1"/>
  <c r="L155" i="11"/>
  <c r="N155" i="11" s="1"/>
  <c r="I156" i="8" s="1"/>
  <c r="G634" i="5"/>
  <c r="E648" i="5"/>
  <c r="E148" i="8"/>
  <c r="M148" i="8" s="1"/>
  <c r="D148" i="8"/>
  <c r="L148" i="8" s="1"/>
  <c r="E140" i="8"/>
  <c r="D140" i="8"/>
  <c r="E132" i="8"/>
  <c r="D132" i="8"/>
  <c r="E124" i="8"/>
  <c r="D124" i="8"/>
  <c r="E116" i="8"/>
  <c r="D116" i="8"/>
  <c r="E108" i="8"/>
  <c r="D108" i="8"/>
  <c r="E100" i="8"/>
  <c r="D100" i="8"/>
  <c r="E92" i="8"/>
  <c r="D92" i="8"/>
  <c r="E84" i="8"/>
  <c r="D84" i="8"/>
  <c r="E76" i="8"/>
  <c r="D76" i="8"/>
  <c r="E64" i="8"/>
  <c r="D64" i="8"/>
  <c r="E56" i="8"/>
  <c r="D56" i="8"/>
  <c r="D48" i="8"/>
  <c r="E48" i="8"/>
  <c r="D40" i="8"/>
  <c r="E40" i="8"/>
  <c r="D32" i="8"/>
  <c r="E32" i="8"/>
  <c r="E180" i="8"/>
  <c r="M180" i="8" s="1"/>
  <c r="D180" i="8"/>
  <c r="L180" i="8" s="1"/>
  <c r="E172" i="8"/>
  <c r="M172" i="8" s="1"/>
  <c r="D172" i="8"/>
  <c r="L172" i="8" s="1"/>
  <c r="E164" i="8"/>
  <c r="M164" i="8" s="1"/>
  <c r="D164" i="8"/>
  <c r="L164" i="8" s="1"/>
  <c r="E62" i="8"/>
  <c r="D62" i="8"/>
  <c r="E54" i="8"/>
  <c r="D54" i="8"/>
  <c r="D46" i="8"/>
  <c r="E46" i="8"/>
  <c r="D38" i="8"/>
  <c r="E38" i="8"/>
  <c r="D30" i="8"/>
  <c r="E30" i="8"/>
  <c r="G186" i="9"/>
  <c r="G182" i="9"/>
  <c r="G178" i="9"/>
  <c r="G174" i="9"/>
  <c r="G170" i="9"/>
  <c r="G166" i="9"/>
  <c r="G162" i="9"/>
  <c r="G158" i="9"/>
  <c r="G154" i="9"/>
  <c r="D151" i="8"/>
  <c r="L151" i="8" s="1"/>
  <c r="E151" i="8"/>
  <c r="M151" i="8" s="1"/>
  <c r="D147" i="8"/>
  <c r="L147" i="8" s="1"/>
  <c r="E147" i="8"/>
  <c r="M147" i="8" s="1"/>
  <c r="D143" i="8"/>
  <c r="E143" i="8"/>
  <c r="D139" i="8"/>
  <c r="E139" i="8"/>
  <c r="D135" i="8"/>
  <c r="E135" i="8"/>
  <c r="D131" i="8"/>
  <c r="E131" i="8"/>
  <c r="D127" i="8"/>
  <c r="E127" i="8"/>
  <c r="D123" i="8"/>
  <c r="E123" i="8"/>
  <c r="D119" i="8"/>
  <c r="E119" i="8"/>
  <c r="D115" i="8"/>
  <c r="E115" i="8"/>
  <c r="D111" i="8"/>
  <c r="E111" i="8"/>
  <c r="D107" i="8"/>
  <c r="E107" i="8"/>
  <c r="D103" i="8"/>
  <c r="E103" i="8"/>
  <c r="D99" i="8"/>
  <c r="E99" i="8"/>
  <c r="D95" i="8"/>
  <c r="E95" i="8"/>
  <c r="D91" i="8"/>
  <c r="E91" i="8"/>
  <c r="D87" i="8"/>
  <c r="E87" i="8"/>
  <c r="D83" i="8"/>
  <c r="E83" i="8"/>
  <c r="D79" i="8"/>
  <c r="E79" i="8"/>
  <c r="D75" i="8"/>
  <c r="E75" i="8"/>
  <c r="D71" i="8"/>
  <c r="E71" i="8"/>
  <c r="D67" i="8"/>
  <c r="E67" i="8"/>
  <c r="D63" i="8"/>
  <c r="E63" i="8"/>
  <c r="D59" i="8"/>
  <c r="E59" i="8"/>
  <c r="D55" i="8"/>
  <c r="E55" i="8"/>
  <c r="D51" i="8"/>
  <c r="E51" i="8"/>
  <c r="D47" i="8"/>
  <c r="E47" i="8"/>
  <c r="D43" i="8"/>
  <c r="E43" i="8"/>
  <c r="D39" i="8"/>
  <c r="E39" i="8"/>
  <c r="D35" i="8"/>
  <c r="E35" i="8"/>
  <c r="D31" i="8"/>
  <c r="E31" i="8"/>
  <c r="L180" i="11"/>
  <c r="N180" i="11" s="1"/>
  <c r="I181" i="8" s="1"/>
  <c r="K180" i="11"/>
  <c r="M180" i="11" s="1"/>
  <c r="H181" i="8" s="1"/>
  <c r="K174" i="11"/>
  <c r="M174" i="11" s="1"/>
  <c r="H175" i="8" s="1"/>
  <c r="L174" i="11"/>
  <c r="N174" i="11" s="1"/>
  <c r="I175" i="8" s="1"/>
  <c r="L138" i="11"/>
  <c r="N138" i="11" s="1"/>
  <c r="I139" i="8" s="1"/>
  <c r="K138" i="11"/>
  <c r="M138" i="11" s="1"/>
  <c r="H139" i="8" s="1"/>
  <c r="L106" i="11"/>
  <c r="N106" i="11" s="1"/>
  <c r="I107" i="8" s="1"/>
  <c r="K106" i="11"/>
  <c r="M106" i="11" s="1"/>
  <c r="H107" i="8" s="1"/>
  <c r="L74" i="11"/>
  <c r="N74" i="11" s="1"/>
  <c r="I75" i="8" s="1"/>
  <c r="K74" i="11"/>
  <c r="M74" i="11" s="1"/>
  <c r="H75" i="8" s="1"/>
  <c r="K124" i="11"/>
  <c r="M124" i="11" s="1"/>
  <c r="H125" i="8" s="1"/>
  <c r="L124" i="11"/>
  <c r="N124" i="11" s="1"/>
  <c r="I125" i="8" s="1"/>
  <c r="K92" i="11"/>
  <c r="M92" i="11" s="1"/>
  <c r="H93" i="8" s="1"/>
  <c r="L92" i="11"/>
  <c r="N92" i="11" s="1"/>
  <c r="I93" i="8" s="1"/>
  <c r="L57" i="11"/>
  <c r="N57" i="11" s="1"/>
  <c r="I58" i="8" s="1"/>
  <c r="K57" i="11"/>
  <c r="M57" i="11" s="1"/>
  <c r="H58" i="8" s="1"/>
  <c r="L47" i="11"/>
  <c r="N47" i="11" s="1"/>
  <c r="I48" i="8" s="1"/>
  <c r="K47" i="11"/>
  <c r="M47" i="11" s="1"/>
  <c r="H48" i="8" s="1"/>
  <c r="L168" i="11"/>
  <c r="N168" i="11" s="1"/>
  <c r="I169" i="8" s="1"/>
  <c r="K168" i="11"/>
  <c r="M168" i="11" s="1"/>
  <c r="H169" i="8" s="1"/>
  <c r="K134" i="11"/>
  <c r="M134" i="11" s="1"/>
  <c r="H135" i="8" s="1"/>
  <c r="L134" i="11"/>
  <c r="N134" i="11" s="1"/>
  <c r="I135" i="8" s="1"/>
  <c r="K102" i="11"/>
  <c r="M102" i="11" s="1"/>
  <c r="H103" i="8" s="1"/>
  <c r="L102" i="11"/>
  <c r="N102" i="11" s="1"/>
  <c r="I103" i="8" s="1"/>
  <c r="K70" i="11"/>
  <c r="M70" i="11" s="1"/>
  <c r="H71" i="8" s="1"/>
  <c r="L70" i="11"/>
  <c r="N70" i="11" s="1"/>
  <c r="I71" i="8" s="1"/>
  <c r="L51" i="11"/>
  <c r="N51" i="11" s="1"/>
  <c r="I52" i="8" s="1"/>
  <c r="K51" i="11"/>
  <c r="M51" i="11" s="1"/>
  <c r="H52" i="8" s="1"/>
  <c r="L149" i="11"/>
  <c r="N149" i="11" s="1"/>
  <c r="I150" i="8" s="1"/>
  <c r="K149" i="11"/>
  <c r="M149" i="11" s="1"/>
  <c r="H150" i="8" s="1"/>
  <c r="L147" i="11"/>
  <c r="N147" i="11" s="1"/>
  <c r="I148" i="8" s="1"/>
  <c r="K147" i="11"/>
  <c r="M147" i="11" s="1"/>
  <c r="H148" i="8" s="1"/>
  <c r="L136" i="11"/>
  <c r="N136" i="11" s="1"/>
  <c r="I137" i="8" s="1"/>
  <c r="K136" i="11"/>
  <c r="M136" i="11" s="1"/>
  <c r="H137" i="8" s="1"/>
  <c r="L72" i="11"/>
  <c r="N72" i="11" s="1"/>
  <c r="I73" i="8" s="1"/>
  <c r="K72" i="11"/>
  <c r="M72" i="11" s="1"/>
  <c r="H73" i="8" s="1"/>
  <c r="K45" i="11"/>
  <c r="M45" i="11" s="1"/>
  <c r="H46" i="8" s="1"/>
  <c r="L45" i="11"/>
  <c r="N45" i="11" s="1"/>
  <c r="I46" i="8" s="1"/>
  <c r="K144" i="11"/>
  <c r="M144" i="11" s="1"/>
  <c r="H145" i="8" s="1"/>
  <c r="L144" i="11"/>
  <c r="N144" i="11" s="1"/>
  <c r="I145" i="8" s="1"/>
  <c r="L67" i="11"/>
  <c r="N67" i="11" s="1"/>
  <c r="I68" i="8" s="1"/>
  <c r="K67" i="11"/>
  <c r="M67" i="11" s="1"/>
  <c r="H68" i="8" s="1"/>
  <c r="K109" i="11"/>
  <c r="M109" i="11" s="1"/>
  <c r="H110" i="8" s="1"/>
  <c r="L109" i="11"/>
  <c r="N109" i="11" s="1"/>
  <c r="I110" i="8" s="1"/>
  <c r="K107" i="11"/>
  <c r="M107" i="11" s="1"/>
  <c r="H108" i="8" s="1"/>
  <c r="L107" i="11"/>
  <c r="N107" i="11" s="1"/>
  <c r="I108" i="8" s="1"/>
  <c r="K44" i="11"/>
  <c r="M44" i="11" s="1"/>
  <c r="H45" i="8" s="1"/>
  <c r="L44" i="11"/>
  <c r="N44" i="11" s="1"/>
  <c r="I45" i="8" s="1"/>
  <c r="K54" i="11"/>
  <c r="M54" i="11" s="1"/>
  <c r="H55" i="8" s="1"/>
  <c r="L54" i="11"/>
  <c r="N54" i="11" s="1"/>
  <c r="I55" i="8" s="1"/>
  <c r="K169" i="11"/>
  <c r="M169" i="11" s="1"/>
  <c r="H170" i="8" s="1"/>
  <c r="L169" i="11"/>
  <c r="N169" i="11" s="1"/>
  <c r="I170" i="8" s="1"/>
  <c r="K139" i="11"/>
  <c r="M139" i="11" s="1"/>
  <c r="H140" i="8" s="1"/>
  <c r="L139" i="11"/>
  <c r="N139" i="11" s="1"/>
  <c r="I140" i="8" s="1"/>
  <c r="L83" i="11"/>
  <c r="N83" i="11" s="1"/>
  <c r="I84" i="8" s="1"/>
  <c r="K83" i="11"/>
  <c r="M83" i="11" s="1"/>
  <c r="H84" i="8" s="1"/>
  <c r="L62" i="11"/>
  <c r="N62" i="11" s="1"/>
  <c r="I63" i="8" s="1"/>
  <c r="K62" i="11"/>
  <c r="M62" i="11" s="1"/>
  <c r="H63" i="8" s="1"/>
  <c r="L36" i="11"/>
  <c r="N36" i="11" s="1"/>
  <c r="I37" i="8" s="1"/>
  <c r="K36" i="11"/>
  <c r="M36" i="11" s="1"/>
  <c r="H37" i="8" s="1"/>
  <c r="L175" i="11"/>
  <c r="N175" i="11" s="1"/>
  <c r="I176" i="8" s="1"/>
  <c r="K175" i="11"/>
  <c r="M175" i="11" s="1"/>
  <c r="H176" i="8" s="1"/>
  <c r="L64" i="11"/>
  <c r="N64" i="11" s="1"/>
  <c r="I65" i="8" s="1"/>
  <c r="K64" i="11"/>
  <c r="M64" i="11" s="1"/>
  <c r="H65" i="8" s="1"/>
  <c r="L181" i="11"/>
  <c r="N181" i="11" s="1"/>
  <c r="I182" i="8" s="1"/>
  <c r="K181" i="11"/>
  <c r="M181" i="11" s="1"/>
  <c r="H182" i="8" s="1"/>
  <c r="K93" i="11"/>
  <c r="M93" i="11" s="1"/>
  <c r="H94" i="8" s="1"/>
  <c r="L93" i="11"/>
  <c r="N93" i="11" s="1"/>
  <c r="I94" i="8" s="1"/>
  <c r="L48" i="11"/>
  <c r="N48" i="11" s="1"/>
  <c r="I49" i="8" s="1"/>
  <c r="K48" i="11"/>
  <c r="M48" i="11" s="1"/>
  <c r="H49" i="8" s="1"/>
  <c r="L58" i="11"/>
  <c r="N58" i="11" s="1"/>
  <c r="I59" i="8" s="1"/>
  <c r="K58" i="11"/>
  <c r="M58" i="11" s="1"/>
  <c r="H59" i="8" s="1"/>
  <c r="L127" i="11"/>
  <c r="N127" i="11" s="1"/>
  <c r="I128" i="8" s="1"/>
  <c r="K127" i="11"/>
  <c r="M127" i="11" s="1"/>
  <c r="H128" i="8" s="1"/>
  <c r="K40" i="11"/>
  <c r="M40" i="11" s="1"/>
  <c r="H41" i="8" s="1"/>
  <c r="L40" i="11"/>
  <c r="N40" i="11" s="1"/>
  <c r="I41" i="8" s="1"/>
  <c r="K50" i="11"/>
  <c r="M50" i="11" s="1"/>
  <c r="H51" i="8" s="1"/>
  <c r="L50" i="11"/>
  <c r="N50" i="11" s="1"/>
  <c r="I51" i="8" s="1"/>
  <c r="E29" i="9"/>
  <c r="G30" i="8" s="1"/>
  <c r="E37" i="9"/>
  <c r="G38" i="8" s="1"/>
  <c r="E45" i="9"/>
  <c r="G46" i="8" s="1"/>
  <c r="E53" i="9"/>
  <c r="G54" i="8" s="1"/>
  <c r="E61" i="9"/>
  <c r="G62" i="8" s="1"/>
  <c r="E69" i="9"/>
  <c r="G70" i="8" s="1"/>
  <c r="D34" i="9"/>
  <c r="F35" i="8" s="1"/>
  <c r="D42" i="9"/>
  <c r="F43" i="8" s="1"/>
  <c r="D52" i="9"/>
  <c r="F53" i="8" s="1"/>
  <c r="D60" i="9"/>
  <c r="F61" i="8" s="1"/>
  <c r="D68" i="9"/>
  <c r="F69" i="8" s="1"/>
  <c r="E50" i="9"/>
  <c r="G51" i="8" s="1"/>
  <c r="E58" i="9"/>
  <c r="G59" i="8" s="1"/>
  <c r="E66" i="9"/>
  <c r="G67" i="8" s="1"/>
  <c r="D29" i="9"/>
  <c r="F30" i="8" s="1"/>
  <c r="D37" i="9"/>
  <c r="F38" i="8" s="1"/>
  <c r="D45" i="9"/>
  <c r="F46" i="8" s="1"/>
  <c r="D53" i="9"/>
  <c r="F54" i="8" s="1"/>
  <c r="D61" i="9"/>
  <c r="F62" i="8" s="1"/>
  <c r="E72" i="9"/>
  <c r="G73" i="8" s="1"/>
  <c r="E80" i="9"/>
  <c r="G81" i="8" s="1"/>
  <c r="E88" i="9"/>
  <c r="G89" i="8" s="1"/>
  <c r="E96" i="9"/>
  <c r="G97" i="8" s="1"/>
  <c r="E104" i="9"/>
  <c r="G105" i="8" s="1"/>
  <c r="E112" i="9"/>
  <c r="G113" i="8" s="1"/>
  <c r="E120" i="9"/>
  <c r="G121" i="8" s="1"/>
  <c r="E128" i="9"/>
  <c r="G129" i="8" s="1"/>
  <c r="E136" i="9"/>
  <c r="G137" i="8" s="1"/>
  <c r="E144" i="9"/>
  <c r="G145" i="8" s="1"/>
  <c r="E152" i="9"/>
  <c r="G153" i="8" s="1"/>
  <c r="E160" i="9"/>
  <c r="G161" i="8" s="1"/>
  <c r="E168" i="9"/>
  <c r="G169" i="8" s="1"/>
  <c r="E176" i="9"/>
  <c r="G177" i="8" s="1"/>
  <c r="E184" i="9"/>
  <c r="G185" i="8" s="1"/>
  <c r="D73" i="9"/>
  <c r="F74" i="8" s="1"/>
  <c r="D81" i="9"/>
  <c r="F82" i="8" s="1"/>
  <c r="D89" i="9"/>
  <c r="F90" i="8" s="1"/>
  <c r="D97" i="9"/>
  <c r="F98" i="8" s="1"/>
  <c r="D105" i="9"/>
  <c r="F106" i="8" s="1"/>
  <c r="D113" i="9"/>
  <c r="F114" i="8" s="1"/>
  <c r="D121" i="9"/>
  <c r="F122" i="8" s="1"/>
  <c r="D129" i="9"/>
  <c r="F130" i="8" s="1"/>
  <c r="D137" i="9"/>
  <c r="F138" i="8" s="1"/>
  <c r="D145" i="9"/>
  <c r="F146" i="8" s="1"/>
  <c r="D153" i="9"/>
  <c r="F154" i="8" s="1"/>
  <c r="D163" i="9"/>
  <c r="F164" i="8" s="1"/>
  <c r="D171" i="9"/>
  <c r="F172" i="8" s="1"/>
  <c r="D179" i="9"/>
  <c r="F180" i="8" s="1"/>
  <c r="E71" i="9"/>
  <c r="G72" i="8" s="1"/>
  <c r="E79" i="9"/>
  <c r="G80" i="8" s="1"/>
  <c r="E87" i="9"/>
  <c r="G88" i="8" s="1"/>
  <c r="E95" i="9"/>
  <c r="G96" i="8" s="1"/>
  <c r="E103" i="9"/>
  <c r="G104" i="8" s="1"/>
  <c r="E111" i="9"/>
  <c r="G112" i="8" s="1"/>
  <c r="E119" i="9"/>
  <c r="G120" i="8" s="1"/>
  <c r="E127" i="9"/>
  <c r="G128" i="8" s="1"/>
  <c r="E135" i="9"/>
  <c r="G136" i="8" s="1"/>
  <c r="E143" i="9"/>
  <c r="G144" i="8" s="1"/>
  <c r="E151" i="9"/>
  <c r="G152" i="8" s="1"/>
  <c r="E161" i="9"/>
  <c r="G162" i="8" s="1"/>
  <c r="E169" i="9"/>
  <c r="G170" i="8" s="1"/>
  <c r="E177" i="9"/>
  <c r="G178" i="8" s="1"/>
  <c r="E185" i="9"/>
  <c r="G186" i="8" s="1"/>
  <c r="D76" i="9"/>
  <c r="F77" i="8" s="1"/>
  <c r="D84" i="9"/>
  <c r="F85" i="8" s="1"/>
  <c r="D92" i="9"/>
  <c r="F93" i="8" s="1"/>
  <c r="D100" i="9"/>
  <c r="F101" i="8" s="1"/>
  <c r="D108" i="9"/>
  <c r="F109" i="8" s="1"/>
  <c r="D116" i="9"/>
  <c r="F117" i="8" s="1"/>
  <c r="D124" i="9"/>
  <c r="F125" i="8" s="1"/>
  <c r="D132" i="9"/>
  <c r="F133" i="8" s="1"/>
  <c r="D140" i="9"/>
  <c r="F141" i="8" s="1"/>
  <c r="D148" i="9"/>
  <c r="F149" i="8" s="1"/>
  <c r="D156" i="9"/>
  <c r="F157" i="8" s="1"/>
  <c r="D164" i="9"/>
  <c r="F165" i="8" s="1"/>
  <c r="D172" i="9"/>
  <c r="F173" i="8" s="1"/>
  <c r="D180" i="9"/>
  <c r="F181" i="8" s="1"/>
  <c r="G185" i="9"/>
  <c r="G181" i="9"/>
  <c r="G177" i="9"/>
  <c r="G173" i="9"/>
  <c r="G169" i="9"/>
  <c r="G165" i="9"/>
  <c r="G161" i="9"/>
  <c r="G157" i="9"/>
  <c r="G153" i="9"/>
  <c r="G149" i="9"/>
  <c r="G145" i="9"/>
  <c r="G141" i="9"/>
  <c r="G137" i="9"/>
  <c r="G133" i="9"/>
  <c r="G129" i="9"/>
  <c r="G125" i="9"/>
  <c r="G121" i="9"/>
  <c r="G117" i="9"/>
  <c r="G113" i="9"/>
  <c r="G109" i="9"/>
  <c r="G105" i="9"/>
  <c r="G101" i="9"/>
  <c r="G97" i="9"/>
  <c r="G93" i="9"/>
  <c r="G89" i="9"/>
  <c r="G85" i="9"/>
  <c r="G81" i="9"/>
  <c r="G77" i="9"/>
  <c r="G73" i="9"/>
  <c r="G69" i="9"/>
  <c r="G65" i="9"/>
  <c r="G57" i="9"/>
  <c r="G49" i="9"/>
  <c r="G41" i="9"/>
  <c r="G33" i="9"/>
  <c r="L172" i="11"/>
  <c r="N172" i="11" s="1"/>
  <c r="I173" i="8" s="1"/>
  <c r="K172" i="11"/>
  <c r="M172" i="11" s="1"/>
  <c r="H173" i="8" s="1"/>
  <c r="L166" i="11"/>
  <c r="N166" i="11" s="1"/>
  <c r="I167" i="8" s="1"/>
  <c r="K166" i="11"/>
  <c r="M166" i="11" s="1"/>
  <c r="H167" i="8" s="1"/>
  <c r="K130" i="11"/>
  <c r="M130" i="11" s="1"/>
  <c r="H131" i="8" s="1"/>
  <c r="L130" i="11"/>
  <c r="N130" i="11" s="1"/>
  <c r="I131" i="8" s="1"/>
  <c r="K98" i="11"/>
  <c r="M98" i="11" s="1"/>
  <c r="H99" i="8" s="1"/>
  <c r="L98" i="11"/>
  <c r="N98" i="11" s="1"/>
  <c r="I99" i="8" s="1"/>
  <c r="L150" i="11"/>
  <c r="N150" i="11" s="1"/>
  <c r="I151" i="8" s="1"/>
  <c r="K150" i="11"/>
  <c r="M150" i="11" s="1"/>
  <c r="H151" i="8" s="1"/>
  <c r="L116" i="11"/>
  <c r="N116" i="11" s="1"/>
  <c r="I117" i="8" s="1"/>
  <c r="K116" i="11"/>
  <c r="M116" i="11" s="1"/>
  <c r="H117" i="8" s="1"/>
  <c r="L84" i="11"/>
  <c r="N84" i="11" s="1"/>
  <c r="I85" i="8" s="1"/>
  <c r="K84" i="11"/>
  <c r="M84" i="11" s="1"/>
  <c r="H85" i="8" s="1"/>
  <c r="K49" i="11"/>
  <c r="M49" i="11" s="1"/>
  <c r="H50" i="8" s="1"/>
  <c r="L49" i="11"/>
  <c r="N49" i="11" s="1"/>
  <c r="I50" i="8" s="1"/>
  <c r="K39" i="11"/>
  <c r="M39" i="11" s="1"/>
  <c r="H40" i="8" s="1"/>
  <c r="L39" i="11"/>
  <c r="N39" i="11" s="1"/>
  <c r="I40" i="8" s="1"/>
  <c r="K151" i="11"/>
  <c r="M151" i="11" s="1"/>
  <c r="H152" i="8" s="1"/>
  <c r="L151" i="11"/>
  <c r="N151" i="11" s="1"/>
  <c r="I152" i="8" s="1"/>
  <c r="K160" i="11"/>
  <c r="M160" i="11" s="1"/>
  <c r="H161" i="8" s="1"/>
  <c r="L160" i="11"/>
  <c r="N160" i="11" s="1"/>
  <c r="I161" i="8" s="1"/>
  <c r="L126" i="11"/>
  <c r="N126" i="11" s="1"/>
  <c r="I127" i="8" s="1"/>
  <c r="K126" i="11"/>
  <c r="M126" i="11" s="1"/>
  <c r="H127" i="8" s="1"/>
  <c r="L94" i="11"/>
  <c r="N94" i="11" s="1"/>
  <c r="I95" i="8" s="1"/>
  <c r="K94" i="11"/>
  <c r="M94" i="11" s="1"/>
  <c r="H95" i="8" s="1"/>
  <c r="K65" i="11"/>
  <c r="M65" i="11" s="1"/>
  <c r="H66" i="8" s="1"/>
  <c r="L65" i="11"/>
  <c r="N65" i="11" s="1"/>
  <c r="I66" i="8" s="1"/>
  <c r="K43" i="11"/>
  <c r="M43" i="11" s="1"/>
  <c r="H44" i="8" s="1"/>
  <c r="L43" i="11"/>
  <c r="N43" i="11" s="1"/>
  <c r="I44" i="8" s="1"/>
  <c r="L120" i="11"/>
  <c r="N120" i="11" s="1"/>
  <c r="I121" i="8" s="1"/>
  <c r="K120" i="11"/>
  <c r="M120" i="11" s="1"/>
  <c r="H121" i="8" s="1"/>
  <c r="L53" i="11"/>
  <c r="N53" i="11" s="1"/>
  <c r="I54" i="8" s="1"/>
  <c r="K53" i="11"/>
  <c r="M53" i="11" s="1"/>
  <c r="H54" i="8" s="1"/>
  <c r="L186" i="11"/>
  <c r="N186" i="11" s="1"/>
  <c r="I187" i="8" s="1"/>
  <c r="K186" i="11"/>
  <c r="M186" i="11" s="1"/>
  <c r="H187" i="8" s="1"/>
  <c r="K29" i="11"/>
  <c r="M29" i="11" s="1"/>
  <c r="H30" i="8" s="1"/>
  <c r="L29" i="11"/>
  <c r="N29" i="11" s="1"/>
  <c r="I30" i="8" s="1"/>
  <c r="K152" i="11"/>
  <c r="M152" i="11" s="1"/>
  <c r="H153" i="8" s="1"/>
  <c r="L152" i="11"/>
  <c r="N152" i="11" s="1"/>
  <c r="I153" i="8" s="1"/>
  <c r="K112" i="11"/>
  <c r="M112" i="11" s="1"/>
  <c r="H113" i="8" s="1"/>
  <c r="L112" i="11"/>
  <c r="N112" i="11" s="1"/>
  <c r="I113" i="8" s="1"/>
  <c r="L89" i="11"/>
  <c r="N89" i="11" s="1"/>
  <c r="I90" i="8" s="1"/>
  <c r="K89" i="11"/>
  <c r="M89" i="11" s="1"/>
  <c r="H90" i="8" s="1"/>
  <c r="L32" i="11"/>
  <c r="N32" i="11" s="1"/>
  <c r="I33" i="8" s="1"/>
  <c r="K32" i="11"/>
  <c r="M32" i="11" s="1"/>
  <c r="H33" i="8" s="1"/>
  <c r="L163" i="11"/>
  <c r="N163" i="11" s="1"/>
  <c r="I164" i="8" s="1"/>
  <c r="K163" i="11"/>
  <c r="M163" i="11" s="1"/>
  <c r="H164" i="8" s="1"/>
  <c r="K135" i="11"/>
  <c r="M135" i="11" s="1"/>
  <c r="H136" i="8" s="1"/>
  <c r="L135" i="11"/>
  <c r="N135" i="11" s="1"/>
  <c r="I136" i="8" s="1"/>
  <c r="K113" i="11"/>
  <c r="M113" i="11" s="1"/>
  <c r="H114" i="8" s="1"/>
  <c r="L113" i="11"/>
  <c r="N113" i="11" s="1"/>
  <c r="I114" i="8" s="1"/>
  <c r="K97" i="11"/>
  <c r="M97" i="11" s="1"/>
  <c r="H98" i="8" s="1"/>
  <c r="L97" i="11"/>
  <c r="N97" i="11" s="1"/>
  <c r="I98" i="8" s="1"/>
  <c r="K81" i="11"/>
  <c r="M81" i="11" s="1"/>
  <c r="H82" i="8" s="1"/>
  <c r="L81" i="11"/>
  <c r="N81" i="11" s="1"/>
  <c r="I82" i="8" s="1"/>
  <c r="L52" i="11"/>
  <c r="N52" i="11" s="1"/>
  <c r="I53" i="8" s="1"/>
  <c r="K52" i="11"/>
  <c r="M52" i="11" s="1"/>
  <c r="H53" i="8" s="1"/>
  <c r="K34" i="11"/>
  <c r="M34" i="11" s="1"/>
  <c r="H35" i="8" s="1"/>
  <c r="L34" i="11"/>
  <c r="N34" i="11" s="1"/>
  <c r="I35" i="8" s="1"/>
  <c r="L133" i="11"/>
  <c r="N133" i="11" s="1"/>
  <c r="I134" i="8" s="1"/>
  <c r="K133" i="11"/>
  <c r="M133" i="11" s="1"/>
  <c r="H134" i="8" s="1"/>
  <c r="L167" i="11"/>
  <c r="N167" i="11" s="1"/>
  <c r="I168" i="8" s="1"/>
  <c r="K167" i="11"/>
  <c r="M167" i="11" s="1"/>
  <c r="H168" i="8" s="1"/>
  <c r="K60" i="11"/>
  <c r="M60" i="11" s="1"/>
  <c r="H61" i="8" s="1"/>
  <c r="L60" i="11"/>
  <c r="N60" i="11" s="1"/>
  <c r="I61" i="8" s="1"/>
  <c r="K119" i="11"/>
  <c r="M119" i="11" s="1"/>
  <c r="H120" i="8" s="1"/>
  <c r="L119" i="11"/>
  <c r="N119" i="11" s="1"/>
  <c r="I120" i="8" s="1"/>
  <c r="K125" i="11"/>
  <c r="M125" i="11" s="1"/>
  <c r="H126" i="8" s="1"/>
  <c r="L125" i="11"/>
  <c r="N125" i="11" s="1"/>
  <c r="I126" i="8" s="1"/>
  <c r="E31" i="9"/>
  <c r="G32" i="8" s="1"/>
  <c r="E39" i="9"/>
  <c r="G40" i="8" s="1"/>
  <c r="E47" i="9"/>
  <c r="G48" i="8" s="1"/>
  <c r="E55" i="9"/>
  <c r="G56" i="8" s="1"/>
  <c r="E63" i="9"/>
  <c r="G64" i="8" s="1"/>
  <c r="D28" i="9"/>
  <c r="F29" i="8" s="1"/>
  <c r="D36" i="9"/>
  <c r="F37" i="8" s="1"/>
  <c r="D44" i="9"/>
  <c r="F45" i="8" s="1"/>
  <c r="D54" i="9"/>
  <c r="F55" i="8" s="1"/>
  <c r="D62" i="9"/>
  <c r="F63" i="8" s="1"/>
  <c r="D31" i="9"/>
  <c r="F32" i="8" s="1"/>
  <c r="D39" i="9"/>
  <c r="F40" i="8" s="1"/>
  <c r="D47" i="9"/>
  <c r="F48" i="8" s="1"/>
  <c r="D55" i="9"/>
  <c r="F56" i="8" s="1"/>
  <c r="D63" i="9"/>
  <c r="F64" i="8" s="1"/>
  <c r="E74" i="9"/>
  <c r="G75" i="8" s="1"/>
  <c r="E82" i="9"/>
  <c r="G83" i="8" s="1"/>
  <c r="E90" i="9"/>
  <c r="G91" i="8" s="1"/>
  <c r="E98" i="9"/>
  <c r="G99" i="8" s="1"/>
  <c r="E106" i="9"/>
  <c r="G107" i="8" s="1"/>
  <c r="E114" i="9"/>
  <c r="G115" i="8" s="1"/>
  <c r="E122" i="9"/>
  <c r="G123" i="8" s="1"/>
  <c r="E130" i="9"/>
  <c r="G131" i="8" s="1"/>
  <c r="E138" i="9"/>
  <c r="G139" i="8" s="1"/>
  <c r="E146" i="9"/>
  <c r="G147" i="8" s="1"/>
  <c r="E154" i="9"/>
  <c r="G155" i="8" s="1"/>
  <c r="E162" i="9"/>
  <c r="G163" i="8" s="1"/>
  <c r="E170" i="9"/>
  <c r="G171" i="8" s="1"/>
  <c r="E178" i="9"/>
  <c r="G179" i="8" s="1"/>
  <c r="E186" i="9"/>
  <c r="G187" i="8" s="1"/>
  <c r="D75" i="9"/>
  <c r="F76" i="8" s="1"/>
  <c r="D83" i="9"/>
  <c r="F84" i="8" s="1"/>
  <c r="D91" i="9"/>
  <c r="F92" i="8" s="1"/>
  <c r="D99" i="9"/>
  <c r="F100" i="8" s="1"/>
  <c r="D107" i="9"/>
  <c r="F108" i="8" s="1"/>
  <c r="D115" i="9"/>
  <c r="F116" i="8" s="1"/>
  <c r="D123" i="9"/>
  <c r="F124" i="8" s="1"/>
  <c r="D131" i="9"/>
  <c r="F132" i="8" s="1"/>
  <c r="D139" i="9"/>
  <c r="F140" i="8" s="1"/>
  <c r="D147" i="9"/>
  <c r="F148" i="8" s="1"/>
  <c r="D157" i="9"/>
  <c r="F158" i="8" s="1"/>
  <c r="D165" i="9"/>
  <c r="F166" i="8" s="1"/>
  <c r="D173" i="9"/>
  <c r="F174" i="8" s="1"/>
  <c r="D181" i="9"/>
  <c r="F182" i="8" s="1"/>
  <c r="E163" i="9"/>
  <c r="G164" i="8" s="1"/>
  <c r="E171" i="9"/>
  <c r="G172" i="8" s="1"/>
  <c r="E179" i="9"/>
  <c r="G180" i="8" s="1"/>
  <c r="D70" i="9"/>
  <c r="F71" i="8" s="1"/>
  <c r="D78" i="9"/>
  <c r="F79" i="8" s="1"/>
  <c r="D86" i="9"/>
  <c r="F87" i="8" s="1"/>
  <c r="D94" i="9"/>
  <c r="F95" i="8" s="1"/>
  <c r="D102" i="9"/>
  <c r="F103" i="8" s="1"/>
  <c r="D110" i="9"/>
  <c r="F111" i="8" s="1"/>
  <c r="D118" i="9"/>
  <c r="F119" i="8" s="1"/>
  <c r="D126" i="9"/>
  <c r="F127" i="8" s="1"/>
  <c r="D134" i="9"/>
  <c r="F135" i="8" s="1"/>
  <c r="D142" i="9"/>
  <c r="F143" i="8" s="1"/>
  <c r="D150" i="9"/>
  <c r="F151" i="8" s="1"/>
  <c r="D158" i="9"/>
  <c r="F159" i="8" s="1"/>
  <c r="D166" i="9"/>
  <c r="F167" i="8" s="1"/>
  <c r="D174" i="9"/>
  <c r="F175" i="8" s="1"/>
  <c r="D182" i="9"/>
  <c r="F183" i="8" s="1"/>
  <c r="D185" i="8"/>
  <c r="L185" i="8" s="1"/>
  <c r="E185" i="8"/>
  <c r="M185" i="8" s="1"/>
  <c r="D181" i="8"/>
  <c r="L181" i="8" s="1"/>
  <c r="E181" i="8"/>
  <c r="M181" i="8" s="1"/>
  <c r="D177" i="8"/>
  <c r="L177" i="8" s="1"/>
  <c r="E177" i="8"/>
  <c r="M177" i="8" s="1"/>
  <c r="D173" i="8"/>
  <c r="L173" i="8" s="1"/>
  <c r="E173" i="8"/>
  <c r="M173" i="8" s="1"/>
  <c r="D169" i="8"/>
  <c r="L169" i="8" s="1"/>
  <c r="E169" i="8"/>
  <c r="M169" i="8" s="1"/>
  <c r="E165" i="8"/>
  <c r="M165" i="8" s="1"/>
  <c r="D161" i="8"/>
  <c r="L161" i="8" s="1"/>
  <c r="E161" i="8"/>
  <c r="M161" i="8" s="1"/>
  <c r="D157" i="8"/>
  <c r="L157" i="8" s="1"/>
  <c r="E157" i="8"/>
  <c r="M157" i="8" s="1"/>
  <c r="D153" i="8"/>
  <c r="L153" i="8" s="1"/>
  <c r="E153" i="8"/>
  <c r="M153" i="8" s="1"/>
  <c r="E149" i="8"/>
  <c r="M149" i="8" s="1"/>
  <c r="D145" i="8"/>
  <c r="E145" i="8"/>
  <c r="D141" i="8"/>
  <c r="E141" i="8"/>
  <c r="D137" i="8"/>
  <c r="E137" i="8"/>
  <c r="D133" i="8"/>
  <c r="E133" i="8"/>
  <c r="D129" i="8"/>
  <c r="E129" i="8"/>
  <c r="D125" i="8"/>
  <c r="E125" i="8"/>
  <c r="D121" i="8"/>
  <c r="E121" i="8"/>
  <c r="D117" i="8"/>
  <c r="E117" i="8"/>
  <c r="D113" i="8"/>
  <c r="E113" i="8"/>
  <c r="D109" i="8"/>
  <c r="E109" i="8"/>
  <c r="D105" i="8"/>
  <c r="E105" i="8"/>
  <c r="D101" i="8"/>
  <c r="E101" i="8"/>
  <c r="D97" i="8"/>
  <c r="E97" i="8"/>
  <c r="D93" i="8"/>
  <c r="E93" i="8"/>
  <c r="D89" i="8"/>
  <c r="E89" i="8"/>
  <c r="D85" i="8"/>
  <c r="E85" i="8"/>
  <c r="D81" i="8"/>
  <c r="E81" i="8"/>
  <c r="D77" i="8"/>
  <c r="E77" i="8"/>
  <c r="D73" i="8"/>
  <c r="E73" i="8"/>
  <c r="D69" i="8"/>
  <c r="E69" i="8"/>
  <c r="D65" i="8"/>
  <c r="E65" i="8"/>
  <c r="D61" i="8"/>
  <c r="E61" i="8"/>
  <c r="D57" i="8"/>
  <c r="E57" i="8"/>
  <c r="D53" i="8"/>
  <c r="E53" i="8"/>
  <c r="D49" i="8"/>
  <c r="E49" i="8"/>
  <c r="D45" i="8"/>
  <c r="E45" i="8"/>
  <c r="D41" i="8"/>
  <c r="E41" i="8"/>
  <c r="D37" i="8"/>
  <c r="E37" i="8"/>
  <c r="D33" i="8"/>
  <c r="E33" i="8"/>
  <c r="D29" i="8"/>
  <c r="E29" i="8"/>
  <c r="K164" i="11"/>
  <c r="M164" i="11" s="1"/>
  <c r="H165" i="8" s="1"/>
  <c r="L164" i="11"/>
  <c r="N164" i="11" s="1"/>
  <c r="I165" i="8" s="1"/>
  <c r="K158" i="11"/>
  <c r="M158" i="11" s="1"/>
  <c r="H159" i="8" s="1"/>
  <c r="L158" i="11"/>
  <c r="N158" i="11" s="1"/>
  <c r="I159" i="8" s="1"/>
  <c r="L122" i="11"/>
  <c r="N122" i="11" s="1"/>
  <c r="I123" i="8" s="1"/>
  <c r="K122" i="11"/>
  <c r="M122" i="11" s="1"/>
  <c r="H123" i="8" s="1"/>
  <c r="L90" i="11"/>
  <c r="N90" i="11" s="1"/>
  <c r="I91" i="8" s="1"/>
  <c r="K90" i="11"/>
  <c r="M90" i="11" s="1"/>
  <c r="H91" i="8" s="1"/>
  <c r="K140" i="11"/>
  <c r="M140" i="11" s="1"/>
  <c r="H141" i="8" s="1"/>
  <c r="L140" i="11"/>
  <c r="N140" i="11" s="1"/>
  <c r="I141" i="8" s="1"/>
  <c r="K108" i="11"/>
  <c r="M108" i="11" s="1"/>
  <c r="H109" i="8" s="1"/>
  <c r="L108" i="11"/>
  <c r="N108" i="11" s="1"/>
  <c r="I109" i="8" s="1"/>
  <c r="K76" i="11"/>
  <c r="M76" i="11" s="1"/>
  <c r="H77" i="8" s="1"/>
  <c r="L76" i="11"/>
  <c r="N76" i="11" s="1"/>
  <c r="I77" i="8" s="1"/>
  <c r="L41" i="11"/>
  <c r="N41" i="11" s="1"/>
  <c r="I42" i="8" s="1"/>
  <c r="K41" i="11"/>
  <c r="M41" i="11" s="1"/>
  <c r="H42" i="8" s="1"/>
  <c r="L63" i="11"/>
  <c r="N63" i="11" s="1"/>
  <c r="I64" i="8" s="1"/>
  <c r="K63" i="11"/>
  <c r="M63" i="11" s="1"/>
  <c r="H64" i="8" s="1"/>
  <c r="L31" i="11"/>
  <c r="N31" i="11" s="1"/>
  <c r="I32" i="8" s="1"/>
  <c r="K31" i="11"/>
  <c r="M31" i="11" s="1"/>
  <c r="H32" i="8" s="1"/>
  <c r="K184" i="11"/>
  <c r="M184" i="11" s="1"/>
  <c r="H185" i="8" s="1"/>
  <c r="L184" i="11"/>
  <c r="N184" i="11" s="1"/>
  <c r="I185" i="8" s="1"/>
  <c r="L148" i="11"/>
  <c r="N148" i="11" s="1"/>
  <c r="I149" i="8" s="1"/>
  <c r="K148" i="11"/>
  <c r="M148" i="11" s="1"/>
  <c r="H149" i="8" s="1"/>
  <c r="K118" i="11"/>
  <c r="M118" i="11" s="1"/>
  <c r="H119" i="8" s="1"/>
  <c r="L118" i="11"/>
  <c r="N118" i="11" s="1"/>
  <c r="I119" i="8" s="1"/>
  <c r="K86" i="11"/>
  <c r="M86" i="11" s="1"/>
  <c r="H87" i="8" s="1"/>
  <c r="L86" i="11"/>
  <c r="N86" i="11" s="1"/>
  <c r="I87" i="8" s="1"/>
  <c r="L35" i="11"/>
  <c r="N35" i="11" s="1"/>
  <c r="I36" i="8" s="1"/>
  <c r="K35" i="11"/>
  <c r="M35" i="11" s="1"/>
  <c r="H36" i="8" s="1"/>
  <c r="K178" i="11"/>
  <c r="M178" i="11" s="1"/>
  <c r="H179" i="8" s="1"/>
  <c r="L178" i="11"/>
  <c r="N178" i="11" s="1"/>
  <c r="I179" i="8" s="1"/>
  <c r="L104" i="11"/>
  <c r="N104" i="11" s="1"/>
  <c r="I105" i="8" s="1"/>
  <c r="K104" i="11"/>
  <c r="M104" i="11" s="1"/>
  <c r="H105" i="8" s="1"/>
  <c r="L37" i="11"/>
  <c r="N37" i="11" s="1"/>
  <c r="I38" i="8" s="1"/>
  <c r="K37" i="11"/>
  <c r="M37" i="11" s="1"/>
  <c r="H38" i="8" s="1"/>
  <c r="K170" i="11"/>
  <c r="M170" i="11" s="1"/>
  <c r="H171" i="8" s="1"/>
  <c r="L170" i="11"/>
  <c r="N170" i="11" s="1"/>
  <c r="I171" i="8" s="1"/>
  <c r="K128" i="11"/>
  <c r="M128" i="11" s="1"/>
  <c r="H129" i="8" s="1"/>
  <c r="L128" i="11"/>
  <c r="N128" i="11" s="1"/>
  <c r="I129" i="8" s="1"/>
  <c r="K80" i="11"/>
  <c r="M80" i="11" s="1"/>
  <c r="H81" i="8" s="1"/>
  <c r="L80" i="11"/>
  <c r="N80" i="11" s="1"/>
  <c r="I81" i="8" s="1"/>
  <c r="K141" i="11"/>
  <c r="M141" i="11" s="1"/>
  <c r="H142" i="8" s="1"/>
  <c r="L141" i="11"/>
  <c r="N141" i="11" s="1"/>
  <c r="I142" i="8" s="1"/>
  <c r="K77" i="11"/>
  <c r="M77" i="11" s="1"/>
  <c r="H78" i="8" s="1"/>
  <c r="L77" i="11"/>
  <c r="N77" i="11" s="1"/>
  <c r="I78" i="8" s="1"/>
  <c r="K123" i="11"/>
  <c r="M123" i="11" s="1"/>
  <c r="H124" i="8" s="1"/>
  <c r="L123" i="11"/>
  <c r="N123" i="11" s="1"/>
  <c r="I124" i="8" s="1"/>
  <c r="L161" i="11"/>
  <c r="N161" i="11" s="1"/>
  <c r="I162" i="8" s="1"/>
  <c r="K161" i="11"/>
  <c r="M161" i="11" s="1"/>
  <c r="H162" i="8" s="1"/>
  <c r="K129" i="11"/>
  <c r="M129" i="11" s="1"/>
  <c r="H130" i="8" s="1"/>
  <c r="L129" i="11"/>
  <c r="N129" i="11" s="1"/>
  <c r="I130" i="8" s="1"/>
  <c r="L95" i="11"/>
  <c r="N95" i="11" s="1"/>
  <c r="I96" i="8" s="1"/>
  <c r="K95" i="11"/>
  <c r="M95" i="11" s="1"/>
  <c r="H96" i="8" s="1"/>
  <c r="L79" i="11"/>
  <c r="N79" i="11" s="1"/>
  <c r="I80" i="8" s="1"/>
  <c r="K79" i="11"/>
  <c r="M79" i="11" s="1"/>
  <c r="H80" i="8" s="1"/>
  <c r="L30" i="11"/>
  <c r="N30" i="11" s="1"/>
  <c r="I31" i="8" s="1"/>
  <c r="K30" i="11"/>
  <c r="M30" i="11" s="1"/>
  <c r="H31" i="8" s="1"/>
  <c r="L69" i="11"/>
  <c r="N69" i="11" s="1"/>
  <c r="I70" i="8" s="1"/>
  <c r="K69" i="11"/>
  <c r="M69" i="11" s="1"/>
  <c r="H70" i="8" s="1"/>
  <c r="L85" i="11"/>
  <c r="N85" i="11" s="1"/>
  <c r="I86" i="8" s="1"/>
  <c r="K85" i="11"/>
  <c r="M85" i="11" s="1"/>
  <c r="H86" i="8" s="1"/>
  <c r="K159" i="11"/>
  <c r="M159" i="11" s="1"/>
  <c r="H160" i="8" s="1"/>
  <c r="L159" i="11"/>
  <c r="N159" i="11" s="1"/>
  <c r="I160" i="8" s="1"/>
  <c r="L101" i="11"/>
  <c r="N101" i="11" s="1"/>
  <c r="I102" i="8" s="1"/>
  <c r="K101" i="11"/>
  <c r="M101" i="11" s="1"/>
  <c r="H102" i="8" s="1"/>
  <c r="L99" i="11"/>
  <c r="N99" i="11" s="1"/>
  <c r="I100" i="8" s="1"/>
  <c r="K99" i="11"/>
  <c r="M99" i="11" s="1"/>
  <c r="H100" i="8" s="1"/>
  <c r="L173" i="11"/>
  <c r="N173" i="11" s="1"/>
  <c r="I174" i="8" s="1"/>
  <c r="K173" i="11"/>
  <c r="M173" i="11" s="1"/>
  <c r="H174" i="8" s="1"/>
  <c r="L105" i="11"/>
  <c r="N105" i="11" s="1"/>
  <c r="I106" i="8" s="1"/>
  <c r="K105" i="11"/>
  <c r="M105" i="11" s="1"/>
  <c r="H106" i="8" s="1"/>
  <c r="L157" i="11"/>
  <c r="N157" i="11" s="1"/>
  <c r="I158" i="8" s="1"/>
  <c r="K157" i="11"/>
  <c r="M157" i="11" s="1"/>
  <c r="H158" i="8" s="1"/>
  <c r="E33" i="9"/>
  <c r="G34" i="8" s="1"/>
  <c r="E41" i="9"/>
  <c r="G42" i="8" s="1"/>
  <c r="E49" i="9"/>
  <c r="G50" i="8" s="1"/>
  <c r="E57" i="9"/>
  <c r="G58" i="8" s="1"/>
  <c r="E65" i="9"/>
  <c r="G66" i="8" s="1"/>
  <c r="D30" i="9"/>
  <c r="F31" i="8" s="1"/>
  <c r="D38" i="9"/>
  <c r="F39" i="8" s="1"/>
  <c r="D46" i="9"/>
  <c r="F47" i="8" s="1"/>
  <c r="D56" i="9"/>
  <c r="F57" i="8" s="1"/>
  <c r="D64" i="9"/>
  <c r="F65" i="8" s="1"/>
  <c r="D77" i="9"/>
  <c r="F78" i="8" s="1"/>
  <c r="D85" i="9"/>
  <c r="F86" i="8" s="1"/>
  <c r="D93" i="9"/>
  <c r="F94" i="8" s="1"/>
  <c r="D101" i="9"/>
  <c r="F102" i="8" s="1"/>
  <c r="D109" i="9"/>
  <c r="F110" i="8" s="1"/>
  <c r="D117" i="9"/>
  <c r="F118" i="8" s="1"/>
  <c r="D125" i="9"/>
  <c r="F126" i="8" s="1"/>
  <c r="D133" i="9"/>
  <c r="F134" i="8" s="1"/>
  <c r="D141" i="9"/>
  <c r="F142" i="8" s="1"/>
  <c r="D149" i="9"/>
  <c r="F150" i="8" s="1"/>
  <c r="D159" i="9"/>
  <c r="F160" i="8" s="1"/>
  <c r="D167" i="9"/>
  <c r="F168" i="8" s="1"/>
  <c r="D175" i="9"/>
  <c r="F176" i="8" s="1"/>
  <c r="D183" i="9"/>
  <c r="F184" i="8" s="1"/>
  <c r="E75" i="9"/>
  <c r="G76" i="8" s="1"/>
  <c r="E83" i="9"/>
  <c r="G84" i="8" s="1"/>
  <c r="E91" i="9"/>
  <c r="G92" i="8" s="1"/>
  <c r="E99" i="9"/>
  <c r="G100" i="8" s="1"/>
  <c r="E107" i="9"/>
  <c r="G108" i="8" s="1"/>
  <c r="E115" i="9"/>
  <c r="G116" i="8" s="1"/>
  <c r="E123" i="9"/>
  <c r="G124" i="8" s="1"/>
  <c r="E131" i="9"/>
  <c r="G132" i="8" s="1"/>
  <c r="E139" i="9"/>
  <c r="G140" i="8" s="1"/>
  <c r="E147" i="9"/>
  <c r="G148" i="8" s="1"/>
  <c r="G183" i="9"/>
  <c r="G175" i="9"/>
  <c r="G167" i="9"/>
  <c r="G159" i="9"/>
  <c r="G151" i="9"/>
  <c r="G143" i="9"/>
  <c r="G135" i="9"/>
  <c r="G127" i="9"/>
  <c r="G119" i="9"/>
  <c r="G111" i="9"/>
  <c r="G103" i="9"/>
  <c r="G95" i="9"/>
  <c r="G87" i="9"/>
  <c r="G79" i="9"/>
  <c r="G71" i="9"/>
  <c r="G67" i="9"/>
  <c r="G59" i="9"/>
  <c r="G51" i="9"/>
  <c r="G43" i="9"/>
  <c r="G35" i="9"/>
  <c r="G27" i="9"/>
  <c r="L156" i="11"/>
  <c r="N156" i="11" s="1"/>
  <c r="I157" i="8" s="1"/>
  <c r="K156" i="11"/>
  <c r="M156" i="11" s="1"/>
  <c r="H157" i="8" s="1"/>
  <c r="K182" i="11"/>
  <c r="M182" i="11" s="1"/>
  <c r="H183" i="8" s="1"/>
  <c r="L182" i="11"/>
  <c r="N182" i="11" s="1"/>
  <c r="I183" i="8" s="1"/>
  <c r="K146" i="11"/>
  <c r="M146" i="11" s="1"/>
  <c r="H147" i="8" s="1"/>
  <c r="L146" i="11"/>
  <c r="N146" i="11" s="1"/>
  <c r="I147" i="8" s="1"/>
  <c r="K114" i="11"/>
  <c r="M114" i="11" s="1"/>
  <c r="H115" i="8" s="1"/>
  <c r="L114" i="11"/>
  <c r="N114" i="11" s="1"/>
  <c r="I115" i="8" s="1"/>
  <c r="K82" i="11"/>
  <c r="M82" i="11" s="1"/>
  <c r="H83" i="8" s="1"/>
  <c r="L82" i="11"/>
  <c r="N82" i="11" s="1"/>
  <c r="I83" i="8" s="1"/>
  <c r="L132" i="11"/>
  <c r="N132" i="11" s="1"/>
  <c r="I133" i="8" s="1"/>
  <c r="K132" i="11"/>
  <c r="M132" i="11" s="1"/>
  <c r="H133" i="8" s="1"/>
  <c r="L100" i="11"/>
  <c r="N100" i="11" s="1"/>
  <c r="I101" i="8" s="1"/>
  <c r="K100" i="11"/>
  <c r="M100" i="11" s="1"/>
  <c r="H101" i="8" s="1"/>
  <c r="L68" i="11"/>
  <c r="N68" i="11" s="1"/>
  <c r="I69" i="8" s="1"/>
  <c r="K68" i="11"/>
  <c r="M68" i="11" s="1"/>
  <c r="H69" i="8" s="1"/>
  <c r="K33" i="11"/>
  <c r="M33" i="11" s="1"/>
  <c r="H34" i="8" s="1"/>
  <c r="L33" i="11"/>
  <c r="N33" i="11" s="1"/>
  <c r="I34" i="8" s="1"/>
  <c r="K55" i="11"/>
  <c r="M55" i="11" s="1"/>
  <c r="H56" i="8" s="1"/>
  <c r="L55" i="11"/>
  <c r="N55" i="11" s="1"/>
  <c r="I56" i="8" s="1"/>
  <c r="K153" i="11"/>
  <c r="M153" i="11" s="1"/>
  <c r="H154" i="8" s="1"/>
  <c r="L153" i="11"/>
  <c r="N153" i="11" s="1"/>
  <c r="I154" i="8" s="1"/>
  <c r="K66" i="11"/>
  <c r="M66" i="11" s="1"/>
  <c r="H67" i="8" s="1"/>
  <c r="L66" i="11"/>
  <c r="N66" i="11" s="1"/>
  <c r="I67" i="8" s="1"/>
  <c r="K176" i="11"/>
  <c r="M176" i="11" s="1"/>
  <c r="H177" i="8" s="1"/>
  <c r="L176" i="11"/>
  <c r="N176" i="11" s="1"/>
  <c r="I177" i="8" s="1"/>
  <c r="L142" i="11"/>
  <c r="N142" i="11" s="1"/>
  <c r="I143" i="8" s="1"/>
  <c r="K142" i="11"/>
  <c r="M142" i="11" s="1"/>
  <c r="H143" i="8" s="1"/>
  <c r="L110" i="11"/>
  <c r="N110" i="11" s="1"/>
  <c r="I111" i="8" s="1"/>
  <c r="K110" i="11"/>
  <c r="M110" i="11" s="1"/>
  <c r="H111" i="8" s="1"/>
  <c r="L78" i="11"/>
  <c r="N78" i="11" s="1"/>
  <c r="I79" i="8" s="1"/>
  <c r="K78" i="11"/>
  <c r="M78" i="11" s="1"/>
  <c r="H79" i="8" s="1"/>
  <c r="K59" i="11"/>
  <c r="M59" i="11" s="1"/>
  <c r="H60" i="8" s="1"/>
  <c r="L59" i="11"/>
  <c r="N59" i="11" s="1"/>
  <c r="I60" i="8" s="1"/>
  <c r="K27" i="11"/>
  <c r="M27" i="11" s="1"/>
  <c r="H28" i="8" s="1"/>
  <c r="L27" i="11"/>
  <c r="N27" i="11" s="1"/>
  <c r="I28" i="8" s="1"/>
  <c r="L162" i="11"/>
  <c r="N162" i="11" s="1"/>
  <c r="I163" i="8" s="1"/>
  <c r="K162" i="11"/>
  <c r="M162" i="11" s="1"/>
  <c r="H163" i="8" s="1"/>
  <c r="L88" i="11"/>
  <c r="N88" i="11" s="1"/>
  <c r="I89" i="8" s="1"/>
  <c r="K88" i="11"/>
  <c r="M88" i="11" s="1"/>
  <c r="H89" i="8" s="1"/>
  <c r="K61" i="11"/>
  <c r="M61" i="11" s="1"/>
  <c r="H62" i="8" s="1"/>
  <c r="L61" i="11"/>
  <c r="N61" i="11" s="1"/>
  <c r="I62" i="8" s="1"/>
  <c r="K96" i="11"/>
  <c r="M96" i="11" s="1"/>
  <c r="H97" i="8" s="1"/>
  <c r="L96" i="11"/>
  <c r="N96" i="11" s="1"/>
  <c r="I97" i="8" s="1"/>
  <c r="K154" i="11"/>
  <c r="M154" i="11" s="1"/>
  <c r="H155" i="8" s="1"/>
  <c r="L154" i="11"/>
  <c r="N154" i="11" s="1"/>
  <c r="I155" i="8" s="1"/>
  <c r="L185" i="11"/>
  <c r="N185" i="11" s="1"/>
  <c r="I186" i="8" s="1"/>
  <c r="K185" i="11"/>
  <c r="M185" i="11" s="1"/>
  <c r="H186" i="8" s="1"/>
  <c r="L121" i="11"/>
  <c r="N121" i="11" s="1"/>
  <c r="I122" i="8" s="1"/>
  <c r="K121" i="11"/>
  <c r="M121" i="11" s="1"/>
  <c r="H122" i="8" s="1"/>
  <c r="L115" i="11"/>
  <c r="N115" i="11" s="1"/>
  <c r="I116" i="8" s="1"/>
  <c r="K115" i="11"/>
  <c r="M115" i="11" s="1"/>
  <c r="H116" i="8" s="1"/>
  <c r="K179" i="11"/>
  <c r="M179" i="11" s="1"/>
  <c r="H180" i="8" s="1"/>
  <c r="L179" i="11"/>
  <c r="N179" i="11" s="1"/>
  <c r="I180" i="8" s="1"/>
  <c r="K145" i="11"/>
  <c r="M145" i="11" s="1"/>
  <c r="H146" i="8" s="1"/>
  <c r="L145" i="11"/>
  <c r="N145" i="11" s="1"/>
  <c r="I146" i="8" s="1"/>
  <c r="K91" i="11"/>
  <c r="M91" i="11" s="1"/>
  <c r="H92" i="8" s="1"/>
  <c r="L91" i="11"/>
  <c r="N91" i="11" s="1"/>
  <c r="I92" i="8" s="1"/>
  <c r="K75" i="11"/>
  <c r="M75" i="11" s="1"/>
  <c r="H76" i="8" s="1"/>
  <c r="L75" i="11"/>
  <c r="N75" i="11" s="1"/>
  <c r="I76" i="8" s="1"/>
  <c r="L46" i="11"/>
  <c r="N46" i="11" s="1"/>
  <c r="I47" i="8" s="1"/>
  <c r="K46" i="11"/>
  <c r="M46" i="11" s="1"/>
  <c r="H47" i="8" s="1"/>
  <c r="L111" i="11"/>
  <c r="N111" i="11" s="1"/>
  <c r="I112" i="8" s="1"/>
  <c r="K111" i="11"/>
  <c r="M111" i="11" s="1"/>
  <c r="H112" i="8" s="1"/>
  <c r="K56" i="11"/>
  <c r="M56" i="11" s="1"/>
  <c r="H57" i="8" s="1"/>
  <c r="L56" i="11"/>
  <c r="N56" i="11" s="1"/>
  <c r="I57" i="8" s="1"/>
  <c r="L137" i="11"/>
  <c r="N137" i="11" s="1"/>
  <c r="I138" i="8" s="1"/>
  <c r="K137" i="11"/>
  <c r="M137" i="11" s="1"/>
  <c r="H138" i="8" s="1"/>
  <c r="L117" i="11"/>
  <c r="N117" i="11" s="1"/>
  <c r="I118" i="8" s="1"/>
  <c r="K117" i="11"/>
  <c r="M117" i="11" s="1"/>
  <c r="H118" i="8" s="1"/>
  <c r="K103" i="11"/>
  <c r="M103" i="11" s="1"/>
  <c r="H104" i="8" s="1"/>
  <c r="L103" i="11"/>
  <c r="N103" i="11" s="1"/>
  <c r="I104" i="8" s="1"/>
  <c r="E27" i="9"/>
  <c r="G28" i="8" s="1"/>
  <c r="E35" i="9"/>
  <c r="G36" i="8" s="1"/>
  <c r="E43" i="9"/>
  <c r="G44" i="8" s="1"/>
  <c r="E51" i="9"/>
  <c r="G52" i="8" s="1"/>
  <c r="E59" i="9"/>
  <c r="G60" i="8" s="1"/>
  <c r="E67" i="9"/>
  <c r="G68" i="8" s="1"/>
  <c r="D32" i="9"/>
  <c r="F33" i="8" s="1"/>
  <c r="D40" i="9"/>
  <c r="F41" i="8" s="1"/>
  <c r="D48" i="9"/>
  <c r="F49" i="8" s="1"/>
  <c r="G203" i="5"/>
  <c r="G252" i="5"/>
  <c r="F340" i="5"/>
  <c r="G211" i="5"/>
  <c r="G275" i="5"/>
  <c r="G319" i="5"/>
  <c r="G357" i="5"/>
  <c r="I255" i="5"/>
  <c r="G256" i="2" s="1"/>
  <c r="P256" i="2" s="1"/>
  <c r="F303" i="5"/>
  <c r="E295" i="5"/>
  <c r="I332" i="5"/>
  <c r="E333" i="2" s="1"/>
  <c r="N333" i="2" s="1"/>
  <c r="I325" i="5"/>
  <c r="E326" i="2" s="1"/>
  <c r="N326" i="2" s="1"/>
  <c r="I228" i="5"/>
  <c r="F229" i="2" s="1"/>
  <c r="O229" i="2" s="1"/>
  <c r="I316" i="5"/>
  <c r="E317" i="2" s="1"/>
  <c r="N317" i="2" s="1"/>
  <c r="I348" i="5"/>
  <c r="E349" i="2" s="1"/>
  <c r="N349" i="2" s="1"/>
  <c r="G181" i="5"/>
  <c r="J182" i="2" s="1"/>
  <c r="G205" i="5"/>
  <c r="G331" i="5"/>
  <c r="E358" i="5"/>
  <c r="T50" i="4"/>
  <c r="G187" i="5"/>
  <c r="G227" i="5"/>
  <c r="G259" i="5"/>
  <c r="G287" i="5"/>
  <c r="G303" i="5"/>
  <c r="G329" i="5"/>
  <c r="G332" i="5"/>
  <c r="I163" i="5"/>
  <c r="G164" i="2" s="1"/>
  <c r="P164" i="2" s="1"/>
  <c r="F244" i="5"/>
  <c r="F298" i="5"/>
  <c r="F287" i="5"/>
  <c r="F353" i="5"/>
  <c r="E267" i="5"/>
  <c r="E287" i="5"/>
  <c r="I303" i="5"/>
  <c r="G304" i="2" s="1"/>
  <c r="P304" i="2" s="1"/>
  <c r="F332" i="5"/>
  <c r="I365" i="5"/>
  <c r="G366" i="2" s="1"/>
  <c r="P366" i="2" s="1"/>
  <c r="I196" i="5"/>
  <c r="E197" i="2" s="1"/>
  <c r="N197" i="2" s="1"/>
  <c r="I256" i="5"/>
  <c r="E257" i="2" s="1"/>
  <c r="N257" i="2" s="1"/>
  <c r="T23" i="4"/>
  <c r="G195" i="5"/>
  <c r="G219" i="5"/>
  <c r="G243" i="5"/>
  <c r="G255" i="5"/>
  <c r="G279" i="5"/>
  <c r="G291" i="5"/>
  <c r="G299" i="5"/>
  <c r="G336" i="5"/>
  <c r="G345" i="5"/>
  <c r="G352" i="5"/>
  <c r="G360" i="5"/>
  <c r="I195" i="5"/>
  <c r="G196" i="2" s="1"/>
  <c r="P196" i="2" s="1"/>
  <c r="I227" i="5"/>
  <c r="G228" i="2" s="1"/>
  <c r="P228" i="2" s="1"/>
  <c r="F252" i="5"/>
  <c r="F279" i="5"/>
  <c r="F295" i="5"/>
  <c r="F345" i="5"/>
  <c r="F365" i="5"/>
  <c r="E162" i="5"/>
  <c r="H163" i="2" s="1"/>
  <c r="E271" i="5"/>
  <c r="I279" i="5"/>
  <c r="E280" i="2" s="1"/>
  <c r="N280" i="2" s="1"/>
  <c r="F320" i="5"/>
  <c r="F328" i="5"/>
  <c r="F336" i="5"/>
  <c r="I345" i="5"/>
  <c r="G346" i="2" s="1"/>
  <c r="P346" i="2" s="1"/>
  <c r="F360" i="5"/>
  <c r="I212" i="5"/>
  <c r="F213" i="2" s="1"/>
  <c r="O213" i="2" s="1"/>
  <c r="I244" i="5"/>
  <c r="E245" i="2" s="1"/>
  <c r="N245" i="2" s="1"/>
  <c r="I336" i="5"/>
  <c r="F337" i="2" s="1"/>
  <c r="O337" i="2" s="1"/>
  <c r="E360" i="5"/>
  <c r="D4" i="9"/>
  <c r="F5" i="8" s="1"/>
  <c r="J995" i="11"/>
  <c r="I993" i="11"/>
  <c r="F266" i="5"/>
  <c r="L14" i="11"/>
  <c r="N14" i="11" s="1"/>
  <c r="I15" i="8" s="1"/>
  <c r="J994" i="11"/>
  <c r="E254" i="5"/>
  <c r="F326" i="5"/>
  <c r="I188" i="5"/>
  <c r="F189" i="2" s="1"/>
  <c r="O189" i="2" s="1"/>
  <c r="E310" i="5"/>
  <c r="J997" i="11"/>
  <c r="J988" i="11"/>
  <c r="J1001" i="11"/>
  <c r="I991" i="11"/>
  <c r="L20" i="11"/>
  <c r="N20" i="11" s="1"/>
  <c r="I21" i="8" s="1"/>
  <c r="E196" i="2"/>
  <c r="N196" i="2" s="1"/>
  <c r="E228" i="2"/>
  <c r="N228" i="2" s="1"/>
  <c r="E260" i="2"/>
  <c r="N260" i="2" s="1"/>
  <c r="G260" i="2"/>
  <c r="P260" i="2" s="1"/>
  <c r="F260" i="2"/>
  <c r="O260" i="2" s="1"/>
  <c r="F267" i="2"/>
  <c r="O267" i="2" s="1"/>
  <c r="E267" i="2"/>
  <c r="N267" i="2" s="1"/>
  <c r="G267" i="2"/>
  <c r="P267" i="2" s="1"/>
  <c r="E276" i="2"/>
  <c r="N276" i="2" s="1"/>
  <c r="G276" i="2"/>
  <c r="P276" i="2" s="1"/>
  <c r="F276" i="2"/>
  <c r="O276" i="2" s="1"/>
  <c r="F304" i="2"/>
  <c r="O304" i="2" s="1"/>
  <c r="E354" i="2"/>
  <c r="N354" i="2" s="1"/>
  <c r="G354" i="2"/>
  <c r="P354" i="2" s="1"/>
  <c r="F354" i="2"/>
  <c r="O354" i="2" s="1"/>
  <c r="F257" i="2"/>
  <c r="O257" i="2" s="1"/>
  <c r="F321" i="2"/>
  <c r="O321" i="2" s="1"/>
  <c r="E321" i="2"/>
  <c r="N321" i="2" s="1"/>
  <c r="G321" i="2"/>
  <c r="P321" i="2" s="1"/>
  <c r="F329" i="2"/>
  <c r="O329" i="2" s="1"/>
  <c r="E329" i="2"/>
  <c r="N329" i="2" s="1"/>
  <c r="G329" i="2"/>
  <c r="P329" i="2" s="1"/>
  <c r="F345" i="2"/>
  <c r="O345" i="2" s="1"/>
  <c r="E345" i="2"/>
  <c r="N345" i="2" s="1"/>
  <c r="G345" i="2"/>
  <c r="P345" i="2" s="1"/>
  <c r="F353" i="2"/>
  <c r="O353" i="2" s="1"/>
  <c r="E353" i="2"/>
  <c r="N353" i="2" s="1"/>
  <c r="G353" i="2"/>
  <c r="P353" i="2" s="1"/>
  <c r="E266" i="2"/>
  <c r="N266" i="2" s="1"/>
  <c r="G266" i="2"/>
  <c r="P266" i="2" s="1"/>
  <c r="F266" i="2"/>
  <c r="O266" i="2" s="1"/>
  <c r="E270" i="2"/>
  <c r="N270" i="2" s="1"/>
  <c r="G270" i="2"/>
  <c r="P270" i="2" s="1"/>
  <c r="F270" i="2"/>
  <c r="O270" i="2" s="1"/>
  <c r="E274" i="2"/>
  <c r="N274" i="2" s="1"/>
  <c r="G274" i="2"/>
  <c r="P274" i="2" s="1"/>
  <c r="F274" i="2"/>
  <c r="O274" i="2" s="1"/>
  <c r="E278" i="2"/>
  <c r="N278" i="2" s="1"/>
  <c r="G278" i="2"/>
  <c r="P278" i="2" s="1"/>
  <c r="F278" i="2"/>
  <c r="O278" i="2" s="1"/>
  <c r="E282" i="2"/>
  <c r="N282" i="2" s="1"/>
  <c r="G282" i="2"/>
  <c r="P282" i="2" s="1"/>
  <c r="F282" i="2"/>
  <c r="O282" i="2" s="1"/>
  <c r="E286" i="2"/>
  <c r="N286" i="2" s="1"/>
  <c r="G286" i="2"/>
  <c r="P286" i="2" s="1"/>
  <c r="F286" i="2"/>
  <c r="O286" i="2" s="1"/>
  <c r="E290" i="2"/>
  <c r="N290" i="2" s="1"/>
  <c r="G290" i="2"/>
  <c r="P290" i="2" s="1"/>
  <c r="F290" i="2"/>
  <c r="O290" i="2" s="1"/>
  <c r="E294" i="2"/>
  <c r="N294" i="2" s="1"/>
  <c r="G294" i="2"/>
  <c r="P294" i="2" s="1"/>
  <c r="F294" i="2"/>
  <c r="O294" i="2" s="1"/>
  <c r="E298" i="2"/>
  <c r="N298" i="2" s="1"/>
  <c r="G298" i="2"/>
  <c r="P298" i="2" s="1"/>
  <c r="F298" i="2"/>
  <c r="O298" i="2" s="1"/>
  <c r="E302" i="2"/>
  <c r="N302" i="2" s="1"/>
  <c r="G302" i="2"/>
  <c r="P302" i="2" s="1"/>
  <c r="F302" i="2"/>
  <c r="O302" i="2" s="1"/>
  <c r="E306" i="2"/>
  <c r="N306" i="2" s="1"/>
  <c r="G306" i="2"/>
  <c r="P306" i="2" s="1"/>
  <c r="F306" i="2"/>
  <c r="O306" i="2" s="1"/>
  <c r="F323" i="2"/>
  <c r="O323" i="2" s="1"/>
  <c r="E323" i="2"/>
  <c r="N323" i="2" s="1"/>
  <c r="G323" i="2"/>
  <c r="P323" i="2" s="1"/>
  <c r="F327" i="2"/>
  <c r="O327" i="2" s="1"/>
  <c r="E327" i="2"/>
  <c r="N327" i="2" s="1"/>
  <c r="G327" i="2"/>
  <c r="P327" i="2" s="1"/>
  <c r="F331" i="2"/>
  <c r="O331" i="2" s="1"/>
  <c r="E331" i="2"/>
  <c r="N331" i="2" s="1"/>
  <c r="G331" i="2"/>
  <c r="P331" i="2" s="1"/>
  <c r="F335" i="2"/>
  <c r="O335" i="2" s="1"/>
  <c r="E335" i="2"/>
  <c r="N335" i="2" s="1"/>
  <c r="G335" i="2"/>
  <c r="P335" i="2" s="1"/>
  <c r="F339" i="2"/>
  <c r="O339" i="2" s="1"/>
  <c r="E339" i="2"/>
  <c r="N339" i="2" s="1"/>
  <c r="G339" i="2"/>
  <c r="P339" i="2" s="1"/>
  <c r="F343" i="2"/>
  <c r="O343" i="2" s="1"/>
  <c r="E343" i="2"/>
  <c r="N343" i="2" s="1"/>
  <c r="G343" i="2"/>
  <c r="P343" i="2" s="1"/>
  <c r="F351" i="2"/>
  <c r="O351" i="2" s="1"/>
  <c r="E351" i="2"/>
  <c r="N351" i="2" s="1"/>
  <c r="G351" i="2"/>
  <c r="P351" i="2" s="1"/>
  <c r="F355" i="2"/>
  <c r="O355" i="2" s="1"/>
  <c r="E355" i="2"/>
  <c r="N355" i="2" s="1"/>
  <c r="G355" i="2"/>
  <c r="P355" i="2" s="1"/>
  <c r="F359" i="2"/>
  <c r="O359" i="2" s="1"/>
  <c r="E359" i="2"/>
  <c r="N359" i="2" s="1"/>
  <c r="G359" i="2"/>
  <c r="P359" i="2" s="1"/>
  <c r="F363" i="2"/>
  <c r="O363" i="2" s="1"/>
  <c r="E363" i="2"/>
  <c r="N363" i="2" s="1"/>
  <c r="G363" i="2"/>
  <c r="P363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39" i="2"/>
  <c r="O239" i="2" s="1"/>
  <c r="E239" i="2"/>
  <c r="N239" i="2" s="1"/>
  <c r="G239" i="2"/>
  <c r="P239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O255" i="2" s="1"/>
  <c r="E255" i="2"/>
  <c r="N255" i="2" s="1"/>
  <c r="G255" i="2"/>
  <c r="P255" i="2" s="1"/>
  <c r="F259" i="2"/>
  <c r="O259" i="2" s="1"/>
  <c r="E259" i="2"/>
  <c r="N259" i="2" s="1"/>
  <c r="G259" i="2"/>
  <c r="P259" i="2" s="1"/>
  <c r="F263" i="2"/>
  <c r="O263" i="2" s="1"/>
  <c r="E263" i="2"/>
  <c r="N263" i="2" s="1"/>
  <c r="G263" i="2"/>
  <c r="P263" i="2" s="1"/>
  <c r="F311" i="2"/>
  <c r="O311" i="2" s="1"/>
  <c r="E311" i="2"/>
  <c r="N311" i="2" s="1"/>
  <c r="G311" i="2"/>
  <c r="P311" i="2" s="1"/>
  <c r="F315" i="2"/>
  <c r="O315" i="2" s="1"/>
  <c r="E315" i="2"/>
  <c r="N315" i="2" s="1"/>
  <c r="G315" i="2"/>
  <c r="P315" i="2" s="1"/>
  <c r="F319" i="2"/>
  <c r="O319" i="2" s="1"/>
  <c r="E319" i="2"/>
  <c r="N319" i="2" s="1"/>
  <c r="G319" i="2"/>
  <c r="P319" i="2" s="1"/>
  <c r="E212" i="2"/>
  <c r="N212" i="2" s="1"/>
  <c r="G212" i="2"/>
  <c r="P212" i="2" s="1"/>
  <c r="F212" i="2"/>
  <c r="O212" i="2" s="1"/>
  <c r="F271" i="2"/>
  <c r="O271" i="2" s="1"/>
  <c r="E271" i="2"/>
  <c r="N271" i="2" s="1"/>
  <c r="G271" i="2"/>
  <c r="P271" i="2" s="1"/>
  <c r="E350" i="2"/>
  <c r="N350" i="2" s="1"/>
  <c r="G350" i="2"/>
  <c r="P350" i="2" s="1"/>
  <c r="F350" i="2"/>
  <c r="O350" i="2" s="1"/>
  <c r="E358" i="2"/>
  <c r="N358" i="2" s="1"/>
  <c r="G358" i="2"/>
  <c r="P358" i="2" s="1"/>
  <c r="F358" i="2"/>
  <c r="O358" i="2" s="1"/>
  <c r="F325" i="2"/>
  <c r="O325" i="2" s="1"/>
  <c r="E325" i="2"/>
  <c r="N325" i="2" s="1"/>
  <c r="G325" i="2"/>
  <c r="P325" i="2" s="1"/>
  <c r="F341" i="2"/>
  <c r="O341" i="2" s="1"/>
  <c r="E341" i="2"/>
  <c r="N341" i="2" s="1"/>
  <c r="G341" i="2"/>
  <c r="P341" i="2" s="1"/>
  <c r="F357" i="2"/>
  <c r="O357" i="2" s="1"/>
  <c r="E357" i="2"/>
  <c r="N357" i="2" s="1"/>
  <c r="G357" i="2"/>
  <c r="P357" i="2" s="1"/>
  <c r="E272" i="2"/>
  <c r="N272" i="2" s="1"/>
  <c r="G272" i="2"/>
  <c r="P272" i="2" s="1"/>
  <c r="F272" i="2"/>
  <c r="O272" i="2" s="1"/>
  <c r="E288" i="2"/>
  <c r="N288" i="2" s="1"/>
  <c r="G288" i="2"/>
  <c r="P288" i="2" s="1"/>
  <c r="F288" i="2"/>
  <c r="O288" i="2" s="1"/>
  <c r="E296" i="2"/>
  <c r="N296" i="2" s="1"/>
  <c r="G296" i="2"/>
  <c r="P296" i="2" s="1"/>
  <c r="F296" i="2"/>
  <c r="O296" i="2" s="1"/>
  <c r="F361" i="2"/>
  <c r="O361" i="2" s="1"/>
  <c r="E361" i="2"/>
  <c r="N361" i="2" s="1"/>
  <c r="G361" i="2"/>
  <c r="P361" i="2" s="1"/>
  <c r="F201" i="2"/>
  <c r="O201" i="2" s="1"/>
  <c r="E201" i="2"/>
  <c r="N201" i="2" s="1"/>
  <c r="G201" i="2"/>
  <c r="P201" i="2" s="1"/>
  <c r="I1000" i="11"/>
  <c r="L5" i="11"/>
  <c r="N5" i="11" s="1"/>
  <c r="I6" i="8" s="1"/>
  <c r="G146" i="5"/>
  <c r="J147" i="2" s="1"/>
  <c r="G162" i="5"/>
  <c r="J163" i="2" s="1"/>
  <c r="G178" i="5"/>
  <c r="J179" i="2" s="1"/>
  <c r="I147" i="5"/>
  <c r="G148" i="2" s="1"/>
  <c r="P148" i="2" s="1"/>
  <c r="I179" i="5"/>
  <c r="G180" i="2" s="1"/>
  <c r="P180" i="2" s="1"/>
  <c r="F171" i="5"/>
  <c r="I172" i="2" s="1"/>
  <c r="E146" i="5"/>
  <c r="H147" i="2" s="1"/>
  <c r="E178" i="5"/>
  <c r="H179" i="2" s="1"/>
  <c r="T927" i="4"/>
  <c r="Q11" i="4"/>
  <c r="G293" i="5"/>
  <c r="G309" i="5"/>
  <c r="G347" i="5"/>
  <c r="F281" i="5"/>
  <c r="E281" i="5"/>
  <c r="F314" i="5"/>
  <c r="F358" i="5"/>
  <c r="F362" i="5"/>
  <c r="E330" i="5"/>
  <c r="T173" i="4"/>
  <c r="T181" i="4"/>
  <c r="T205" i="4"/>
  <c r="P967" i="4"/>
  <c r="I59" i="5"/>
  <c r="G60" i="2" s="1"/>
  <c r="P60" i="2" s="1"/>
  <c r="G149" i="5"/>
  <c r="J150" i="2" s="1"/>
  <c r="G206" i="5"/>
  <c r="G217" i="5"/>
  <c r="G222" i="5"/>
  <c r="G254" i="5"/>
  <c r="G257" i="5"/>
  <c r="G261" i="5"/>
  <c r="G281" i="5"/>
  <c r="G301" i="5"/>
  <c r="G305" i="5"/>
  <c r="G314" i="5"/>
  <c r="G318" i="5"/>
  <c r="G323" i="5"/>
  <c r="G339" i="5"/>
  <c r="G355" i="5"/>
  <c r="G359" i="5"/>
  <c r="G362" i="5"/>
  <c r="F148" i="5"/>
  <c r="I149" i="2" s="1"/>
  <c r="F176" i="5"/>
  <c r="I177" i="2" s="1"/>
  <c r="F180" i="5"/>
  <c r="I181" i="2" s="1"/>
  <c r="F206" i="5"/>
  <c r="F218" i="5"/>
  <c r="F254" i="5"/>
  <c r="F258" i="5"/>
  <c r="E202" i="5"/>
  <c r="E262" i="5"/>
  <c r="E269" i="5"/>
  <c r="E273" i="5"/>
  <c r="E285" i="5"/>
  <c r="E297" i="5"/>
  <c r="E301" i="5"/>
  <c r="F310" i="5"/>
  <c r="F318" i="5"/>
  <c r="F342" i="5"/>
  <c r="I156" i="5"/>
  <c r="E157" i="2" s="1"/>
  <c r="N157" i="2" s="1"/>
  <c r="E318" i="5"/>
  <c r="E346" i="5"/>
  <c r="J983" i="11"/>
  <c r="J992" i="11"/>
  <c r="I984" i="11"/>
  <c r="J984" i="11"/>
  <c r="E6" i="9"/>
  <c r="G7" i="8" s="1"/>
  <c r="D6" i="9"/>
  <c r="F7" i="8" s="1"/>
  <c r="G6" i="9"/>
  <c r="D7" i="8" s="1"/>
  <c r="L7" i="8" s="1"/>
  <c r="I999" i="11"/>
  <c r="J999" i="11"/>
  <c r="N963" i="4"/>
  <c r="T963" i="4" s="1"/>
  <c r="Q72" i="4"/>
  <c r="Q80" i="4"/>
  <c r="Q88" i="4"/>
  <c r="Q156" i="4"/>
  <c r="N104" i="4"/>
  <c r="R104" i="4" s="1"/>
  <c r="Q260" i="4"/>
  <c r="Q276" i="4"/>
  <c r="Q292" i="4"/>
  <c r="Q308" i="4"/>
  <c r="Q324" i="4"/>
  <c r="E79" i="5"/>
  <c r="H80" i="2" s="1"/>
  <c r="E270" i="5"/>
  <c r="G270" i="5"/>
  <c r="E278" i="5"/>
  <c r="G278" i="5"/>
  <c r="F290" i="5"/>
  <c r="G290" i="5"/>
  <c r="I154" i="5"/>
  <c r="E155" i="2" s="1"/>
  <c r="N155" i="2" s="1"/>
  <c r="E154" i="5"/>
  <c r="H155" i="2" s="1"/>
  <c r="I170" i="5"/>
  <c r="F171" i="2" s="1"/>
  <c r="O171" i="2" s="1"/>
  <c r="E170" i="5"/>
  <c r="H171" i="2" s="1"/>
  <c r="I186" i="5"/>
  <c r="E186" i="5"/>
  <c r="E211" i="5"/>
  <c r="F211" i="5"/>
  <c r="E235" i="5"/>
  <c r="G235" i="5"/>
  <c r="E247" i="5"/>
  <c r="I247" i="5"/>
  <c r="E251" i="5"/>
  <c r="G251" i="5"/>
  <c r="E259" i="5"/>
  <c r="F259" i="5"/>
  <c r="E263" i="5"/>
  <c r="G263" i="5"/>
  <c r="I267" i="5"/>
  <c r="F267" i="5"/>
  <c r="E275" i="5"/>
  <c r="F275" i="5"/>
  <c r="I283" i="5"/>
  <c r="E283" i="5"/>
  <c r="I291" i="5"/>
  <c r="F291" i="5"/>
  <c r="I299" i="5"/>
  <c r="F299" i="5"/>
  <c r="E307" i="5"/>
  <c r="F307" i="5"/>
  <c r="E311" i="5"/>
  <c r="I311" i="5"/>
  <c r="G311" i="5"/>
  <c r="E315" i="5"/>
  <c r="F315" i="5"/>
  <c r="G315" i="5"/>
  <c r="E320" i="5"/>
  <c r="G320" i="5"/>
  <c r="E324" i="5"/>
  <c r="F324" i="5"/>
  <c r="G324" i="5"/>
  <c r="E328" i="5"/>
  <c r="G328" i="5"/>
  <c r="E340" i="5"/>
  <c r="G340" i="5"/>
  <c r="E344" i="5"/>
  <c r="F344" i="5"/>
  <c r="G344" i="5"/>
  <c r="E348" i="5"/>
  <c r="F348" i="5"/>
  <c r="E352" i="5"/>
  <c r="F352" i="5"/>
  <c r="E356" i="5"/>
  <c r="F356" i="5"/>
  <c r="G356" i="5"/>
  <c r="I364" i="5"/>
  <c r="E364" i="5"/>
  <c r="E155" i="5"/>
  <c r="H156" i="2" s="1"/>
  <c r="F155" i="5"/>
  <c r="I156" i="2" s="1"/>
  <c r="F204" i="5"/>
  <c r="I204" i="5"/>
  <c r="F220" i="5"/>
  <c r="I220" i="5"/>
  <c r="E224" i="5"/>
  <c r="G224" i="5"/>
  <c r="E236" i="5"/>
  <c r="I236" i="5"/>
  <c r="F236" i="5"/>
  <c r="E248" i="5"/>
  <c r="I248" i="5"/>
  <c r="I260" i="5"/>
  <c r="F260" i="5"/>
  <c r="G260" i="5"/>
  <c r="I312" i="5"/>
  <c r="E312" i="5"/>
  <c r="E316" i="5"/>
  <c r="F316" i="5"/>
  <c r="E325" i="5"/>
  <c r="F325" i="5"/>
  <c r="E329" i="5"/>
  <c r="I329" i="5"/>
  <c r="E333" i="5"/>
  <c r="I333" i="5"/>
  <c r="F333" i="5"/>
  <c r="G333" i="5"/>
  <c r="E337" i="5"/>
  <c r="I337" i="5"/>
  <c r="G337" i="5"/>
  <c r="E341" i="5"/>
  <c r="I341" i="5"/>
  <c r="F341" i="5"/>
  <c r="E349" i="5"/>
  <c r="F349" i="5"/>
  <c r="G349" i="5"/>
  <c r="E353" i="5"/>
  <c r="G353" i="5"/>
  <c r="E357" i="5"/>
  <c r="F357" i="5"/>
  <c r="E319" i="5"/>
  <c r="I319" i="5"/>
  <c r="I1001" i="11"/>
  <c r="J979" i="11"/>
  <c r="T965" i="4"/>
  <c r="I989" i="11"/>
  <c r="T111" i="4"/>
  <c r="T119" i="4"/>
  <c r="T221" i="4"/>
  <c r="T530" i="4"/>
  <c r="N967" i="4"/>
  <c r="R967" i="4" s="1"/>
  <c r="I387" i="5"/>
  <c r="I403" i="5"/>
  <c r="I419" i="5"/>
  <c r="I435" i="5"/>
  <c r="G165" i="5"/>
  <c r="J166" i="2" s="1"/>
  <c r="G197" i="5"/>
  <c r="G253" i="5"/>
  <c r="G258" i="5"/>
  <c r="G262" i="5"/>
  <c r="G265" i="5"/>
  <c r="G269" i="5"/>
  <c r="G273" i="5"/>
  <c r="G277" i="5"/>
  <c r="G282" i="5"/>
  <c r="G289" i="5"/>
  <c r="G294" i="5"/>
  <c r="G297" i="5"/>
  <c r="G306" i="5"/>
  <c r="G310" i="5"/>
  <c r="G313" i="5"/>
  <c r="G317" i="5"/>
  <c r="G322" i="5"/>
  <c r="G327" i="5"/>
  <c r="G335" i="5"/>
  <c r="G343" i="5"/>
  <c r="G351" i="5"/>
  <c r="G358" i="5"/>
  <c r="G363" i="5"/>
  <c r="G366" i="5"/>
  <c r="G371" i="5"/>
  <c r="G499" i="5"/>
  <c r="G507" i="5"/>
  <c r="G515" i="5"/>
  <c r="G517" i="5"/>
  <c r="G519" i="5"/>
  <c r="E523" i="5"/>
  <c r="E531" i="5"/>
  <c r="G535" i="5"/>
  <c r="E539" i="5"/>
  <c r="E547" i="5"/>
  <c r="G551" i="5"/>
  <c r="E554" i="5"/>
  <c r="E563" i="5"/>
  <c r="E564" i="5"/>
  <c r="E571" i="5"/>
  <c r="E572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262" i="5"/>
  <c r="F270" i="5"/>
  <c r="F265" i="5"/>
  <c r="F273" i="5"/>
  <c r="I282" i="5"/>
  <c r="F289" i="5"/>
  <c r="F293" i="5"/>
  <c r="F297" i="5"/>
  <c r="F301" i="5"/>
  <c r="F305" i="5"/>
  <c r="F309" i="5"/>
  <c r="F313" i="5"/>
  <c r="F317" i="5"/>
  <c r="E218" i="5"/>
  <c r="E258" i="5"/>
  <c r="E265" i="5"/>
  <c r="E277" i="5"/>
  <c r="E289" i="5"/>
  <c r="E305" i="5"/>
  <c r="F322" i="5"/>
  <c r="F334" i="5"/>
  <c r="F350" i="5"/>
  <c r="F500" i="5"/>
  <c r="F508" i="5"/>
  <c r="F571" i="5"/>
  <c r="F574" i="5"/>
  <c r="I172" i="5"/>
  <c r="E173" i="2" s="1"/>
  <c r="N173" i="2" s="1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14" i="5"/>
  <c r="E322" i="5"/>
  <c r="E338" i="5"/>
  <c r="E354" i="5"/>
  <c r="E362" i="5"/>
  <c r="E370" i="5"/>
  <c r="E504" i="5"/>
  <c r="E512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D11" i="9"/>
  <c r="F12" i="8" s="1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T520" i="4"/>
  <c r="T552" i="4"/>
  <c r="Q481" i="4"/>
  <c r="Q489" i="4"/>
  <c r="Q507" i="4"/>
  <c r="I476" i="5"/>
  <c r="I480" i="5"/>
  <c r="I484" i="5"/>
  <c r="I488" i="5"/>
  <c r="I492" i="5"/>
  <c r="I496" i="5"/>
  <c r="E476" i="5"/>
  <c r="E480" i="5"/>
  <c r="E484" i="5"/>
  <c r="E488" i="5"/>
  <c r="E492" i="5"/>
  <c r="E496" i="5"/>
  <c r="G500" i="5"/>
  <c r="G504" i="5"/>
  <c r="G508" i="5"/>
  <c r="G512" i="5"/>
  <c r="E519" i="5"/>
  <c r="G523" i="5"/>
  <c r="E527" i="5"/>
  <c r="G530" i="5"/>
  <c r="G531" i="5"/>
  <c r="E535" i="5"/>
  <c r="G539" i="5"/>
  <c r="E543" i="5"/>
  <c r="G546" i="5"/>
  <c r="G547" i="5"/>
  <c r="E551" i="5"/>
  <c r="G554" i="5"/>
  <c r="G555" i="5"/>
  <c r="G556" i="5"/>
  <c r="G557" i="5"/>
  <c r="G558" i="5"/>
  <c r="G560" i="5"/>
  <c r="E562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499" i="5"/>
  <c r="F503" i="5"/>
  <c r="F507" i="5"/>
  <c r="F511" i="5"/>
  <c r="I499" i="5"/>
  <c r="I503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Q465" i="4"/>
  <c r="Q473" i="4"/>
  <c r="I375" i="5"/>
  <c r="I383" i="5"/>
  <c r="I391" i="5"/>
  <c r="I399" i="5"/>
  <c r="I407" i="5"/>
  <c r="I415" i="5"/>
  <c r="I423" i="5"/>
  <c r="I431" i="5"/>
  <c r="I439" i="5"/>
  <c r="I447" i="5"/>
  <c r="I466" i="5"/>
  <c r="I470" i="5"/>
  <c r="I474" i="5"/>
  <c r="E468" i="5"/>
  <c r="E472" i="5"/>
  <c r="G361" i="5"/>
  <c r="G365" i="5"/>
  <c r="G369" i="5"/>
  <c r="F361" i="5"/>
  <c r="F369" i="5"/>
  <c r="I361" i="5"/>
  <c r="F364" i="5"/>
  <c r="I369" i="5"/>
  <c r="F372" i="5"/>
  <c r="G26" i="9"/>
  <c r="E27" i="8" s="1"/>
  <c r="M27" i="8" s="1"/>
  <c r="G326" i="5"/>
  <c r="G330" i="5"/>
  <c r="G334" i="5"/>
  <c r="G338" i="5"/>
  <c r="G342" i="5"/>
  <c r="G346" i="5"/>
  <c r="G350" i="5"/>
  <c r="G354" i="5"/>
  <c r="F330" i="5"/>
  <c r="F338" i="5"/>
  <c r="F346" i="5"/>
  <c r="F354" i="5"/>
  <c r="E326" i="5"/>
  <c r="E334" i="5"/>
  <c r="E342" i="5"/>
  <c r="E350" i="5"/>
  <c r="I307" i="5"/>
  <c r="I315" i="5"/>
  <c r="G302" i="5"/>
  <c r="G307" i="5"/>
  <c r="G312" i="5"/>
  <c r="I321" i="5"/>
  <c r="G321" i="5"/>
  <c r="F321" i="5"/>
  <c r="E293" i="5"/>
  <c r="F312" i="5"/>
  <c r="K26" i="11"/>
  <c r="M26" i="11" s="1"/>
  <c r="H27" i="8" s="1"/>
  <c r="L26" i="11"/>
  <c r="N26" i="11" s="1"/>
  <c r="I27" i="8" s="1"/>
  <c r="E26" i="9"/>
  <c r="G27" i="8" s="1"/>
  <c r="K25" i="11"/>
  <c r="M25" i="11" s="1"/>
  <c r="H26" i="8" s="1"/>
  <c r="L25" i="11"/>
  <c r="N25" i="11" s="1"/>
  <c r="I26" i="8" s="1"/>
  <c r="E25" i="9"/>
  <c r="G26" i="8" s="1"/>
  <c r="G25" i="9"/>
  <c r="G283" i="5"/>
  <c r="F283" i="5"/>
  <c r="K24" i="11"/>
  <c r="M24" i="11" s="1"/>
  <c r="H25" i="8" s="1"/>
  <c r="L24" i="11"/>
  <c r="N24" i="11" s="1"/>
  <c r="I25" i="8" s="1"/>
  <c r="E24" i="9"/>
  <c r="G25" i="8" s="1"/>
  <c r="G24" i="9"/>
  <c r="F282" i="5"/>
  <c r="G285" i="5"/>
  <c r="F286" i="5"/>
  <c r="G286" i="5"/>
  <c r="I278" i="5"/>
  <c r="F278" i="5"/>
  <c r="I286" i="5"/>
  <c r="K23" i="1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G264" i="5"/>
  <c r="G274" i="5"/>
  <c r="F256" i="5"/>
  <c r="F263" i="5"/>
  <c r="I274" i="5"/>
  <c r="I263" i="5"/>
  <c r="F274" i="5"/>
  <c r="I264" i="5"/>
  <c r="G266" i="5"/>
  <c r="G271" i="5"/>
  <c r="F264" i="5"/>
  <c r="F255" i="5"/>
  <c r="F271" i="5"/>
  <c r="T923" i="4"/>
  <c r="P999" i="4"/>
  <c r="P122" i="4"/>
  <c r="P138" i="4"/>
  <c r="Q92" i="4"/>
  <c r="Q499" i="4"/>
  <c r="F166" i="5"/>
  <c r="I167" i="2" s="1"/>
  <c r="I183" i="5"/>
  <c r="G184" i="2" s="1"/>
  <c r="P184" i="2" s="1"/>
  <c r="F208" i="5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G239" i="5"/>
  <c r="I151" i="5"/>
  <c r="G152" i="2" s="1"/>
  <c r="P152" i="2" s="1"/>
  <c r="I199" i="5"/>
  <c r="F159" i="5"/>
  <c r="I160" i="2" s="1"/>
  <c r="F215" i="5"/>
  <c r="E150" i="5"/>
  <c r="H151" i="2" s="1"/>
  <c r="I174" i="5"/>
  <c r="F175" i="2" s="1"/>
  <c r="O175" i="2" s="1"/>
  <c r="E200" i="5"/>
  <c r="I224" i="5"/>
  <c r="T532" i="4"/>
  <c r="E95" i="5"/>
  <c r="H96" i="2" s="1"/>
  <c r="G158" i="5"/>
  <c r="J159" i="2" s="1"/>
  <c r="G174" i="5"/>
  <c r="J175" i="2" s="1"/>
  <c r="G190" i="5"/>
  <c r="F158" i="5"/>
  <c r="I159" i="2" s="1"/>
  <c r="I167" i="5"/>
  <c r="E168" i="2" s="1"/>
  <c r="N168" i="2" s="1"/>
  <c r="F200" i="5"/>
  <c r="F199" i="5"/>
  <c r="Q122" i="4"/>
  <c r="T197" i="4"/>
  <c r="T213" i="4"/>
  <c r="T225" i="4"/>
  <c r="T321" i="4"/>
  <c r="T329" i="4"/>
  <c r="T337" i="4"/>
  <c r="T345" i="4"/>
  <c r="T353" i="4"/>
  <c r="T544" i="4"/>
  <c r="Q96" i="4"/>
  <c r="I91" i="5"/>
  <c r="G92" i="2" s="1"/>
  <c r="P92" i="2" s="1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G199" i="5"/>
  <c r="G215" i="5"/>
  <c r="G231" i="5"/>
  <c r="G247" i="5"/>
  <c r="E15" i="5"/>
  <c r="H16" i="2" s="1"/>
  <c r="Q314" i="4"/>
  <c r="I12" i="5"/>
  <c r="E13" i="2" s="1"/>
  <c r="N13" i="2" s="1"/>
  <c r="I159" i="5"/>
  <c r="G160" i="2" s="1"/>
  <c r="P160" i="2" s="1"/>
  <c r="F174" i="5"/>
  <c r="I175" i="2" s="1"/>
  <c r="F192" i="5"/>
  <c r="I215" i="5"/>
  <c r="F224" i="5"/>
  <c r="I239" i="5"/>
  <c r="F151" i="5"/>
  <c r="I152" i="2" s="1"/>
  <c r="F207" i="5"/>
  <c r="F231" i="5"/>
  <c r="I158" i="5"/>
  <c r="E159" i="2" s="1"/>
  <c r="N159" i="2" s="1"/>
  <c r="E166" i="5"/>
  <c r="H167" i="2" s="1"/>
  <c r="I190" i="5"/>
  <c r="E234" i="5"/>
  <c r="I208" i="5"/>
  <c r="E216" i="5"/>
  <c r="T85" i="4"/>
  <c r="I75" i="5"/>
  <c r="E76" i="2" s="1"/>
  <c r="N76" i="2" s="1"/>
  <c r="F190" i="5"/>
  <c r="I223" i="5"/>
  <c r="F167" i="5"/>
  <c r="I168" i="2" s="1"/>
  <c r="F223" i="5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G200" i="5"/>
  <c r="G207" i="5"/>
  <c r="G216" i="5"/>
  <c r="G223" i="5"/>
  <c r="F150" i="5"/>
  <c r="I151" i="2" s="1"/>
  <c r="I175" i="5"/>
  <c r="G176" i="2" s="1"/>
  <c r="P176" i="2" s="1"/>
  <c r="F182" i="5"/>
  <c r="I183" i="2" s="1"/>
  <c r="I207" i="5"/>
  <c r="F175" i="5"/>
  <c r="I176" i="2" s="1"/>
  <c r="F239" i="5"/>
  <c r="E242" i="5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Q248" i="4"/>
  <c r="G238" i="5"/>
  <c r="G242" i="5"/>
  <c r="G245" i="5"/>
  <c r="G250" i="5"/>
  <c r="F238" i="5"/>
  <c r="E238" i="5"/>
  <c r="R544" i="4"/>
  <c r="I51" i="5"/>
  <c r="G52" i="2" s="1"/>
  <c r="P52" i="2" s="1"/>
  <c r="I67" i="5"/>
  <c r="E68" i="2" s="1"/>
  <c r="N68" i="2" s="1"/>
  <c r="I83" i="5"/>
  <c r="G84" i="2" s="1"/>
  <c r="P84" i="2" s="1"/>
  <c r="I99" i="5"/>
  <c r="G100" i="2" s="1"/>
  <c r="P100" i="2" s="1"/>
  <c r="E31" i="5"/>
  <c r="H32" i="2" s="1"/>
  <c r="E55" i="5"/>
  <c r="H56" i="2" s="1"/>
  <c r="E71" i="5"/>
  <c r="H72" i="2" s="1"/>
  <c r="E87" i="5"/>
  <c r="H88" i="2" s="1"/>
  <c r="E103" i="5"/>
  <c r="H104" i="2" s="1"/>
  <c r="G8" i="5"/>
  <c r="J9" i="2" s="1"/>
  <c r="G153" i="5"/>
  <c r="J154" i="2" s="1"/>
  <c r="G156" i="5"/>
  <c r="J157" i="2" s="1"/>
  <c r="G169" i="5"/>
  <c r="J170" i="2" s="1"/>
  <c r="G172" i="5"/>
  <c r="J173" i="2" s="1"/>
  <c r="G185" i="5"/>
  <c r="G188" i="5"/>
  <c r="G201" i="5"/>
  <c r="G210" i="5"/>
  <c r="G213" i="5"/>
  <c r="G226" i="5"/>
  <c r="G229" i="5"/>
  <c r="G234" i="5"/>
  <c r="G237" i="5"/>
  <c r="F156" i="5"/>
  <c r="I157" i="2" s="1"/>
  <c r="F168" i="5"/>
  <c r="I169" i="2" s="1"/>
  <c r="F188" i="5"/>
  <c r="I191" i="5"/>
  <c r="F194" i="5"/>
  <c r="F198" i="5"/>
  <c r="F226" i="5"/>
  <c r="F230" i="5"/>
  <c r="F234" i="5"/>
  <c r="F242" i="5"/>
  <c r="F246" i="5"/>
  <c r="F250" i="5"/>
  <c r="G4" i="5"/>
  <c r="J5" i="2" s="1"/>
  <c r="F8" i="5"/>
  <c r="I9" i="2" s="1"/>
  <c r="E194" i="5"/>
  <c r="E210" i="5"/>
  <c r="E226" i="5"/>
  <c r="E250" i="5"/>
  <c r="I148" i="5"/>
  <c r="F149" i="2" s="1"/>
  <c r="O149" i="2" s="1"/>
  <c r="I164" i="5"/>
  <c r="F165" i="2" s="1"/>
  <c r="O165" i="2" s="1"/>
  <c r="I180" i="5"/>
  <c r="E181" i="2" s="1"/>
  <c r="N181" i="2" s="1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E21" i="2" s="1"/>
  <c r="N21" i="2" s="1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G191" i="5"/>
  <c r="G193" i="5"/>
  <c r="G198" i="5"/>
  <c r="G202" i="5"/>
  <c r="G209" i="5"/>
  <c r="G214" i="5"/>
  <c r="G218" i="5"/>
  <c r="G221" i="5"/>
  <c r="G225" i="5"/>
  <c r="G230" i="5"/>
  <c r="G233" i="5"/>
  <c r="G241" i="5"/>
  <c r="G246" i="5"/>
  <c r="G249" i="5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F210" i="5"/>
  <c r="F214" i="5"/>
  <c r="F222" i="5"/>
  <c r="F191" i="5"/>
  <c r="E8" i="5"/>
  <c r="H9" i="2" s="1"/>
  <c r="E198" i="5"/>
  <c r="E206" i="5"/>
  <c r="E214" i="5"/>
  <c r="E222" i="5"/>
  <c r="E230" i="5"/>
  <c r="E246" i="5"/>
  <c r="I152" i="5"/>
  <c r="E153" i="2" s="1"/>
  <c r="N153" i="2" s="1"/>
  <c r="I160" i="5"/>
  <c r="E161" i="2" s="1"/>
  <c r="N161" i="2" s="1"/>
  <c r="I168" i="5"/>
  <c r="E169" i="2" s="1"/>
  <c r="N169" i="2" s="1"/>
  <c r="I176" i="5"/>
  <c r="F177" i="2" s="1"/>
  <c r="O177" i="2" s="1"/>
  <c r="I184" i="5"/>
  <c r="E185" i="2" s="1"/>
  <c r="N185" i="2" s="1"/>
  <c r="T43" i="4"/>
  <c r="G232" i="5"/>
  <c r="G236" i="5"/>
  <c r="G240" i="5"/>
  <c r="G244" i="5"/>
  <c r="G248" i="5"/>
  <c r="T245" i="4"/>
  <c r="F232" i="5"/>
  <c r="I235" i="5"/>
  <c r="F240" i="5"/>
  <c r="I243" i="5"/>
  <c r="F248" i="5"/>
  <c r="I251" i="5"/>
  <c r="F235" i="5"/>
  <c r="F243" i="5"/>
  <c r="F251" i="5"/>
  <c r="K19" i="11"/>
  <c r="M19" i="11" s="1"/>
  <c r="H20" i="8" s="1"/>
  <c r="L19" i="11"/>
  <c r="N19" i="11" s="1"/>
  <c r="I20" i="8" s="1"/>
  <c r="E19" i="9"/>
  <c r="G20" i="8" s="1"/>
  <c r="G19" i="9"/>
  <c r="G196" i="5"/>
  <c r="G204" i="5"/>
  <c r="G212" i="5"/>
  <c r="G220" i="5"/>
  <c r="G228" i="5"/>
  <c r="F186" i="5"/>
  <c r="F196" i="5"/>
  <c r="F212" i="5"/>
  <c r="F228" i="5"/>
  <c r="F187" i="5"/>
  <c r="F203" i="5"/>
  <c r="F219" i="5"/>
  <c r="E204" i="5"/>
  <c r="E220" i="5"/>
  <c r="I187" i="5"/>
  <c r="I203" i="5"/>
  <c r="I219" i="5"/>
  <c r="T189" i="4"/>
  <c r="G186" i="5"/>
  <c r="F195" i="5"/>
  <c r="F227" i="5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G108" i="2" s="1"/>
  <c r="P108" i="2" s="1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E28" i="2"/>
  <c r="N28" i="2" s="1"/>
  <c r="F28" i="2"/>
  <c r="O28" i="2" s="1"/>
  <c r="G28" i="2"/>
  <c r="P28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L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M11" i="8" s="1"/>
  <c r="D8" i="9"/>
  <c r="F9" i="8" s="1"/>
  <c r="D10" i="9"/>
  <c r="F11" i="8" s="1"/>
  <c r="I996" i="11"/>
  <c r="J998" i="11"/>
  <c r="I997" i="11"/>
  <c r="G3" i="9"/>
  <c r="D4" i="8" s="1"/>
  <c r="L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M8" i="8" s="1"/>
  <c r="D7" i="9"/>
  <c r="F8" i="8" s="1"/>
  <c r="T151" i="4"/>
  <c r="T528" i="4"/>
  <c r="J3" i="3"/>
  <c r="T48" i="4"/>
  <c r="T54" i="4"/>
  <c r="T56" i="4"/>
  <c r="T470" i="4"/>
  <c r="T478" i="4"/>
  <c r="T486" i="4"/>
  <c r="T494" i="4"/>
  <c r="T526" i="4"/>
  <c r="T935" i="4"/>
  <c r="T943" i="4"/>
  <c r="N955" i="4"/>
  <c r="R955" i="4" s="1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L3" i="8" s="1"/>
  <c r="E3" i="8"/>
  <c r="M3" i="8" s="1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H7" i="2"/>
  <c r="H5" i="2"/>
  <c r="H8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E56" i="2" s="1"/>
  <c r="N56" i="2" s="1"/>
  <c r="I63" i="5"/>
  <c r="G64" i="2" s="1"/>
  <c r="P64" i="2" s="1"/>
  <c r="I71" i="5"/>
  <c r="E72" i="2" s="1"/>
  <c r="N72" i="2" s="1"/>
  <c r="I79" i="5"/>
  <c r="G80" i="2" s="1"/>
  <c r="P80" i="2" s="1"/>
  <c r="I87" i="5"/>
  <c r="E88" i="2" s="1"/>
  <c r="N88" i="2" s="1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E42" i="2" s="1"/>
  <c r="N42" i="2" s="1"/>
  <c r="F43" i="5"/>
  <c r="I44" i="2" s="1"/>
  <c r="E43" i="5"/>
  <c r="H44" i="2" s="1"/>
  <c r="F45" i="5"/>
  <c r="I46" i="2" s="1"/>
  <c r="I45" i="5"/>
  <c r="G46" i="2" s="1"/>
  <c r="P46" i="2" s="1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E62" i="2" s="1"/>
  <c r="N62" i="2" s="1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G78" i="2" s="1"/>
  <c r="P78" i="2" s="1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G94" i="2" s="1"/>
  <c r="P94" i="2" s="1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4" i="5"/>
  <c r="F458" i="5"/>
  <c r="E458" i="5"/>
  <c r="F462" i="5"/>
  <c r="I462" i="5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I381" i="5"/>
  <c r="I389" i="5"/>
  <c r="I397" i="5"/>
  <c r="I405" i="5"/>
  <c r="I413" i="5"/>
  <c r="I421" i="5"/>
  <c r="I429" i="5"/>
  <c r="I437" i="5"/>
  <c r="I445" i="5"/>
  <c r="F4" i="5"/>
  <c r="I145" i="5"/>
  <c r="E146" i="2" s="1"/>
  <c r="N146" i="2" s="1"/>
  <c r="I149" i="5"/>
  <c r="G150" i="2" s="1"/>
  <c r="P150" i="2" s="1"/>
  <c r="I153" i="5"/>
  <c r="E154" i="2" s="1"/>
  <c r="N154" i="2" s="1"/>
  <c r="I157" i="5"/>
  <c r="G158" i="2" s="1"/>
  <c r="P158" i="2" s="1"/>
  <c r="I161" i="5"/>
  <c r="G162" i="2" s="1"/>
  <c r="P162" i="2" s="1"/>
  <c r="I165" i="5"/>
  <c r="G166" i="2" s="1"/>
  <c r="P166" i="2" s="1"/>
  <c r="I169" i="5"/>
  <c r="G170" i="2" s="1"/>
  <c r="P170" i="2" s="1"/>
  <c r="I173" i="5"/>
  <c r="G174" i="2" s="1"/>
  <c r="P174" i="2" s="1"/>
  <c r="I177" i="5"/>
  <c r="E178" i="2" s="1"/>
  <c r="N178" i="2" s="1"/>
  <c r="I181" i="5"/>
  <c r="G182" i="2" s="1"/>
  <c r="P182" i="2" s="1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269" i="5"/>
  <c r="F277" i="5"/>
  <c r="F285" i="5"/>
  <c r="F323" i="5"/>
  <c r="F327" i="5"/>
  <c r="F331" i="5"/>
  <c r="F335" i="5"/>
  <c r="F339" i="5"/>
  <c r="F343" i="5"/>
  <c r="F347" i="5"/>
  <c r="F351" i="5"/>
  <c r="F355" i="5"/>
  <c r="F359" i="5"/>
  <c r="F363" i="5"/>
  <c r="F367" i="5"/>
  <c r="F371" i="5"/>
  <c r="I309" i="5"/>
  <c r="I313" i="5"/>
  <c r="I317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E60" i="2"/>
  <c r="N60" i="2" s="1"/>
  <c r="E84" i="2"/>
  <c r="N84" i="2" s="1"/>
  <c r="F153" i="2"/>
  <c r="O153" i="2" s="1"/>
  <c r="F157" i="2"/>
  <c r="O157" i="2" s="1"/>
  <c r="F148" i="2"/>
  <c r="O148" i="2" s="1"/>
  <c r="E176" i="2"/>
  <c r="N176" i="2" s="1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E175" i="2"/>
  <c r="N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E456" i="5"/>
  <c r="E460" i="5"/>
  <c r="E464" i="5"/>
  <c r="F15" i="5"/>
  <c r="I16" i="2" s="1"/>
  <c r="Q104" i="4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P955" i="4"/>
  <c r="P963" i="4"/>
  <c r="S963" i="4" s="1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I268" i="5"/>
  <c r="E272" i="5"/>
  <c r="I272" i="5"/>
  <c r="E276" i="5"/>
  <c r="I276" i="5"/>
  <c r="E280" i="5"/>
  <c r="I280" i="5"/>
  <c r="E284" i="5"/>
  <c r="I284" i="5"/>
  <c r="E288" i="5"/>
  <c r="I288" i="5"/>
  <c r="E292" i="5"/>
  <c r="I292" i="5"/>
  <c r="E296" i="5"/>
  <c r="I296" i="5"/>
  <c r="E300" i="5"/>
  <c r="I300" i="5"/>
  <c r="E304" i="5"/>
  <c r="I304" i="5"/>
  <c r="E308" i="5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 s="1"/>
  <c r="G999" i="5"/>
  <c r="J1000" i="2" s="1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F272" i="5"/>
  <c r="F276" i="5"/>
  <c r="F280" i="5"/>
  <c r="F284" i="5"/>
  <c r="F288" i="5"/>
  <c r="F292" i="5"/>
  <c r="F296" i="5"/>
  <c r="F300" i="5"/>
  <c r="F304" i="5"/>
  <c r="F308" i="5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I290" i="5"/>
  <c r="E294" i="5"/>
  <c r="I294" i="5"/>
  <c r="E298" i="5"/>
  <c r="I298" i="5"/>
  <c r="E302" i="5"/>
  <c r="I302" i="5"/>
  <c r="E306" i="5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G373" i="5"/>
  <c r="E375" i="5"/>
  <c r="G375" i="5"/>
  <c r="E377" i="5"/>
  <c r="G377" i="5"/>
  <c r="E379" i="5"/>
  <c r="G379" i="5"/>
  <c r="E381" i="5"/>
  <c r="G381" i="5"/>
  <c r="E383" i="5"/>
  <c r="G383" i="5"/>
  <c r="E385" i="5"/>
  <c r="G385" i="5"/>
  <c r="E387" i="5"/>
  <c r="G387" i="5"/>
  <c r="E389" i="5"/>
  <c r="G389" i="5"/>
  <c r="E391" i="5"/>
  <c r="G391" i="5"/>
  <c r="E393" i="5"/>
  <c r="G393" i="5"/>
  <c r="E395" i="5"/>
  <c r="G395" i="5"/>
  <c r="E397" i="5"/>
  <c r="G397" i="5"/>
  <c r="E399" i="5"/>
  <c r="G399" i="5"/>
  <c r="E401" i="5"/>
  <c r="G401" i="5"/>
  <c r="E403" i="5"/>
  <c r="G403" i="5"/>
  <c r="E405" i="5"/>
  <c r="G405" i="5"/>
  <c r="E407" i="5"/>
  <c r="G407" i="5"/>
  <c r="E409" i="5"/>
  <c r="G409" i="5"/>
  <c r="E411" i="5"/>
  <c r="G411" i="5"/>
  <c r="E413" i="5"/>
  <c r="G413" i="5"/>
  <c r="E415" i="5"/>
  <c r="G415" i="5"/>
  <c r="E417" i="5"/>
  <c r="G417" i="5"/>
  <c r="E419" i="5"/>
  <c r="G419" i="5"/>
  <c r="E421" i="5"/>
  <c r="G421" i="5"/>
  <c r="E423" i="5"/>
  <c r="G423" i="5"/>
  <c r="E425" i="5"/>
  <c r="G425" i="5"/>
  <c r="E427" i="5"/>
  <c r="G427" i="5"/>
  <c r="E429" i="5"/>
  <c r="G429" i="5"/>
  <c r="E431" i="5"/>
  <c r="G431" i="5"/>
  <c r="E433" i="5"/>
  <c r="G433" i="5"/>
  <c r="E435" i="5"/>
  <c r="G435" i="5"/>
  <c r="E437" i="5"/>
  <c r="G437" i="5"/>
  <c r="E439" i="5"/>
  <c r="G439" i="5"/>
  <c r="E441" i="5"/>
  <c r="G441" i="5"/>
  <c r="E443" i="5"/>
  <c r="G443" i="5"/>
  <c r="E445" i="5"/>
  <c r="G445" i="5"/>
  <c r="E447" i="5"/>
  <c r="G447" i="5"/>
  <c r="E449" i="5"/>
  <c r="G449" i="5"/>
  <c r="E451" i="5"/>
  <c r="G451" i="5"/>
  <c r="I939" i="5"/>
  <c r="E939" i="5"/>
  <c r="G939" i="5"/>
  <c r="I938" i="5"/>
  <c r="F938" i="5"/>
  <c r="N509" i="4"/>
  <c r="R509" i="4" s="1"/>
  <c r="F374" i="5"/>
  <c r="F376" i="5"/>
  <c r="F378" i="5"/>
  <c r="F380" i="5"/>
  <c r="F382" i="5"/>
  <c r="F384" i="5"/>
  <c r="F386" i="5"/>
  <c r="F388" i="5"/>
  <c r="F390" i="5"/>
  <c r="F392" i="5"/>
  <c r="F394" i="5"/>
  <c r="F396" i="5"/>
  <c r="F398" i="5"/>
  <c r="F400" i="5"/>
  <c r="F402" i="5"/>
  <c r="F404" i="5"/>
  <c r="F406" i="5"/>
  <c r="F408" i="5"/>
  <c r="F410" i="5"/>
  <c r="F412" i="5"/>
  <c r="F414" i="5"/>
  <c r="F416" i="5"/>
  <c r="F418" i="5"/>
  <c r="F420" i="5"/>
  <c r="F422" i="5"/>
  <c r="F424" i="5"/>
  <c r="F426" i="5"/>
  <c r="F428" i="5"/>
  <c r="F430" i="5"/>
  <c r="F432" i="5"/>
  <c r="F434" i="5"/>
  <c r="F436" i="5"/>
  <c r="F438" i="5"/>
  <c r="F440" i="5"/>
  <c r="F442" i="5"/>
  <c r="F444" i="5"/>
  <c r="F446" i="5"/>
  <c r="F448" i="5"/>
  <c r="F450" i="5"/>
  <c r="E16" i="5"/>
  <c r="H17" i="2" s="1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E455" i="5"/>
  <c r="E457" i="5"/>
  <c r="E459" i="5"/>
  <c r="E461" i="5"/>
  <c r="E463" i="5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 s="1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S520" i="4"/>
  <c r="S528" i="4"/>
  <c r="U528" i="4" s="1"/>
  <c r="S536" i="4"/>
  <c r="S544" i="4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 s="1"/>
  <c r="R177" i="4"/>
  <c r="R185" i="4"/>
  <c r="R193" i="4"/>
  <c r="R201" i="4"/>
  <c r="R209" i="4"/>
  <c r="R217" i="4"/>
  <c r="R225" i="4"/>
  <c r="R233" i="4"/>
  <c r="T237" i="4"/>
  <c r="T239" i="4"/>
  <c r="S237" i="4"/>
  <c r="U237" i="4" s="1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U394" i="4" s="1"/>
  <c r="S398" i="4"/>
  <c r="S402" i="4"/>
  <c r="S406" i="4"/>
  <c r="S410" i="4"/>
  <c r="S414" i="4"/>
  <c r="S418" i="4"/>
  <c r="S422" i="4"/>
  <c r="S426" i="4"/>
  <c r="S430" i="4"/>
  <c r="S434" i="4"/>
  <c r="S438" i="4"/>
  <c r="S442" i="4"/>
  <c r="S446" i="4"/>
  <c r="S450" i="4"/>
  <c r="S454" i="4"/>
  <c r="S458" i="4"/>
  <c r="S462" i="4"/>
  <c r="S466" i="4"/>
  <c r="S470" i="4"/>
  <c r="S474" i="4"/>
  <c r="S478" i="4"/>
  <c r="S482" i="4"/>
  <c r="S486" i="4"/>
  <c r="S490" i="4"/>
  <c r="S494" i="4"/>
  <c r="S498" i="4"/>
  <c r="S502" i="4"/>
  <c r="S506" i="4"/>
  <c r="S510" i="4"/>
  <c r="R382" i="4"/>
  <c r="R390" i="4"/>
  <c r="R398" i="4"/>
  <c r="R406" i="4"/>
  <c r="R414" i="4"/>
  <c r="R422" i="4"/>
  <c r="R430" i="4"/>
  <c r="R438" i="4"/>
  <c r="R446" i="4"/>
  <c r="R454" i="4"/>
  <c r="R462" i="4"/>
  <c r="R470" i="4"/>
  <c r="R478" i="4"/>
  <c r="R486" i="4"/>
  <c r="R494" i="4"/>
  <c r="R502" i="4"/>
  <c r="R510" i="4"/>
  <c r="S522" i="4"/>
  <c r="S530" i="4"/>
  <c r="S538" i="4"/>
  <c r="S546" i="4"/>
  <c r="S554" i="4"/>
  <c r="U554" i="4" s="1"/>
  <c r="S925" i="4"/>
  <c r="U925" i="4" s="1"/>
  <c r="S929" i="4"/>
  <c r="S933" i="4"/>
  <c r="U933" i="4" s="1"/>
  <c r="S937" i="4"/>
  <c r="S945" i="4"/>
  <c r="S949" i="4"/>
  <c r="U949" i="4" s="1"/>
  <c r="S953" i="4"/>
  <c r="U953" i="4" s="1"/>
  <c r="S957" i="4"/>
  <c r="U957" i="4" s="1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P214" i="4"/>
  <c r="P218" i="4"/>
  <c r="P222" i="4"/>
  <c r="P226" i="4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P256" i="4"/>
  <c r="P260" i="4"/>
  <c r="P264" i="4"/>
  <c r="P268" i="4"/>
  <c r="P272" i="4"/>
  <c r="P276" i="4"/>
  <c r="P280" i="4"/>
  <c r="P284" i="4"/>
  <c r="P288" i="4"/>
  <c r="P292" i="4"/>
  <c r="P296" i="4"/>
  <c r="P300" i="4"/>
  <c r="P304" i="4"/>
  <c r="P308" i="4"/>
  <c r="P312" i="4"/>
  <c r="P316" i="4"/>
  <c r="P320" i="4"/>
  <c r="P324" i="4"/>
  <c r="P328" i="4"/>
  <c r="P332" i="4"/>
  <c r="P208" i="4"/>
  <c r="P212" i="4"/>
  <c r="P216" i="4"/>
  <c r="P220" i="4"/>
  <c r="P224" i="4"/>
  <c r="P228" i="4"/>
  <c r="P232" i="4"/>
  <c r="Q556" i="4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380" i="4"/>
  <c r="N380" i="4"/>
  <c r="R380" i="4" s="1"/>
  <c r="P380" i="4"/>
  <c r="T384" i="4"/>
  <c r="R384" i="4"/>
  <c r="T404" i="4"/>
  <c r="R404" i="4"/>
  <c r="T408" i="4"/>
  <c r="R408" i="4"/>
  <c r="T416" i="4"/>
  <c r="R416" i="4"/>
  <c r="T420" i="4"/>
  <c r="R420" i="4"/>
  <c r="T428" i="4"/>
  <c r="R428" i="4"/>
  <c r="T432" i="4"/>
  <c r="R432" i="4"/>
  <c r="T436" i="4"/>
  <c r="R436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T464" i="4"/>
  <c r="R464" i="4"/>
  <c r="T468" i="4"/>
  <c r="R468" i="4"/>
  <c r="T472" i="4"/>
  <c r="R472" i="4"/>
  <c r="T480" i="4"/>
  <c r="R480" i="4"/>
  <c r="T488" i="4"/>
  <c r="R488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 s="1"/>
  <c r="P154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Q236" i="4"/>
  <c r="N236" i="4"/>
  <c r="R236" i="4" s="1"/>
  <c r="P236" i="4"/>
  <c r="Q244" i="4"/>
  <c r="N244" i="4"/>
  <c r="R244" i="4" s="1"/>
  <c r="P244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T396" i="4"/>
  <c r="R396" i="4"/>
  <c r="T400" i="4"/>
  <c r="R400" i="4"/>
  <c r="T412" i="4"/>
  <c r="R412" i="4"/>
  <c r="T424" i="4"/>
  <c r="R424" i="4"/>
  <c r="T476" i="4"/>
  <c r="R476" i="4"/>
  <c r="T484" i="4"/>
  <c r="R484" i="4"/>
  <c r="T492" i="4"/>
  <c r="R492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T199" i="4"/>
  <c r="T207" i="4"/>
  <c r="T231" i="4"/>
  <c r="R363" i="4"/>
  <c r="R379" i="4"/>
  <c r="R92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R253" i="4"/>
  <c r="R257" i="4"/>
  <c r="R261" i="4"/>
  <c r="R265" i="4"/>
  <c r="R269" i="4"/>
  <c r="R273" i="4"/>
  <c r="R277" i="4"/>
  <c r="R281" i="4"/>
  <c r="R285" i="4"/>
  <c r="R289" i="4"/>
  <c r="R293" i="4"/>
  <c r="R297" i="4"/>
  <c r="R301" i="4"/>
  <c r="R305" i="4"/>
  <c r="R309" i="4"/>
  <c r="R313" i="4"/>
  <c r="R317" i="4"/>
  <c r="R321" i="4"/>
  <c r="R325" i="4"/>
  <c r="R329" i="4"/>
  <c r="R333" i="4"/>
  <c r="R337" i="4"/>
  <c r="R341" i="4"/>
  <c r="R345" i="4"/>
  <c r="R349" i="4"/>
  <c r="R353" i="4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5" i="4"/>
  <c r="S943" i="4"/>
  <c r="S951" i="4"/>
  <c r="S959" i="4"/>
  <c r="S516" i="4"/>
  <c r="S524" i="4"/>
  <c r="S532" i="4"/>
  <c r="S540" i="4"/>
  <c r="S548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438" i="2" l="1"/>
  <c r="N438" i="2" s="1"/>
  <c r="G438" i="2"/>
  <c r="P438" i="2" s="1"/>
  <c r="F438" i="2"/>
  <c r="O438" i="2" s="1"/>
  <c r="D28" i="8"/>
  <c r="E28" i="8"/>
  <c r="E60" i="8"/>
  <c r="D60" i="8"/>
  <c r="E88" i="8"/>
  <c r="D88" i="8"/>
  <c r="E120" i="8"/>
  <c r="D120" i="8"/>
  <c r="E152" i="8"/>
  <c r="M152" i="8" s="1"/>
  <c r="D152" i="8"/>
  <c r="L152" i="8" s="1"/>
  <c r="E184" i="8"/>
  <c r="M184" i="8" s="1"/>
  <c r="D184" i="8"/>
  <c r="L184" i="8" s="1"/>
  <c r="E58" i="8"/>
  <c r="D58" i="8"/>
  <c r="E78" i="8"/>
  <c r="D78" i="8"/>
  <c r="E94" i="8"/>
  <c r="D94" i="8"/>
  <c r="E110" i="8"/>
  <c r="D110" i="8"/>
  <c r="E126" i="8"/>
  <c r="D126" i="8"/>
  <c r="E142" i="8"/>
  <c r="D142" i="8"/>
  <c r="E158" i="8"/>
  <c r="M158" i="8" s="1"/>
  <c r="D158" i="8"/>
  <c r="L158" i="8" s="1"/>
  <c r="E174" i="8"/>
  <c r="M174" i="8" s="1"/>
  <c r="D174" i="8"/>
  <c r="L174" i="8" s="1"/>
  <c r="D167" i="8"/>
  <c r="L167" i="8" s="1"/>
  <c r="E167" i="8"/>
  <c r="M167" i="8" s="1"/>
  <c r="D183" i="8"/>
  <c r="L183" i="8" s="1"/>
  <c r="E183" i="8"/>
  <c r="M183" i="8" s="1"/>
  <c r="D36" i="8"/>
  <c r="E36" i="8"/>
  <c r="E68" i="8"/>
  <c r="D68" i="8"/>
  <c r="E96" i="8"/>
  <c r="D96" i="8"/>
  <c r="E128" i="8"/>
  <c r="D128" i="8"/>
  <c r="E160" i="8"/>
  <c r="M160" i="8" s="1"/>
  <c r="D160" i="8"/>
  <c r="L160" i="8" s="1"/>
  <c r="D34" i="8"/>
  <c r="E34" i="8"/>
  <c r="E66" i="8"/>
  <c r="D66" i="8"/>
  <c r="E82" i="8"/>
  <c r="D82" i="8"/>
  <c r="E98" i="8"/>
  <c r="D98" i="8"/>
  <c r="E114" i="8"/>
  <c r="D114" i="8"/>
  <c r="E130" i="8"/>
  <c r="D130" i="8"/>
  <c r="E146" i="8"/>
  <c r="M146" i="8" s="1"/>
  <c r="D146" i="8"/>
  <c r="L146" i="8" s="1"/>
  <c r="E162" i="8"/>
  <c r="M162" i="8" s="1"/>
  <c r="D162" i="8"/>
  <c r="L162" i="8" s="1"/>
  <c r="E178" i="8"/>
  <c r="M178" i="8" s="1"/>
  <c r="D178" i="8"/>
  <c r="L178" i="8" s="1"/>
  <c r="D155" i="8"/>
  <c r="L155" i="8" s="1"/>
  <c r="E155" i="8"/>
  <c r="M155" i="8" s="1"/>
  <c r="D171" i="8"/>
  <c r="L171" i="8" s="1"/>
  <c r="E171" i="8"/>
  <c r="M171" i="8" s="1"/>
  <c r="D187" i="8"/>
  <c r="L187" i="8" s="1"/>
  <c r="E187" i="8"/>
  <c r="M187" i="8" s="1"/>
  <c r="D44" i="8"/>
  <c r="E44" i="8"/>
  <c r="E72" i="8"/>
  <c r="D72" i="8"/>
  <c r="E104" i="8"/>
  <c r="D104" i="8"/>
  <c r="E136" i="8"/>
  <c r="D136" i="8"/>
  <c r="E168" i="8"/>
  <c r="M168" i="8" s="1"/>
  <c r="D168" i="8"/>
  <c r="L168" i="8" s="1"/>
  <c r="D42" i="8"/>
  <c r="E42" i="8"/>
  <c r="E70" i="8"/>
  <c r="D70" i="8"/>
  <c r="E86" i="8"/>
  <c r="D86" i="8"/>
  <c r="E102" i="8"/>
  <c r="D102" i="8"/>
  <c r="E118" i="8"/>
  <c r="D118" i="8"/>
  <c r="E134" i="8"/>
  <c r="D134" i="8"/>
  <c r="E150" i="8"/>
  <c r="M150" i="8" s="1"/>
  <c r="D150" i="8"/>
  <c r="L150" i="8" s="1"/>
  <c r="E166" i="8"/>
  <c r="M166" i="8" s="1"/>
  <c r="D166" i="8"/>
  <c r="L166" i="8" s="1"/>
  <c r="E182" i="8"/>
  <c r="M182" i="8" s="1"/>
  <c r="D182" i="8"/>
  <c r="L182" i="8" s="1"/>
  <c r="D159" i="8"/>
  <c r="L159" i="8" s="1"/>
  <c r="E159" i="8"/>
  <c r="M159" i="8" s="1"/>
  <c r="D175" i="8"/>
  <c r="L175" i="8" s="1"/>
  <c r="E175" i="8"/>
  <c r="M175" i="8" s="1"/>
  <c r="E52" i="8"/>
  <c r="D52" i="8"/>
  <c r="E80" i="8"/>
  <c r="D80" i="8"/>
  <c r="E112" i="8"/>
  <c r="D112" i="8"/>
  <c r="E144" i="8"/>
  <c r="D144" i="8"/>
  <c r="E176" i="8"/>
  <c r="M176" i="8" s="1"/>
  <c r="D176" i="8"/>
  <c r="L176" i="8" s="1"/>
  <c r="D50" i="8"/>
  <c r="E50" i="8"/>
  <c r="E74" i="8"/>
  <c r="D74" i="8"/>
  <c r="E90" i="8"/>
  <c r="D90" i="8"/>
  <c r="E106" i="8"/>
  <c r="D106" i="8"/>
  <c r="E122" i="8"/>
  <c r="D122" i="8"/>
  <c r="E138" i="8"/>
  <c r="D138" i="8"/>
  <c r="E154" i="8"/>
  <c r="M154" i="8" s="1"/>
  <c r="D154" i="8"/>
  <c r="L154" i="8" s="1"/>
  <c r="E170" i="8"/>
  <c r="M170" i="8" s="1"/>
  <c r="D170" i="8"/>
  <c r="L170" i="8" s="1"/>
  <c r="E186" i="8"/>
  <c r="M186" i="8" s="1"/>
  <c r="D186" i="8"/>
  <c r="L186" i="8" s="1"/>
  <c r="D163" i="8"/>
  <c r="L163" i="8" s="1"/>
  <c r="E163" i="8"/>
  <c r="M163" i="8" s="1"/>
  <c r="D179" i="8"/>
  <c r="L179" i="8" s="1"/>
  <c r="E179" i="8"/>
  <c r="M179" i="8" s="1"/>
  <c r="E12" i="8"/>
  <c r="M12" i="8" s="1"/>
  <c r="F317" i="2"/>
  <c r="O317" i="2" s="1"/>
  <c r="F256" i="2"/>
  <c r="O256" i="2" s="1"/>
  <c r="E256" i="2"/>
  <c r="N256" i="2" s="1"/>
  <c r="T633" i="4"/>
  <c r="T593" i="4"/>
  <c r="G349" i="2"/>
  <c r="P349" i="2" s="1"/>
  <c r="G333" i="2"/>
  <c r="P333" i="2" s="1"/>
  <c r="T493" i="4"/>
  <c r="T477" i="4"/>
  <c r="T497" i="4"/>
  <c r="T473" i="4"/>
  <c r="T489" i="4"/>
  <c r="U494" i="4"/>
  <c r="U478" i="4"/>
  <c r="U414" i="4"/>
  <c r="F333" i="2"/>
  <c r="O333" i="2" s="1"/>
  <c r="S997" i="4"/>
  <c r="U997" i="4" s="1"/>
  <c r="S989" i="4"/>
  <c r="U989" i="4" s="1"/>
  <c r="S981" i="4"/>
  <c r="U981" i="4" s="1"/>
  <c r="T637" i="4"/>
  <c r="S332" i="4"/>
  <c r="U332" i="4" s="1"/>
  <c r="S324" i="4"/>
  <c r="U324" i="4" s="1"/>
  <c r="S316" i="4"/>
  <c r="U316" i="4" s="1"/>
  <c r="S308" i="4"/>
  <c r="U308" i="4" s="1"/>
  <c r="S300" i="4"/>
  <c r="U300" i="4" s="1"/>
  <c r="S292" i="4"/>
  <c r="U292" i="4" s="1"/>
  <c r="S284" i="4"/>
  <c r="U284" i="4" s="1"/>
  <c r="S276" i="4"/>
  <c r="U276" i="4" s="1"/>
  <c r="S268" i="4"/>
  <c r="U268" i="4" s="1"/>
  <c r="S260" i="4"/>
  <c r="U260" i="4" s="1"/>
  <c r="S252" i="4"/>
  <c r="U252" i="4" s="1"/>
  <c r="S90" i="4"/>
  <c r="S82" i="4"/>
  <c r="U390" i="4"/>
  <c r="V552" i="4"/>
  <c r="F366" i="2"/>
  <c r="O366" i="2" s="1"/>
  <c r="V965" i="4"/>
  <c r="G155" i="2"/>
  <c r="P155" i="2" s="1"/>
  <c r="F180" i="2"/>
  <c r="O180" i="2" s="1"/>
  <c r="F164" i="2"/>
  <c r="O164" i="2" s="1"/>
  <c r="F173" i="2"/>
  <c r="O173" i="2" s="1"/>
  <c r="U544" i="4"/>
  <c r="G317" i="2"/>
  <c r="P317" i="2" s="1"/>
  <c r="F245" i="2"/>
  <c r="O245" i="2" s="1"/>
  <c r="G197" i="2"/>
  <c r="P197" i="2" s="1"/>
  <c r="F78" i="2"/>
  <c r="O78" i="2" s="1"/>
  <c r="F349" i="2"/>
  <c r="O349" i="2" s="1"/>
  <c r="G280" i="2"/>
  <c r="P280" i="2" s="1"/>
  <c r="E337" i="2"/>
  <c r="N337" i="2" s="1"/>
  <c r="F346" i="2"/>
  <c r="O346" i="2" s="1"/>
  <c r="E229" i="2"/>
  <c r="N229" i="2" s="1"/>
  <c r="T825" i="4"/>
  <c r="E94" i="2"/>
  <c r="N94" i="2" s="1"/>
  <c r="G185" i="2"/>
  <c r="P185" i="2" s="1"/>
  <c r="E100" i="2"/>
  <c r="N100" i="2" s="1"/>
  <c r="F72" i="2"/>
  <c r="O72" i="2" s="1"/>
  <c r="E213" i="2"/>
  <c r="N213" i="2" s="1"/>
  <c r="E366" i="2"/>
  <c r="N366" i="2" s="1"/>
  <c r="G257" i="2"/>
  <c r="P257" i="2" s="1"/>
  <c r="G229" i="2"/>
  <c r="P229" i="2" s="1"/>
  <c r="E346" i="2"/>
  <c r="N346" i="2" s="1"/>
  <c r="E304" i="2"/>
  <c r="N304" i="2" s="1"/>
  <c r="F228" i="2"/>
  <c r="O228" i="2" s="1"/>
  <c r="G326" i="2"/>
  <c r="P326" i="2" s="1"/>
  <c r="T913" i="4"/>
  <c r="T737" i="4"/>
  <c r="S232" i="4"/>
  <c r="U232" i="4" s="1"/>
  <c r="S216" i="4"/>
  <c r="U216" i="4" s="1"/>
  <c r="S226" i="4"/>
  <c r="U226" i="4" s="1"/>
  <c r="S210" i="4"/>
  <c r="U210" i="4" s="1"/>
  <c r="U474" i="4"/>
  <c r="S104" i="4"/>
  <c r="U104" i="4" s="1"/>
  <c r="S955" i="4"/>
  <c r="T104" i="4"/>
  <c r="G168" i="2"/>
  <c r="P168" i="2" s="1"/>
  <c r="E164" i="2"/>
  <c r="N164" i="2" s="1"/>
  <c r="E148" i="2"/>
  <c r="N148" i="2" s="1"/>
  <c r="G86" i="2"/>
  <c r="P86" i="2" s="1"/>
  <c r="E46" i="2"/>
  <c r="N46" i="2" s="1"/>
  <c r="F181" i="2"/>
  <c r="O181" i="2" s="1"/>
  <c r="F7" i="2"/>
  <c r="O7" i="2" s="1"/>
  <c r="F60" i="2"/>
  <c r="O60" i="2" s="1"/>
  <c r="T461" i="4"/>
  <c r="V528" i="4"/>
  <c r="W528" i="4" s="1"/>
  <c r="X528" i="4" s="1"/>
  <c r="Y528" i="4" s="1"/>
  <c r="T469" i="4"/>
  <c r="S939" i="4"/>
  <c r="T465" i="4"/>
  <c r="S967" i="4"/>
  <c r="U967" i="4" s="1"/>
  <c r="G245" i="2"/>
  <c r="P245" i="2" s="1"/>
  <c r="F197" i="2"/>
  <c r="O197" i="2" s="1"/>
  <c r="F326" i="2"/>
  <c r="O326" i="2" s="1"/>
  <c r="F196" i="2"/>
  <c r="O196" i="2" s="1"/>
  <c r="V494" i="4"/>
  <c r="W494" i="4" s="1"/>
  <c r="X494" i="4" s="1"/>
  <c r="Y494" i="4" s="1"/>
  <c r="U157" i="4"/>
  <c r="U27" i="4"/>
  <c r="T865" i="4"/>
  <c r="T785" i="4"/>
  <c r="T697" i="4"/>
  <c r="U458" i="4"/>
  <c r="T437" i="4"/>
  <c r="E171" i="2"/>
  <c r="N171" i="2" s="1"/>
  <c r="F155" i="2"/>
  <c r="O155" i="2" s="1"/>
  <c r="F184" i="2"/>
  <c r="O184" i="2" s="1"/>
  <c r="E180" i="2"/>
  <c r="N180" i="2" s="1"/>
  <c r="E160" i="2"/>
  <c r="N160" i="2" s="1"/>
  <c r="G157" i="2"/>
  <c r="P157" i="2" s="1"/>
  <c r="S913" i="4"/>
  <c r="V913" i="4" s="1"/>
  <c r="S897" i="4"/>
  <c r="U897" i="4" s="1"/>
  <c r="S881" i="4"/>
  <c r="U881" i="4" s="1"/>
  <c r="S865" i="4"/>
  <c r="U865" i="4" s="1"/>
  <c r="S849" i="4"/>
  <c r="U849" i="4" s="1"/>
  <c r="S833" i="4"/>
  <c r="U833" i="4" s="1"/>
  <c r="S817" i="4"/>
  <c r="U817" i="4" s="1"/>
  <c r="S801" i="4"/>
  <c r="U801" i="4" s="1"/>
  <c r="S785" i="4"/>
  <c r="U785" i="4" s="1"/>
  <c r="S769" i="4"/>
  <c r="U769" i="4" s="1"/>
  <c r="S753" i="4"/>
  <c r="U753" i="4" s="1"/>
  <c r="S737" i="4"/>
  <c r="U737" i="4" s="1"/>
  <c r="S721" i="4"/>
  <c r="U721" i="4" s="1"/>
  <c r="S705" i="4"/>
  <c r="U705" i="4" s="1"/>
  <c r="S689" i="4"/>
  <c r="U689" i="4" s="1"/>
  <c r="S673" i="4"/>
  <c r="U673" i="4" s="1"/>
  <c r="S657" i="4"/>
  <c r="U657" i="4" s="1"/>
  <c r="S641" i="4"/>
  <c r="U641" i="4" s="1"/>
  <c r="S625" i="4"/>
  <c r="U625" i="4" s="1"/>
  <c r="S609" i="4"/>
  <c r="U609" i="4" s="1"/>
  <c r="S593" i="4"/>
  <c r="V593" i="4" s="1"/>
  <c r="S577" i="4"/>
  <c r="U577" i="4" s="1"/>
  <c r="S561" i="4"/>
  <c r="U561" i="4" s="1"/>
  <c r="V349" i="4"/>
  <c r="V333" i="4"/>
  <c r="V317" i="4"/>
  <c r="V301" i="4"/>
  <c r="V285" i="4"/>
  <c r="V269" i="4"/>
  <c r="V253" i="4"/>
  <c r="R963" i="4"/>
  <c r="U963" i="4" s="1"/>
  <c r="R947" i="4"/>
  <c r="U947" i="4" s="1"/>
  <c r="T889" i="4"/>
  <c r="T849" i="4"/>
  <c r="T801" i="4"/>
  <c r="T761" i="4"/>
  <c r="T721" i="4"/>
  <c r="T673" i="4"/>
  <c r="U965" i="4"/>
  <c r="W965" i="4" s="1"/>
  <c r="X965" i="4" s="1"/>
  <c r="Y965" i="4" s="1"/>
  <c r="T556" i="4"/>
  <c r="V937" i="4"/>
  <c r="V538" i="4"/>
  <c r="V454" i="4"/>
  <c r="V482" i="4"/>
  <c r="U426" i="4"/>
  <c r="T405" i="4"/>
  <c r="G171" i="2"/>
  <c r="P171" i="2" s="1"/>
  <c r="E184" i="2"/>
  <c r="N184" i="2" s="1"/>
  <c r="F176" i="2"/>
  <c r="O176" i="2" s="1"/>
  <c r="F160" i="2"/>
  <c r="O160" i="2" s="1"/>
  <c r="E108" i="2"/>
  <c r="N108" i="2" s="1"/>
  <c r="E58" i="2"/>
  <c r="N58" i="2" s="1"/>
  <c r="G173" i="2"/>
  <c r="P173" i="2" s="1"/>
  <c r="G161" i="2"/>
  <c r="P161" i="2" s="1"/>
  <c r="G76" i="2"/>
  <c r="P76" i="2" s="1"/>
  <c r="F52" i="2"/>
  <c r="O52" i="2" s="1"/>
  <c r="G213" i="2"/>
  <c r="P213" i="2" s="1"/>
  <c r="F280" i="2"/>
  <c r="O280" i="2" s="1"/>
  <c r="G337" i="2"/>
  <c r="P337" i="2" s="1"/>
  <c r="E162" i="2"/>
  <c r="N162" i="2" s="1"/>
  <c r="U353" i="4"/>
  <c r="U345" i="4"/>
  <c r="U337" i="4"/>
  <c r="U329" i="4"/>
  <c r="U321" i="4"/>
  <c r="U313" i="4"/>
  <c r="U305" i="4"/>
  <c r="U297" i="4"/>
  <c r="U289" i="4"/>
  <c r="U281" i="4"/>
  <c r="U273" i="4"/>
  <c r="U265" i="4"/>
  <c r="U257" i="4"/>
  <c r="U249" i="4"/>
  <c r="T645" i="4"/>
  <c r="T573" i="4"/>
  <c r="U520" i="4"/>
  <c r="F159" i="2"/>
  <c r="O159" i="2" s="1"/>
  <c r="G172" i="2"/>
  <c r="P172" i="2" s="1"/>
  <c r="E152" i="2"/>
  <c r="N152" i="2" s="1"/>
  <c r="F90" i="2"/>
  <c r="O90" i="2" s="1"/>
  <c r="E82" i="2"/>
  <c r="N82" i="2" s="1"/>
  <c r="F66" i="2"/>
  <c r="O66" i="2" s="1"/>
  <c r="G181" i="2"/>
  <c r="P181" i="2" s="1"/>
  <c r="F169" i="2"/>
  <c r="O169" i="2" s="1"/>
  <c r="E149" i="2"/>
  <c r="N149" i="2" s="1"/>
  <c r="F100" i="2"/>
  <c r="O100" i="2" s="1"/>
  <c r="E92" i="2"/>
  <c r="N92" i="2" s="1"/>
  <c r="G68" i="2"/>
  <c r="P68" i="2" s="1"/>
  <c r="E7" i="8"/>
  <c r="M7" i="8" s="1"/>
  <c r="E189" i="2"/>
  <c r="N189" i="2" s="1"/>
  <c r="F166" i="2"/>
  <c r="O166" i="2" s="1"/>
  <c r="E150" i="2"/>
  <c r="N150" i="2" s="1"/>
  <c r="G189" i="2"/>
  <c r="P189" i="2" s="1"/>
  <c r="F307" i="2"/>
  <c r="O307" i="2" s="1"/>
  <c r="E307" i="2"/>
  <c r="N307" i="2" s="1"/>
  <c r="G307" i="2"/>
  <c r="P307" i="2" s="1"/>
  <c r="F303" i="2"/>
  <c r="O303" i="2" s="1"/>
  <c r="E303" i="2"/>
  <c r="N303" i="2" s="1"/>
  <c r="G303" i="2"/>
  <c r="P303" i="2" s="1"/>
  <c r="E299" i="2"/>
  <c r="N299" i="2" s="1"/>
  <c r="F299" i="2"/>
  <c r="O299" i="2" s="1"/>
  <c r="G299" i="2"/>
  <c r="P299" i="2" s="1"/>
  <c r="F295" i="2"/>
  <c r="O295" i="2" s="1"/>
  <c r="E295" i="2"/>
  <c r="N295" i="2" s="1"/>
  <c r="G295" i="2"/>
  <c r="P295" i="2" s="1"/>
  <c r="F291" i="2"/>
  <c r="O291" i="2" s="1"/>
  <c r="E291" i="2"/>
  <c r="N291" i="2" s="1"/>
  <c r="G291" i="2"/>
  <c r="P291" i="2" s="1"/>
  <c r="E364" i="2"/>
  <c r="N364" i="2" s="1"/>
  <c r="G364" i="2"/>
  <c r="P364" i="2" s="1"/>
  <c r="F364" i="2"/>
  <c r="O364" i="2" s="1"/>
  <c r="E356" i="2"/>
  <c r="N356" i="2" s="1"/>
  <c r="G356" i="2"/>
  <c r="P356" i="2" s="1"/>
  <c r="F356" i="2"/>
  <c r="O356" i="2" s="1"/>
  <c r="E348" i="2"/>
  <c r="N348" i="2" s="1"/>
  <c r="G348" i="2"/>
  <c r="P348" i="2" s="1"/>
  <c r="F348" i="2"/>
  <c r="O348" i="2" s="1"/>
  <c r="E340" i="2"/>
  <c r="N340" i="2" s="1"/>
  <c r="G340" i="2"/>
  <c r="P340" i="2" s="1"/>
  <c r="F340" i="2"/>
  <c r="O340" i="2" s="1"/>
  <c r="E332" i="2"/>
  <c r="N332" i="2" s="1"/>
  <c r="G332" i="2"/>
  <c r="P332" i="2" s="1"/>
  <c r="F332" i="2"/>
  <c r="O332" i="2" s="1"/>
  <c r="E324" i="2"/>
  <c r="N324" i="2" s="1"/>
  <c r="G324" i="2"/>
  <c r="P324" i="2" s="1"/>
  <c r="F324" i="2"/>
  <c r="O324" i="2" s="1"/>
  <c r="E314" i="2"/>
  <c r="N314" i="2" s="1"/>
  <c r="G314" i="2"/>
  <c r="P314" i="2" s="1"/>
  <c r="F314" i="2"/>
  <c r="O314" i="2" s="1"/>
  <c r="E258" i="2"/>
  <c r="N258" i="2" s="1"/>
  <c r="G258" i="2"/>
  <c r="P258" i="2" s="1"/>
  <c r="F258" i="2"/>
  <c r="O258" i="2" s="1"/>
  <c r="E250" i="2"/>
  <c r="N250" i="2" s="1"/>
  <c r="G250" i="2"/>
  <c r="P250" i="2" s="1"/>
  <c r="F250" i="2"/>
  <c r="O250" i="2" s="1"/>
  <c r="E242" i="2"/>
  <c r="N242" i="2" s="1"/>
  <c r="F242" i="2"/>
  <c r="O242" i="2" s="1"/>
  <c r="G242" i="2"/>
  <c r="P242" i="2" s="1"/>
  <c r="E234" i="2"/>
  <c r="N234" i="2" s="1"/>
  <c r="G234" i="2"/>
  <c r="P234" i="2" s="1"/>
  <c r="F234" i="2"/>
  <c r="O234" i="2" s="1"/>
  <c r="E226" i="2"/>
  <c r="N226" i="2" s="1"/>
  <c r="G226" i="2"/>
  <c r="P226" i="2" s="1"/>
  <c r="F226" i="2"/>
  <c r="O226" i="2" s="1"/>
  <c r="E218" i="2"/>
  <c r="N218" i="2" s="1"/>
  <c r="G218" i="2"/>
  <c r="P218" i="2" s="1"/>
  <c r="F218" i="2"/>
  <c r="O218" i="2" s="1"/>
  <c r="E210" i="2"/>
  <c r="N210" i="2" s="1"/>
  <c r="G210" i="2"/>
  <c r="P210" i="2" s="1"/>
  <c r="F210" i="2"/>
  <c r="O210" i="2" s="1"/>
  <c r="E202" i="2"/>
  <c r="N202" i="2" s="1"/>
  <c r="G202" i="2"/>
  <c r="P202" i="2" s="1"/>
  <c r="F202" i="2"/>
  <c r="O202" i="2" s="1"/>
  <c r="E194" i="2"/>
  <c r="N194" i="2" s="1"/>
  <c r="G194" i="2"/>
  <c r="P194" i="2" s="1"/>
  <c r="F194" i="2"/>
  <c r="O194" i="2" s="1"/>
  <c r="E186" i="2"/>
  <c r="N186" i="2" s="1"/>
  <c r="G186" i="2"/>
  <c r="P186" i="2" s="1"/>
  <c r="F186" i="2"/>
  <c r="O186" i="2" s="1"/>
  <c r="E204" i="2"/>
  <c r="N204" i="2" s="1"/>
  <c r="G204" i="2"/>
  <c r="P204" i="2" s="1"/>
  <c r="F204" i="2"/>
  <c r="O204" i="2" s="1"/>
  <c r="F253" i="2"/>
  <c r="O253" i="2" s="1"/>
  <c r="E253" i="2"/>
  <c r="N253" i="2" s="1"/>
  <c r="G253" i="2"/>
  <c r="P253" i="2" s="1"/>
  <c r="F217" i="2"/>
  <c r="O217" i="2" s="1"/>
  <c r="E217" i="2"/>
  <c r="N217" i="2" s="1"/>
  <c r="G217" i="2"/>
  <c r="P217" i="2" s="1"/>
  <c r="F209" i="2"/>
  <c r="O209" i="2" s="1"/>
  <c r="E209" i="2"/>
  <c r="N209" i="2" s="1"/>
  <c r="G209" i="2"/>
  <c r="P209" i="2" s="1"/>
  <c r="F191" i="2"/>
  <c r="O191" i="2" s="1"/>
  <c r="E191" i="2"/>
  <c r="N191" i="2" s="1"/>
  <c r="G191" i="2"/>
  <c r="P191" i="2" s="1"/>
  <c r="E240" i="2"/>
  <c r="N240" i="2" s="1"/>
  <c r="G240" i="2"/>
  <c r="P240" i="2" s="1"/>
  <c r="F240" i="2"/>
  <c r="O240" i="2" s="1"/>
  <c r="E216" i="2"/>
  <c r="N216" i="2" s="1"/>
  <c r="G216" i="2"/>
  <c r="P216" i="2" s="1"/>
  <c r="F216" i="2"/>
  <c r="O216" i="2" s="1"/>
  <c r="F193" i="2"/>
  <c r="O193" i="2" s="1"/>
  <c r="E193" i="2"/>
  <c r="N193" i="2" s="1"/>
  <c r="G193" i="2"/>
  <c r="P193" i="2" s="1"/>
  <c r="F265" i="2"/>
  <c r="O265" i="2" s="1"/>
  <c r="E265" i="2"/>
  <c r="N265" i="2" s="1"/>
  <c r="G265" i="2"/>
  <c r="P265" i="2" s="1"/>
  <c r="E264" i="2"/>
  <c r="N264" i="2" s="1"/>
  <c r="G264" i="2"/>
  <c r="P264" i="2" s="1"/>
  <c r="F264" i="2"/>
  <c r="O264" i="2" s="1"/>
  <c r="E308" i="2"/>
  <c r="N308" i="2" s="1"/>
  <c r="G308" i="2"/>
  <c r="P308" i="2" s="1"/>
  <c r="F308" i="2"/>
  <c r="O308" i="2" s="1"/>
  <c r="E320" i="2"/>
  <c r="N320" i="2" s="1"/>
  <c r="G320" i="2"/>
  <c r="P320" i="2" s="1"/>
  <c r="F320" i="2"/>
  <c r="O320" i="2" s="1"/>
  <c r="E342" i="2"/>
  <c r="N342" i="2" s="1"/>
  <c r="G342" i="2"/>
  <c r="P342" i="2" s="1"/>
  <c r="F342" i="2"/>
  <c r="O342" i="2" s="1"/>
  <c r="F313" i="2"/>
  <c r="O313" i="2" s="1"/>
  <c r="E313" i="2"/>
  <c r="N313" i="2" s="1"/>
  <c r="G313" i="2"/>
  <c r="P313" i="2" s="1"/>
  <c r="F249" i="2"/>
  <c r="O249" i="2" s="1"/>
  <c r="E249" i="2"/>
  <c r="N249" i="2" s="1"/>
  <c r="G249" i="2"/>
  <c r="P249" i="2" s="1"/>
  <c r="F365" i="2"/>
  <c r="O365" i="2" s="1"/>
  <c r="E365" i="2"/>
  <c r="N365" i="2" s="1"/>
  <c r="G365" i="2"/>
  <c r="P365" i="2" s="1"/>
  <c r="E312" i="2"/>
  <c r="N312" i="2" s="1"/>
  <c r="G312" i="2"/>
  <c r="P312" i="2" s="1"/>
  <c r="F312" i="2"/>
  <c r="O312" i="2" s="1"/>
  <c r="E248" i="2"/>
  <c r="N248" i="2" s="1"/>
  <c r="G248" i="2"/>
  <c r="P248" i="2" s="1"/>
  <c r="F248" i="2"/>
  <c r="O248" i="2" s="1"/>
  <c r="V369" i="4"/>
  <c r="W369" i="4" s="1"/>
  <c r="X369" i="4" s="1"/>
  <c r="Y369" i="4" s="1"/>
  <c r="U945" i="4"/>
  <c r="V490" i="4"/>
  <c r="F309" i="2"/>
  <c r="O309" i="2" s="1"/>
  <c r="E309" i="2"/>
  <c r="N309" i="2" s="1"/>
  <c r="G309" i="2"/>
  <c r="P309" i="2" s="1"/>
  <c r="F305" i="2"/>
  <c r="O305" i="2" s="1"/>
  <c r="E305" i="2"/>
  <c r="N305" i="2" s="1"/>
  <c r="G305" i="2"/>
  <c r="P305" i="2" s="1"/>
  <c r="F301" i="2"/>
  <c r="O301" i="2" s="1"/>
  <c r="E301" i="2"/>
  <c r="N301" i="2" s="1"/>
  <c r="G301" i="2"/>
  <c r="P301" i="2" s="1"/>
  <c r="F297" i="2"/>
  <c r="O297" i="2" s="1"/>
  <c r="E297" i="2"/>
  <c r="N297" i="2" s="1"/>
  <c r="G297" i="2"/>
  <c r="P297" i="2" s="1"/>
  <c r="F293" i="2"/>
  <c r="O293" i="2" s="1"/>
  <c r="E293" i="2"/>
  <c r="N293" i="2" s="1"/>
  <c r="G293" i="2"/>
  <c r="P293" i="2" s="1"/>
  <c r="F289" i="2"/>
  <c r="O289" i="2" s="1"/>
  <c r="E289" i="2"/>
  <c r="N289" i="2" s="1"/>
  <c r="G289" i="2"/>
  <c r="P289" i="2" s="1"/>
  <c r="F285" i="2"/>
  <c r="O285" i="2" s="1"/>
  <c r="E285" i="2"/>
  <c r="N285" i="2" s="1"/>
  <c r="G285" i="2"/>
  <c r="P285" i="2" s="1"/>
  <c r="F281" i="2"/>
  <c r="O281" i="2" s="1"/>
  <c r="E281" i="2"/>
  <c r="N281" i="2" s="1"/>
  <c r="G281" i="2"/>
  <c r="P281" i="2" s="1"/>
  <c r="F277" i="2"/>
  <c r="O277" i="2" s="1"/>
  <c r="E277" i="2"/>
  <c r="N277" i="2" s="1"/>
  <c r="G277" i="2"/>
  <c r="P277" i="2" s="1"/>
  <c r="F273" i="2"/>
  <c r="O273" i="2" s="1"/>
  <c r="E273" i="2"/>
  <c r="N273" i="2" s="1"/>
  <c r="G273" i="2"/>
  <c r="P273" i="2" s="1"/>
  <c r="F269" i="2"/>
  <c r="O269" i="2" s="1"/>
  <c r="E269" i="2"/>
  <c r="N269" i="2" s="1"/>
  <c r="G269" i="2"/>
  <c r="P269" i="2" s="1"/>
  <c r="G159" i="2"/>
  <c r="P159" i="2" s="1"/>
  <c r="E10" i="2"/>
  <c r="N10" i="2" s="1"/>
  <c r="G178" i="2"/>
  <c r="P178" i="2" s="1"/>
  <c r="E170" i="2"/>
  <c r="N170" i="2" s="1"/>
  <c r="F162" i="2"/>
  <c r="O162" i="2" s="1"/>
  <c r="F152" i="2"/>
  <c r="O152" i="2" s="1"/>
  <c r="G146" i="2"/>
  <c r="P146" i="2" s="1"/>
  <c r="F94" i="2"/>
  <c r="O94" i="2" s="1"/>
  <c r="E78" i="2"/>
  <c r="N78" i="2" s="1"/>
  <c r="G62" i="2"/>
  <c r="P62" i="2" s="1"/>
  <c r="F46" i="2"/>
  <c r="O46" i="2" s="1"/>
  <c r="G42" i="2"/>
  <c r="P42" i="2" s="1"/>
  <c r="F185" i="2"/>
  <c r="O185" i="2" s="1"/>
  <c r="G169" i="2"/>
  <c r="P169" i="2" s="1"/>
  <c r="G153" i="2"/>
  <c r="P153" i="2" s="1"/>
  <c r="G149" i="2"/>
  <c r="P149" i="2" s="1"/>
  <c r="E102" i="2"/>
  <c r="N102" i="2" s="1"/>
  <c r="F92" i="2"/>
  <c r="O92" i="2" s="1"/>
  <c r="G88" i="2"/>
  <c r="P88" i="2" s="1"/>
  <c r="F68" i="2"/>
  <c r="O68" i="2" s="1"/>
  <c r="G56" i="2"/>
  <c r="P56" i="2" s="1"/>
  <c r="E360" i="2"/>
  <c r="N360" i="2" s="1"/>
  <c r="G360" i="2"/>
  <c r="P360" i="2" s="1"/>
  <c r="F360" i="2"/>
  <c r="O360" i="2" s="1"/>
  <c r="E352" i="2"/>
  <c r="N352" i="2" s="1"/>
  <c r="G352" i="2"/>
  <c r="P352" i="2" s="1"/>
  <c r="F352" i="2"/>
  <c r="O352" i="2" s="1"/>
  <c r="E344" i="2"/>
  <c r="N344" i="2" s="1"/>
  <c r="G344" i="2"/>
  <c r="P344" i="2" s="1"/>
  <c r="F344" i="2"/>
  <c r="O344" i="2" s="1"/>
  <c r="E336" i="2"/>
  <c r="N336" i="2" s="1"/>
  <c r="G336" i="2"/>
  <c r="P336" i="2" s="1"/>
  <c r="F336" i="2"/>
  <c r="O336" i="2" s="1"/>
  <c r="E328" i="2"/>
  <c r="N328" i="2" s="1"/>
  <c r="G328" i="2"/>
  <c r="P328" i="2" s="1"/>
  <c r="F328" i="2"/>
  <c r="O328" i="2" s="1"/>
  <c r="E318" i="2"/>
  <c r="N318" i="2" s="1"/>
  <c r="G318" i="2"/>
  <c r="P318" i="2" s="1"/>
  <c r="F318" i="2"/>
  <c r="O318" i="2" s="1"/>
  <c r="E262" i="2"/>
  <c r="N262" i="2" s="1"/>
  <c r="G262" i="2"/>
  <c r="P262" i="2" s="1"/>
  <c r="F262" i="2"/>
  <c r="O262" i="2" s="1"/>
  <c r="E254" i="2"/>
  <c r="N254" i="2" s="1"/>
  <c r="G254" i="2"/>
  <c r="P254" i="2" s="1"/>
  <c r="F254" i="2"/>
  <c r="O254" i="2" s="1"/>
  <c r="E246" i="2"/>
  <c r="N246" i="2" s="1"/>
  <c r="G246" i="2"/>
  <c r="P246" i="2" s="1"/>
  <c r="F246" i="2"/>
  <c r="O246" i="2" s="1"/>
  <c r="E238" i="2"/>
  <c r="N238" i="2" s="1"/>
  <c r="G238" i="2"/>
  <c r="P238" i="2" s="1"/>
  <c r="F238" i="2"/>
  <c r="O238" i="2" s="1"/>
  <c r="E230" i="2"/>
  <c r="N230" i="2" s="1"/>
  <c r="G230" i="2"/>
  <c r="P230" i="2" s="1"/>
  <c r="F230" i="2"/>
  <c r="O230" i="2" s="1"/>
  <c r="E222" i="2"/>
  <c r="N222" i="2" s="1"/>
  <c r="G222" i="2"/>
  <c r="P222" i="2" s="1"/>
  <c r="F222" i="2"/>
  <c r="O222" i="2" s="1"/>
  <c r="E214" i="2"/>
  <c r="N214" i="2" s="1"/>
  <c r="G214" i="2"/>
  <c r="P214" i="2" s="1"/>
  <c r="F214" i="2"/>
  <c r="O214" i="2" s="1"/>
  <c r="E206" i="2"/>
  <c r="N206" i="2" s="1"/>
  <c r="G206" i="2"/>
  <c r="P206" i="2" s="1"/>
  <c r="F206" i="2"/>
  <c r="O206" i="2" s="1"/>
  <c r="E198" i="2"/>
  <c r="N198" i="2" s="1"/>
  <c r="G198" i="2"/>
  <c r="P198" i="2" s="1"/>
  <c r="F198" i="2"/>
  <c r="O198" i="2" s="1"/>
  <c r="E190" i="2"/>
  <c r="N190" i="2" s="1"/>
  <c r="G190" i="2"/>
  <c r="P190" i="2" s="1"/>
  <c r="F190" i="2"/>
  <c r="O190" i="2" s="1"/>
  <c r="E4" i="8"/>
  <c r="M4" i="8" s="1"/>
  <c r="G16" i="2"/>
  <c r="P16" i="2" s="1"/>
  <c r="E220" i="2"/>
  <c r="N220" i="2" s="1"/>
  <c r="G220" i="2"/>
  <c r="P220" i="2" s="1"/>
  <c r="F220" i="2"/>
  <c r="O220" i="2" s="1"/>
  <c r="E188" i="2"/>
  <c r="N188" i="2" s="1"/>
  <c r="G188" i="2"/>
  <c r="P188" i="2" s="1"/>
  <c r="F188" i="2"/>
  <c r="O188" i="2" s="1"/>
  <c r="E252" i="2"/>
  <c r="N252" i="2" s="1"/>
  <c r="G252" i="2"/>
  <c r="P252" i="2" s="1"/>
  <c r="F252" i="2"/>
  <c r="O252" i="2" s="1"/>
  <c r="E244" i="2"/>
  <c r="N244" i="2" s="1"/>
  <c r="G244" i="2"/>
  <c r="P244" i="2" s="1"/>
  <c r="F244" i="2"/>
  <c r="O244" i="2" s="1"/>
  <c r="E236" i="2"/>
  <c r="N236" i="2" s="1"/>
  <c r="G236" i="2"/>
  <c r="P236" i="2" s="1"/>
  <c r="F236" i="2"/>
  <c r="O236" i="2" s="1"/>
  <c r="E192" i="2"/>
  <c r="N192" i="2" s="1"/>
  <c r="G192" i="2"/>
  <c r="P192" i="2" s="1"/>
  <c r="F192" i="2"/>
  <c r="O192" i="2" s="1"/>
  <c r="F233" i="2"/>
  <c r="O233" i="2" s="1"/>
  <c r="E233" i="2"/>
  <c r="N233" i="2" s="1"/>
  <c r="G233" i="2"/>
  <c r="P233" i="2" s="1"/>
  <c r="E208" i="2"/>
  <c r="N208" i="2" s="1"/>
  <c r="G208" i="2"/>
  <c r="P208" i="2" s="1"/>
  <c r="F208" i="2"/>
  <c r="O208" i="2" s="1"/>
  <c r="F241" i="2"/>
  <c r="O241" i="2" s="1"/>
  <c r="E241" i="2"/>
  <c r="N241" i="2" s="1"/>
  <c r="G241" i="2"/>
  <c r="P241" i="2" s="1"/>
  <c r="E224" i="2"/>
  <c r="N224" i="2" s="1"/>
  <c r="G224" i="2"/>
  <c r="P224" i="2" s="1"/>
  <c r="F224" i="2"/>
  <c r="O224" i="2" s="1"/>
  <c r="F225" i="2"/>
  <c r="O225" i="2" s="1"/>
  <c r="E225" i="2"/>
  <c r="N225" i="2" s="1"/>
  <c r="G225" i="2"/>
  <c r="P225" i="2" s="1"/>
  <c r="E200" i="2"/>
  <c r="N200" i="2" s="1"/>
  <c r="G200" i="2"/>
  <c r="P200" i="2" s="1"/>
  <c r="F200" i="2"/>
  <c r="O200" i="2" s="1"/>
  <c r="E232" i="2"/>
  <c r="N232" i="2" s="1"/>
  <c r="G232" i="2"/>
  <c r="P232" i="2" s="1"/>
  <c r="F232" i="2"/>
  <c r="O232" i="2" s="1"/>
  <c r="F275" i="2"/>
  <c r="O275" i="2" s="1"/>
  <c r="E275" i="2"/>
  <c r="N275" i="2" s="1"/>
  <c r="G275" i="2"/>
  <c r="P275" i="2" s="1"/>
  <c r="F287" i="2"/>
  <c r="O287" i="2" s="1"/>
  <c r="E287" i="2"/>
  <c r="N287" i="2" s="1"/>
  <c r="G287" i="2"/>
  <c r="P287" i="2" s="1"/>
  <c r="F279" i="2"/>
  <c r="O279" i="2" s="1"/>
  <c r="E279" i="2"/>
  <c r="N279" i="2" s="1"/>
  <c r="G279" i="2"/>
  <c r="P279" i="2" s="1"/>
  <c r="E322" i="2"/>
  <c r="N322" i="2" s="1"/>
  <c r="G322" i="2"/>
  <c r="P322" i="2" s="1"/>
  <c r="F322" i="2"/>
  <c r="O322" i="2" s="1"/>
  <c r="E316" i="2"/>
  <c r="N316" i="2" s="1"/>
  <c r="G316" i="2"/>
  <c r="P316" i="2" s="1"/>
  <c r="F316" i="2"/>
  <c r="O316" i="2" s="1"/>
  <c r="E362" i="2"/>
  <c r="N362" i="2" s="1"/>
  <c r="G362" i="2"/>
  <c r="P362" i="2" s="1"/>
  <c r="F362" i="2"/>
  <c r="O362" i="2" s="1"/>
  <c r="F283" i="2"/>
  <c r="O283" i="2" s="1"/>
  <c r="E283" i="2"/>
  <c r="N283" i="2" s="1"/>
  <c r="G283" i="2"/>
  <c r="P283" i="2" s="1"/>
  <c r="E338" i="2"/>
  <c r="N338" i="2" s="1"/>
  <c r="G338" i="2"/>
  <c r="P338" i="2" s="1"/>
  <c r="F338" i="2"/>
  <c r="O338" i="2" s="1"/>
  <c r="E334" i="2"/>
  <c r="N334" i="2" s="1"/>
  <c r="G334" i="2"/>
  <c r="P334" i="2" s="1"/>
  <c r="F334" i="2"/>
  <c r="O334" i="2" s="1"/>
  <c r="E330" i="2"/>
  <c r="N330" i="2" s="1"/>
  <c r="G330" i="2"/>
  <c r="P330" i="2" s="1"/>
  <c r="F330" i="2"/>
  <c r="O330" i="2" s="1"/>
  <c r="F261" i="2"/>
  <c r="O261" i="2" s="1"/>
  <c r="E261" i="2"/>
  <c r="N261" i="2" s="1"/>
  <c r="G261" i="2"/>
  <c r="P261" i="2" s="1"/>
  <c r="F237" i="2"/>
  <c r="O237" i="2" s="1"/>
  <c r="E237" i="2"/>
  <c r="N237" i="2" s="1"/>
  <c r="G237" i="2"/>
  <c r="P237" i="2" s="1"/>
  <c r="F221" i="2"/>
  <c r="O221" i="2" s="1"/>
  <c r="E221" i="2"/>
  <c r="N221" i="2" s="1"/>
  <c r="G221" i="2"/>
  <c r="P221" i="2" s="1"/>
  <c r="F205" i="2"/>
  <c r="O205" i="2" s="1"/>
  <c r="E205" i="2"/>
  <c r="N205" i="2" s="1"/>
  <c r="G205" i="2"/>
  <c r="P205" i="2" s="1"/>
  <c r="E300" i="2"/>
  <c r="N300" i="2" s="1"/>
  <c r="G300" i="2"/>
  <c r="P300" i="2" s="1"/>
  <c r="F300" i="2"/>
  <c r="O300" i="2" s="1"/>
  <c r="E292" i="2"/>
  <c r="N292" i="2" s="1"/>
  <c r="G292" i="2"/>
  <c r="P292" i="2" s="1"/>
  <c r="F292" i="2"/>
  <c r="O292" i="2" s="1"/>
  <c r="E284" i="2"/>
  <c r="N284" i="2" s="1"/>
  <c r="G284" i="2"/>
  <c r="P284" i="2" s="1"/>
  <c r="F284" i="2"/>
  <c r="O284" i="2" s="1"/>
  <c r="E268" i="2"/>
  <c r="N268" i="2" s="1"/>
  <c r="G268" i="2"/>
  <c r="P268" i="2" s="1"/>
  <c r="F268" i="2"/>
  <c r="O268" i="2" s="1"/>
  <c r="F187" i="2"/>
  <c r="O187" i="2" s="1"/>
  <c r="E187" i="2"/>
  <c r="N187" i="2" s="1"/>
  <c r="G187" i="2"/>
  <c r="P187" i="2" s="1"/>
  <c r="U538" i="4"/>
  <c r="S941" i="4"/>
  <c r="G175" i="2"/>
  <c r="P175" i="2" s="1"/>
  <c r="F182" i="2"/>
  <c r="O182" i="2" s="1"/>
  <c r="E158" i="2"/>
  <c r="N158" i="2" s="1"/>
  <c r="F108" i="2"/>
  <c r="O108" i="2" s="1"/>
  <c r="E98" i="2"/>
  <c r="N98" i="2" s="1"/>
  <c r="F74" i="2"/>
  <c r="O74" i="2" s="1"/>
  <c r="E50" i="2"/>
  <c r="N50" i="2" s="1"/>
  <c r="E5" i="2"/>
  <c r="N5" i="2" s="1"/>
  <c r="H4" i="3" s="1"/>
  <c r="E177" i="2"/>
  <c r="N177" i="2" s="1"/>
  <c r="E165" i="2"/>
  <c r="N165" i="2" s="1"/>
  <c r="F161" i="2"/>
  <c r="O161" i="2" s="1"/>
  <c r="G106" i="2"/>
  <c r="P106" i="2" s="1"/>
  <c r="F84" i="2"/>
  <c r="O84" i="2" s="1"/>
  <c r="F76" i="2"/>
  <c r="O76" i="2" s="1"/>
  <c r="E52" i="2"/>
  <c r="N52" i="2" s="1"/>
  <c r="V462" i="4"/>
  <c r="U119" i="4"/>
  <c r="V422" i="4"/>
  <c r="U213" i="4"/>
  <c r="U929" i="4"/>
  <c r="V361" i="4"/>
  <c r="W361" i="4" s="1"/>
  <c r="X361" i="4" s="1"/>
  <c r="Y361" i="4" s="1"/>
  <c r="T921" i="4"/>
  <c r="T897" i="4"/>
  <c r="V897" i="4" s="1"/>
  <c r="T881" i="4"/>
  <c r="T857" i="4"/>
  <c r="T833" i="4"/>
  <c r="T817" i="4"/>
  <c r="T793" i="4"/>
  <c r="T769" i="4"/>
  <c r="V769" i="4" s="1"/>
  <c r="T753" i="4"/>
  <c r="V753" i="4" s="1"/>
  <c r="T729" i="4"/>
  <c r="T705" i="4"/>
  <c r="T689" i="4"/>
  <c r="T665" i="4"/>
  <c r="T641" i="4"/>
  <c r="V641" i="4" s="1"/>
  <c r="U490" i="4"/>
  <c r="W490" i="4" s="1"/>
  <c r="X490" i="4" s="1"/>
  <c r="Y490" i="4" s="1"/>
  <c r="U969" i="4"/>
  <c r="U470" i="4"/>
  <c r="T429" i="4"/>
  <c r="T397" i="4"/>
  <c r="V25" i="4"/>
  <c r="T971" i="4"/>
  <c r="V365" i="4"/>
  <c r="F178" i="2"/>
  <c r="O178" i="2" s="1"/>
  <c r="F168" i="2"/>
  <c r="O168" i="2" s="1"/>
  <c r="F154" i="2"/>
  <c r="O154" i="2" s="1"/>
  <c r="F146" i="2"/>
  <c r="O146" i="2" s="1"/>
  <c r="F62" i="2"/>
  <c r="O62" i="2" s="1"/>
  <c r="F42" i="2"/>
  <c r="O42" i="2" s="1"/>
  <c r="G177" i="2"/>
  <c r="P177" i="2" s="1"/>
  <c r="G165" i="2"/>
  <c r="P165" i="2" s="1"/>
  <c r="F88" i="2"/>
  <c r="O88" i="2" s="1"/>
  <c r="F56" i="2"/>
  <c r="O56" i="2" s="1"/>
  <c r="F21" i="2"/>
  <c r="O21" i="2" s="1"/>
  <c r="F13" i="2"/>
  <c r="O13" i="2" s="1"/>
  <c r="V478" i="4"/>
  <c r="T485" i="4"/>
  <c r="V438" i="4"/>
  <c r="V398" i="4"/>
  <c r="E96" i="2"/>
  <c r="N96" i="2" s="1"/>
  <c r="F80" i="2"/>
  <c r="O80" i="2" s="1"/>
  <c r="E64" i="2"/>
  <c r="N64" i="2" s="1"/>
  <c r="F48" i="2"/>
  <c r="O48" i="2" s="1"/>
  <c r="G21" i="2"/>
  <c r="P21" i="2" s="1"/>
  <c r="G13" i="2"/>
  <c r="P13" i="2" s="1"/>
  <c r="D27" i="8"/>
  <c r="L27" i="8" s="1"/>
  <c r="T481" i="4"/>
  <c r="S931" i="4"/>
  <c r="R931" i="4"/>
  <c r="T625" i="4"/>
  <c r="V625" i="4" s="1"/>
  <c r="T617" i="4"/>
  <c r="T609" i="4"/>
  <c r="T577" i="4"/>
  <c r="T561" i="4"/>
  <c r="V520" i="4"/>
  <c r="V522" i="4"/>
  <c r="V544" i="4"/>
  <c r="W544" i="4" s="1"/>
  <c r="X544" i="4" s="1"/>
  <c r="Y544" i="4" s="1"/>
  <c r="E26" i="8"/>
  <c r="M26" i="8" s="1"/>
  <c r="D26" i="8"/>
  <c r="L26" i="8" s="1"/>
  <c r="E25" i="8"/>
  <c r="M25" i="8" s="1"/>
  <c r="D25" i="8"/>
  <c r="L25" i="8" s="1"/>
  <c r="E24" i="8"/>
  <c r="M24" i="8" s="1"/>
  <c r="D24" i="8"/>
  <c r="L24" i="8" s="1"/>
  <c r="E23" i="8"/>
  <c r="M23" i="8" s="1"/>
  <c r="D23" i="8"/>
  <c r="L23" i="8" s="1"/>
  <c r="V486" i="4"/>
  <c r="V470" i="4"/>
  <c r="E22" i="8"/>
  <c r="M22" i="8" s="1"/>
  <c r="D22" i="8"/>
  <c r="L22" i="8" s="1"/>
  <c r="D21" i="8"/>
  <c r="L21" i="8" s="1"/>
  <c r="E21" i="8"/>
  <c r="M21" i="8" s="1"/>
  <c r="U406" i="4"/>
  <c r="U225" i="4"/>
  <c r="U193" i="4"/>
  <c r="V502" i="4"/>
  <c r="F3" i="3"/>
  <c r="S971" i="4"/>
  <c r="U971" i="4" s="1"/>
  <c r="U46" i="4"/>
  <c r="T605" i="4"/>
  <c r="V123" i="4"/>
  <c r="W123" i="4" s="1"/>
  <c r="X123" i="4" s="1"/>
  <c r="Y123" i="4" s="1"/>
  <c r="U382" i="4"/>
  <c r="U177" i="4"/>
  <c r="U552" i="4"/>
  <c r="F10" i="2"/>
  <c r="O1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W245" i="4" s="1"/>
  <c r="X245" i="4" s="1"/>
  <c r="Y245" i="4" s="1"/>
  <c r="D20" i="8"/>
  <c r="L20" i="8" s="1"/>
  <c r="E20" i="8"/>
  <c r="M20" i="8" s="1"/>
  <c r="D19" i="8"/>
  <c r="L19" i="8" s="1"/>
  <c r="E19" i="8"/>
  <c r="M19" i="8" s="1"/>
  <c r="D18" i="8"/>
  <c r="L18" i="8" s="1"/>
  <c r="E18" i="8"/>
  <c r="M18" i="8" s="1"/>
  <c r="D17" i="8"/>
  <c r="L17" i="8" s="1"/>
  <c r="E17" i="8"/>
  <c r="M17" i="8" s="1"/>
  <c r="D16" i="8"/>
  <c r="L16" i="8" s="1"/>
  <c r="E16" i="8"/>
  <c r="M16" i="8" s="1"/>
  <c r="E15" i="8"/>
  <c r="M15" i="8" s="1"/>
  <c r="D15" i="8"/>
  <c r="L15" i="8" s="1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L14" i="8" s="1"/>
  <c r="E14" i="8"/>
  <c r="M14" i="8" s="1"/>
  <c r="E13" i="8"/>
  <c r="M13" i="8" s="1"/>
  <c r="D13" i="8"/>
  <c r="L13" i="8" s="1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T208" i="4"/>
  <c r="U217" i="4"/>
  <c r="V185" i="4"/>
  <c r="V530" i="4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W953" i="4" s="1"/>
  <c r="U486" i="4"/>
  <c r="T601" i="4"/>
  <c r="T585" i="4"/>
  <c r="V109" i="4"/>
  <c r="W109" i="4" s="1"/>
  <c r="X109" i="4" s="1"/>
  <c r="Y109" i="4" s="1"/>
  <c r="V506" i="4"/>
  <c r="V442" i="4"/>
  <c r="V390" i="4"/>
  <c r="W390" i="4" s="1"/>
  <c r="X390" i="4" s="1"/>
  <c r="Y390" i="4" s="1"/>
  <c r="S346" i="4"/>
  <c r="U346" i="4" s="1"/>
  <c r="S94" i="4"/>
  <c r="U94" i="4" s="1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U889" i="4" s="1"/>
  <c r="S873" i="4"/>
  <c r="U873" i="4" s="1"/>
  <c r="S857" i="4"/>
  <c r="V857" i="4" s="1"/>
  <c r="S841" i="4"/>
  <c r="U841" i="4" s="1"/>
  <c r="S825" i="4"/>
  <c r="V825" i="4" s="1"/>
  <c r="S809" i="4"/>
  <c r="U809" i="4" s="1"/>
  <c r="S793" i="4"/>
  <c r="U793" i="4" s="1"/>
  <c r="S777" i="4"/>
  <c r="U777" i="4" s="1"/>
  <c r="S761" i="4"/>
  <c r="V761" i="4" s="1"/>
  <c r="S745" i="4"/>
  <c r="U745" i="4" s="1"/>
  <c r="S729" i="4"/>
  <c r="U729" i="4" s="1"/>
  <c r="S713" i="4"/>
  <c r="S697" i="4"/>
  <c r="U697" i="4" s="1"/>
  <c r="S681" i="4"/>
  <c r="U681" i="4" s="1"/>
  <c r="S665" i="4"/>
  <c r="U665" i="4" s="1"/>
  <c r="S649" i="4"/>
  <c r="S633" i="4"/>
  <c r="S617" i="4"/>
  <c r="U617" i="4" s="1"/>
  <c r="S601" i="4"/>
  <c r="U601" i="4" s="1"/>
  <c r="S585" i="4"/>
  <c r="S569" i="4"/>
  <c r="U569" i="4" s="1"/>
  <c r="U35" i="4"/>
  <c r="V554" i="4"/>
  <c r="W554" i="4" s="1"/>
  <c r="X554" i="4" s="1"/>
  <c r="Y554" i="4" s="1"/>
  <c r="U522" i="4"/>
  <c r="T905" i="4"/>
  <c r="T873" i="4"/>
  <c r="T841" i="4"/>
  <c r="T809" i="4"/>
  <c r="T777" i="4"/>
  <c r="T745" i="4"/>
  <c r="T713" i="4"/>
  <c r="T681" i="4"/>
  <c r="T649" i="4"/>
  <c r="T569" i="4"/>
  <c r="U937" i="4"/>
  <c r="U454" i="4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921" i="4" s="1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L11" i="8" s="1"/>
  <c r="D8" i="8"/>
  <c r="L8" i="8" s="1"/>
  <c r="V498" i="4"/>
  <c r="V466" i="4"/>
  <c r="V29" i="4"/>
  <c r="V474" i="4"/>
  <c r="V458" i="4"/>
  <c r="W458" i="4" s="1"/>
  <c r="X458" i="4" s="1"/>
  <c r="Y458" i="4" s="1"/>
  <c r="V426" i="4"/>
  <c r="V410" i="4"/>
  <c r="W410" i="4" s="1"/>
  <c r="U221" i="4"/>
  <c r="U197" i="4"/>
  <c r="U189" i="4"/>
  <c r="V39" i="4"/>
  <c r="W39" i="4" s="1"/>
  <c r="X39" i="4" s="1"/>
  <c r="Y39" i="4" s="1"/>
  <c r="V149" i="4"/>
  <c r="W149" i="4" s="1"/>
  <c r="X149" i="4" s="1"/>
  <c r="Y149" i="4" s="1"/>
  <c r="U546" i="4"/>
  <c r="V446" i="4"/>
  <c r="U161" i="4"/>
  <c r="J4" i="3"/>
  <c r="E6" i="8"/>
  <c r="M6" i="8" s="1"/>
  <c r="D6" i="8"/>
  <c r="L6" i="8" s="1"/>
  <c r="E5" i="8"/>
  <c r="M5" i="8" s="1"/>
  <c r="D5" i="8"/>
  <c r="L5" i="8" s="1"/>
  <c r="E10" i="8"/>
  <c r="M10" i="8" s="1"/>
  <c r="D10" i="8"/>
  <c r="L10" i="8" s="1"/>
  <c r="E9" i="8"/>
  <c r="M9" i="8" s="1"/>
  <c r="D9" i="8"/>
  <c r="L9" i="8" s="1"/>
  <c r="R939" i="4"/>
  <c r="U233" i="4"/>
  <c r="T621" i="4"/>
  <c r="T589" i="4"/>
  <c r="T557" i="4"/>
  <c r="U139" i="4"/>
  <c r="V510" i="4"/>
  <c r="V377" i="4"/>
  <c r="W377" i="4" s="1"/>
  <c r="X377" i="4" s="1"/>
  <c r="Y377" i="4" s="1"/>
  <c r="V241" i="4"/>
  <c r="W241" i="4" s="1"/>
  <c r="X241" i="4" s="1"/>
  <c r="Y241" i="4" s="1"/>
  <c r="V43" i="4"/>
  <c r="W43" i="4" s="1"/>
  <c r="X43" i="4" s="1"/>
  <c r="Y43" i="4" s="1"/>
  <c r="S354" i="4"/>
  <c r="U354" i="4" s="1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W933" i="4" s="1"/>
  <c r="X933" i="4" s="1"/>
  <c r="Y933" i="4" s="1"/>
  <c r="V925" i="4"/>
  <c r="W925" i="4" s="1"/>
  <c r="X925" i="4" s="1"/>
  <c r="Y925" i="4" s="1"/>
  <c r="V546" i="4"/>
  <c r="T8" i="4"/>
  <c r="T224" i="4"/>
  <c r="U165" i="4"/>
  <c r="V536" i="4"/>
  <c r="U205" i="4"/>
  <c r="S514" i="4"/>
  <c r="V373" i="4"/>
  <c r="E7" i="2"/>
  <c r="N7" i="2" s="1"/>
  <c r="I10" i="2"/>
  <c r="J11" i="2"/>
  <c r="G6" i="2"/>
  <c r="P6" i="2" s="1"/>
  <c r="H6" i="2"/>
  <c r="I12" i="2"/>
  <c r="I5" i="2"/>
  <c r="U173" i="4"/>
  <c r="U209" i="4"/>
  <c r="U201" i="4"/>
  <c r="U185" i="4"/>
  <c r="V969" i="4"/>
  <c r="W969" i="4" s="1"/>
  <c r="X969" i="4" s="1"/>
  <c r="Y969" i="4" s="1"/>
  <c r="V929" i="4"/>
  <c r="W929" i="4" s="1"/>
  <c r="X929" i="4" s="1"/>
  <c r="Y929" i="4" s="1"/>
  <c r="V945" i="4"/>
  <c r="W945" i="4" s="1"/>
  <c r="X945" i="4" s="1"/>
  <c r="Y945" i="4" s="1"/>
  <c r="U229" i="4"/>
  <c r="I11" i="2"/>
  <c r="H11" i="2"/>
  <c r="J6" i="2"/>
  <c r="I6" i="2"/>
  <c r="H12" i="2"/>
  <c r="G8" i="2"/>
  <c r="P8" i="2" s="1"/>
  <c r="U502" i="4"/>
  <c r="U498" i="4"/>
  <c r="U482" i="4"/>
  <c r="W482" i="4" s="1"/>
  <c r="X482" i="4" s="1"/>
  <c r="Y482" i="4" s="1"/>
  <c r="AI482" i="4" s="1"/>
  <c r="U466" i="4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S917" i="4"/>
  <c r="U917" i="4" s="1"/>
  <c r="S909" i="4"/>
  <c r="U909" i="4" s="1"/>
  <c r="S901" i="4"/>
  <c r="U901" i="4" s="1"/>
  <c r="S893" i="4"/>
  <c r="U893" i="4" s="1"/>
  <c r="S885" i="4"/>
  <c r="U885" i="4" s="1"/>
  <c r="S877" i="4"/>
  <c r="U877" i="4" s="1"/>
  <c r="S869" i="4"/>
  <c r="U869" i="4" s="1"/>
  <c r="S861" i="4"/>
  <c r="U861" i="4" s="1"/>
  <c r="S853" i="4"/>
  <c r="U853" i="4" s="1"/>
  <c r="S845" i="4"/>
  <c r="U845" i="4" s="1"/>
  <c r="S837" i="4"/>
  <c r="U837" i="4" s="1"/>
  <c r="S829" i="4"/>
  <c r="U829" i="4" s="1"/>
  <c r="S821" i="4"/>
  <c r="U821" i="4" s="1"/>
  <c r="S813" i="4"/>
  <c r="U813" i="4" s="1"/>
  <c r="S805" i="4"/>
  <c r="U805" i="4" s="1"/>
  <c r="S797" i="4"/>
  <c r="U797" i="4" s="1"/>
  <c r="S789" i="4"/>
  <c r="U789" i="4" s="1"/>
  <c r="S781" i="4"/>
  <c r="U781" i="4" s="1"/>
  <c r="S773" i="4"/>
  <c r="U773" i="4" s="1"/>
  <c r="S765" i="4"/>
  <c r="U765" i="4" s="1"/>
  <c r="S757" i="4"/>
  <c r="U757" i="4" s="1"/>
  <c r="S749" i="4"/>
  <c r="U749" i="4" s="1"/>
  <c r="S741" i="4"/>
  <c r="U741" i="4" s="1"/>
  <c r="S733" i="4"/>
  <c r="U733" i="4" s="1"/>
  <c r="S725" i="4"/>
  <c r="U725" i="4" s="1"/>
  <c r="S717" i="4"/>
  <c r="U717" i="4" s="1"/>
  <c r="S709" i="4"/>
  <c r="U709" i="4" s="1"/>
  <c r="S701" i="4"/>
  <c r="U701" i="4" s="1"/>
  <c r="S693" i="4"/>
  <c r="U693" i="4" s="1"/>
  <c r="S685" i="4"/>
  <c r="U685" i="4" s="1"/>
  <c r="S677" i="4"/>
  <c r="U677" i="4" s="1"/>
  <c r="S669" i="4"/>
  <c r="U669" i="4" s="1"/>
  <c r="S661" i="4"/>
  <c r="U661" i="4" s="1"/>
  <c r="S653" i="4"/>
  <c r="U653" i="4" s="1"/>
  <c r="S645" i="4"/>
  <c r="U645" i="4" s="1"/>
  <c r="S637" i="4"/>
  <c r="S629" i="4"/>
  <c r="U629" i="4" s="1"/>
  <c r="S621" i="4"/>
  <c r="S613" i="4"/>
  <c r="U613" i="4" s="1"/>
  <c r="S605" i="4"/>
  <c r="S597" i="4"/>
  <c r="U597" i="4" s="1"/>
  <c r="S589" i="4"/>
  <c r="S581" i="4"/>
  <c r="U581" i="4" s="1"/>
  <c r="S573" i="4"/>
  <c r="S565" i="4"/>
  <c r="U565" i="4" s="1"/>
  <c r="S557" i="4"/>
  <c r="S1001" i="4"/>
  <c r="U1001" i="4" s="1"/>
  <c r="S993" i="4"/>
  <c r="U993" i="4" s="1"/>
  <c r="S985" i="4"/>
  <c r="U985" i="4" s="1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V209" i="4"/>
  <c r="V193" i="4"/>
  <c r="V143" i="4"/>
  <c r="V127" i="4"/>
  <c r="V173" i="4"/>
  <c r="V157" i="4"/>
  <c r="V147" i="4"/>
  <c r="V131" i="4"/>
  <c r="V115" i="4"/>
  <c r="V181" i="4"/>
  <c r="V153" i="4"/>
  <c r="W153" i="4" s="1"/>
  <c r="X153" i="4" s="1"/>
  <c r="Y153" i="4" s="1"/>
  <c r="U62" i="4"/>
  <c r="V229" i="4"/>
  <c r="T7" i="4"/>
  <c r="V135" i="4"/>
  <c r="V119" i="4"/>
  <c r="U462" i="4"/>
  <c r="U446" i="4"/>
  <c r="U430" i="4"/>
  <c r="V414" i="4"/>
  <c r="W414" i="4" s="1"/>
  <c r="X414" i="4" s="1"/>
  <c r="Y414" i="4" s="1"/>
  <c r="U398" i="4"/>
  <c r="V382" i="4"/>
  <c r="U450" i="4"/>
  <c r="U434" i="4"/>
  <c r="U418" i="4"/>
  <c r="V402" i="4"/>
  <c r="U386" i="4"/>
  <c r="T350" i="4"/>
  <c r="T232" i="4"/>
  <c r="V177" i="4"/>
  <c r="V169" i="4"/>
  <c r="W169" i="4" s="1"/>
  <c r="X169" i="4" s="1"/>
  <c r="Y169" i="4" s="1"/>
  <c r="V161" i="4"/>
  <c r="U37" i="4"/>
  <c r="U33" i="4"/>
  <c r="U29" i="4"/>
  <c r="U25" i="4"/>
  <c r="U21" i="4"/>
  <c r="V394" i="4"/>
  <c r="W394" i="4" s="1"/>
  <c r="X394" i="4" s="1"/>
  <c r="Y394" i="4" s="1"/>
  <c r="V221" i="4"/>
  <c r="V213" i="4"/>
  <c r="V205" i="4"/>
  <c r="V197" i="4"/>
  <c r="V189" i="4"/>
  <c r="T383" i="4"/>
  <c r="U373" i="4"/>
  <c r="U365" i="4"/>
  <c r="T216" i="4"/>
  <c r="V216" i="4" s="1"/>
  <c r="W216" i="4" s="1"/>
  <c r="V58" i="4"/>
  <c r="V50" i="4"/>
  <c r="S342" i="4"/>
  <c r="U342" i="4" s="1"/>
  <c r="S228" i="4"/>
  <c r="U228" i="4" s="1"/>
  <c r="S212" i="4"/>
  <c r="U212" i="4" s="1"/>
  <c r="S230" i="4"/>
  <c r="U230" i="4" s="1"/>
  <c r="S214" i="4"/>
  <c r="U214" i="4" s="1"/>
  <c r="S98" i="4"/>
  <c r="U98" i="4" s="1"/>
  <c r="S86" i="4"/>
  <c r="U86" i="4" s="1"/>
  <c r="S78" i="4"/>
  <c r="U78" i="4" s="1"/>
  <c r="S70" i="4"/>
  <c r="U70" i="4" s="1"/>
  <c r="F106" i="2"/>
  <c r="O106" i="2" s="1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F145" i="2"/>
  <c r="O145" i="2" s="1"/>
  <c r="E145" i="2"/>
  <c r="N145" i="2" s="1"/>
  <c r="G145" i="2"/>
  <c r="P145" i="2" s="1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T407" i="4"/>
  <c r="T10" i="4"/>
  <c r="T514" i="4"/>
  <c r="R514" i="4"/>
  <c r="R941" i="4"/>
  <c r="T941" i="4"/>
  <c r="T439" i="4"/>
  <c r="T391" i="4"/>
  <c r="T16" i="4"/>
  <c r="T11" i="4"/>
  <c r="T9" i="4"/>
  <c r="T455" i="4"/>
  <c r="T423" i="4"/>
  <c r="T503" i="4"/>
  <c r="T447" i="4"/>
  <c r="T431" i="4"/>
  <c r="T415" i="4"/>
  <c r="T399" i="4"/>
  <c r="T387" i="4"/>
  <c r="T997" i="4"/>
  <c r="V997" i="4" s="1"/>
  <c r="T989" i="4"/>
  <c r="V989" i="4" s="1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U59" i="4" s="1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T354" i="4"/>
  <c r="T338" i="4"/>
  <c r="S12" i="4"/>
  <c r="U12" i="4" s="1"/>
  <c r="T222" i="4"/>
  <c r="T5" i="4"/>
  <c r="T509" i="4"/>
  <c r="V66" i="4"/>
  <c r="U66" i="4"/>
  <c r="S236" i="4"/>
  <c r="U236" i="4" s="1"/>
  <c r="T12" i="4"/>
  <c r="T6" i="4"/>
  <c r="T342" i="4"/>
  <c r="T228" i="4"/>
  <c r="T220" i="4"/>
  <c r="T212" i="4"/>
  <c r="S17" i="4"/>
  <c r="U17" i="4" s="1"/>
  <c r="S10" i="4"/>
  <c r="T13" i="4"/>
  <c r="T226" i="4"/>
  <c r="T218" i="4"/>
  <c r="T210" i="4"/>
  <c r="T98" i="4"/>
  <c r="S501" i="4"/>
  <c r="U501" i="4" s="1"/>
  <c r="S16" i="4"/>
  <c r="S13" i="4"/>
  <c r="U13" i="4" s="1"/>
  <c r="R8" i="4"/>
  <c r="S8" i="4"/>
  <c r="T346" i="4"/>
  <c r="S6" i="4"/>
  <c r="T230" i="4"/>
  <c r="T214" i="4"/>
  <c r="T94" i="4"/>
  <c r="V14" i="4"/>
  <c r="U14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U362" i="4" s="1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T328" i="4"/>
  <c r="T324" i="4"/>
  <c r="V324" i="4" s="1"/>
  <c r="W324" i="4" s="1"/>
  <c r="T320" i="4"/>
  <c r="T316" i="4"/>
  <c r="T312" i="4"/>
  <c r="T308" i="4"/>
  <c r="V308" i="4" s="1"/>
  <c r="W308" i="4" s="1"/>
  <c r="T304" i="4"/>
  <c r="T300" i="4"/>
  <c r="T296" i="4"/>
  <c r="T292" i="4"/>
  <c r="V292" i="4" s="1"/>
  <c r="W292" i="4" s="1"/>
  <c r="T288" i="4"/>
  <c r="T284" i="4"/>
  <c r="T280" i="4"/>
  <c r="T276" i="4"/>
  <c r="V276" i="4" s="1"/>
  <c r="W276" i="4" s="1"/>
  <c r="T272" i="4"/>
  <c r="T268" i="4"/>
  <c r="T264" i="4"/>
  <c r="T260" i="4"/>
  <c r="V260" i="4" s="1"/>
  <c r="W260" i="4" s="1"/>
  <c r="T256" i="4"/>
  <c r="T252" i="4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T204" i="4"/>
  <c r="T196" i="4"/>
  <c r="T188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 s="1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X104" i="4" s="1"/>
  <c r="Y104" i="4" s="1"/>
  <c r="T59" i="4"/>
  <c r="T51" i="4"/>
  <c r="T18" i="4"/>
  <c r="T30" i="4"/>
  <c r="T22" i="4"/>
  <c r="T330" i="4"/>
  <c r="T322" i="4"/>
  <c r="T314" i="4"/>
  <c r="T306" i="4"/>
  <c r="T298" i="4"/>
  <c r="T290" i="4"/>
  <c r="T282" i="4"/>
  <c r="T274" i="4"/>
  <c r="T266" i="4"/>
  <c r="T258" i="4"/>
  <c r="T250" i="4"/>
  <c r="T200" i="4"/>
  <c r="T19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V548" i="4"/>
  <c r="U548" i="4"/>
  <c r="V532" i="4"/>
  <c r="U532" i="4"/>
  <c r="V516" i="4"/>
  <c r="U516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S372" i="4"/>
  <c r="T372" i="4"/>
  <c r="S364" i="4"/>
  <c r="T364" i="4"/>
  <c r="S244" i="4"/>
  <c r="T244" i="4"/>
  <c r="T236" i="4"/>
  <c r="T647" i="4"/>
  <c r="T635" i="4"/>
  <c r="T619" i="4"/>
  <c r="T603" i="4"/>
  <c r="T587" i="4"/>
  <c r="T571" i="4"/>
  <c r="U357" i="4"/>
  <c r="V353" i="4"/>
  <c r="U349" i="4"/>
  <c r="V345" i="4"/>
  <c r="U341" i="4"/>
  <c r="V337" i="4"/>
  <c r="U333" i="4"/>
  <c r="V329" i="4"/>
  <c r="U325" i="4"/>
  <c r="V321" i="4"/>
  <c r="U317" i="4"/>
  <c r="V313" i="4"/>
  <c r="U309" i="4"/>
  <c r="V305" i="4"/>
  <c r="U301" i="4"/>
  <c r="V297" i="4"/>
  <c r="U293" i="4"/>
  <c r="V289" i="4"/>
  <c r="U285" i="4"/>
  <c r="V281" i="4"/>
  <c r="U277" i="4"/>
  <c r="V273" i="4"/>
  <c r="U269" i="4"/>
  <c r="V265" i="4"/>
  <c r="U261" i="4"/>
  <c r="V257" i="4"/>
  <c r="U253" i="4"/>
  <c r="V249" i="4"/>
  <c r="U58" i="4"/>
  <c r="V54" i="4"/>
  <c r="U50" i="4"/>
  <c r="V46" i="4"/>
  <c r="V35" i="4"/>
  <c r="V31" i="4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959" i="4"/>
  <c r="U959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W454" i="4" l="1"/>
  <c r="X454" i="4" s="1"/>
  <c r="Y454" i="4" s="1"/>
  <c r="V577" i="4"/>
  <c r="V785" i="4"/>
  <c r="V633" i="4"/>
  <c r="V947" i="4"/>
  <c r="W947" i="4" s="1"/>
  <c r="X947" i="4" s="1"/>
  <c r="W478" i="4"/>
  <c r="X478" i="4" s="1"/>
  <c r="Y478" i="4" s="1"/>
  <c r="V881" i="4"/>
  <c r="W881" i="4" s="1"/>
  <c r="X881" i="4" s="1"/>
  <c r="Y881" i="4" s="1"/>
  <c r="V252" i="4"/>
  <c r="W252" i="4" s="1"/>
  <c r="X252" i="4" s="1"/>
  <c r="Y252" i="4" s="1"/>
  <c r="V268" i="4"/>
  <c r="W268" i="4" s="1"/>
  <c r="X268" i="4" s="1"/>
  <c r="Y268" i="4" s="1"/>
  <c r="V284" i="4"/>
  <c r="W284" i="4" s="1"/>
  <c r="X284" i="4" s="1"/>
  <c r="Y284" i="4" s="1"/>
  <c r="V300" i="4"/>
  <c r="W300" i="4" s="1"/>
  <c r="X300" i="4" s="1"/>
  <c r="Y300" i="4" s="1"/>
  <c r="V316" i="4"/>
  <c r="W316" i="4" s="1"/>
  <c r="X316" i="4" s="1"/>
  <c r="Y316" i="4" s="1"/>
  <c r="V332" i="4"/>
  <c r="W332" i="4" s="1"/>
  <c r="X332" i="4" s="1"/>
  <c r="Y332" i="4" s="1"/>
  <c r="W552" i="4"/>
  <c r="X552" i="4" s="1"/>
  <c r="Y552" i="4" s="1"/>
  <c r="V90" i="4"/>
  <c r="W90" i="4" s="1"/>
  <c r="X90" i="4" s="1"/>
  <c r="V637" i="4"/>
  <c r="V773" i="4"/>
  <c r="W773" i="4" s="1"/>
  <c r="X773" i="4" s="1"/>
  <c r="W462" i="4"/>
  <c r="X462" i="4" s="1"/>
  <c r="Y462" i="4" s="1"/>
  <c r="AI462" i="4" s="1"/>
  <c r="V561" i="4"/>
  <c r="W561" i="4" s="1"/>
  <c r="X561" i="4" s="1"/>
  <c r="V657" i="4"/>
  <c r="W657" i="4" s="1"/>
  <c r="U913" i="4"/>
  <c r="W913" i="4" s="1"/>
  <c r="X913" i="4" s="1"/>
  <c r="Y913" i="4" s="1"/>
  <c r="V963" i="4"/>
  <c r="W963" i="4" s="1"/>
  <c r="X963" i="4" s="1"/>
  <c r="Y963" i="4" s="1"/>
  <c r="V226" i="4"/>
  <c r="W226" i="4" s="1"/>
  <c r="X226" i="4" s="1"/>
  <c r="V232" i="4"/>
  <c r="W232" i="4" s="1"/>
  <c r="X232" i="4" s="1"/>
  <c r="W229" i="4"/>
  <c r="X229" i="4" s="1"/>
  <c r="Y229" i="4" s="1"/>
  <c r="W474" i="4"/>
  <c r="X474" i="4" s="1"/>
  <c r="Y474" i="4" s="1"/>
  <c r="W486" i="4"/>
  <c r="X486" i="4" s="1"/>
  <c r="Y486" i="4" s="1"/>
  <c r="AG486" i="4" s="1"/>
  <c r="V955" i="4"/>
  <c r="W955" i="4" s="1"/>
  <c r="X955" i="4" s="1"/>
  <c r="Y955" i="4" s="1"/>
  <c r="V849" i="4"/>
  <c r="W849" i="4" s="1"/>
  <c r="X849" i="4" s="1"/>
  <c r="Y849" i="4" s="1"/>
  <c r="U939" i="4"/>
  <c r="W538" i="4"/>
  <c r="X538" i="4" s="1"/>
  <c r="Y538" i="4" s="1"/>
  <c r="V967" i="4"/>
  <c r="W967" i="4" s="1"/>
  <c r="X967" i="4" s="1"/>
  <c r="V737" i="4"/>
  <c r="W737" i="4" s="1"/>
  <c r="X737" i="4" s="1"/>
  <c r="V865" i="4"/>
  <c r="V677" i="4"/>
  <c r="W677" i="4" s="1"/>
  <c r="X677" i="4" s="1"/>
  <c r="V709" i="4"/>
  <c r="W709" i="4" s="1"/>
  <c r="X709" i="4" s="1"/>
  <c r="V837" i="4"/>
  <c r="W837" i="4" s="1"/>
  <c r="X837" i="4" s="1"/>
  <c r="V210" i="4"/>
  <c r="W210" i="4" s="1"/>
  <c r="X210" i="4" s="1"/>
  <c r="W365" i="4"/>
  <c r="X365" i="4" s="1"/>
  <c r="Y365" i="4" s="1"/>
  <c r="W213" i="4"/>
  <c r="X213" i="4" s="1"/>
  <c r="Y213" i="4" s="1"/>
  <c r="W25" i="4"/>
  <c r="X25" i="4" s="1"/>
  <c r="Y25" i="4" s="1"/>
  <c r="W119" i="4"/>
  <c r="X119" i="4" s="1"/>
  <c r="Y119" i="4" s="1"/>
  <c r="W157" i="4"/>
  <c r="X157" i="4" s="1"/>
  <c r="V573" i="4"/>
  <c r="V939" i="4"/>
  <c r="W161" i="4"/>
  <c r="X161" i="4" s="1"/>
  <c r="Y161" i="4" s="1"/>
  <c r="AK161" i="4" s="1"/>
  <c r="V801" i="4"/>
  <c r="W801" i="4" s="1"/>
  <c r="X801" i="4" s="1"/>
  <c r="Y801" i="4" s="1"/>
  <c r="V721" i="4"/>
  <c r="W721" i="4" s="1"/>
  <c r="V985" i="4"/>
  <c r="V1001" i="4"/>
  <c r="W1001" i="4" s="1"/>
  <c r="X1001" i="4" s="1"/>
  <c r="V741" i="4"/>
  <c r="W741" i="4" s="1"/>
  <c r="X741" i="4" s="1"/>
  <c r="V805" i="4"/>
  <c r="W805" i="4" s="1"/>
  <c r="X805" i="4" s="1"/>
  <c r="W257" i="4"/>
  <c r="X257" i="4" s="1"/>
  <c r="Y257" i="4" s="1"/>
  <c r="W273" i="4"/>
  <c r="X273" i="4" s="1"/>
  <c r="Y273" i="4" s="1"/>
  <c r="W289" i="4"/>
  <c r="X289" i="4" s="1"/>
  <c r="Y289" i="4" s="1"/>
  <c r="W305" i="4"/>
  <c r="X305" i="4" s="1"/>
  <c r="Y305" i="4" s="1"/>
  <c r="W321" i="4"/>
  <c r="X321" i="4" s="1"/>
  <c r="Y321" i="4" s="1"/>
  <c r="W337" i="4"/>
  <c r="X337" i="4" s="1"/>
  <c r="Y337" i="4" s="1"/>
  <c r="W353" i="4"/>
  <c r="X353" i="4" s="1"/>
  <c r="Y353" i="4" s="1"/>
  <c r="V565" i="4"/>
  <c r="W565" i="4" s="1"/>
  <c r="X565" i="4" s="1"/>
  <c r="Y565" i="4" s="1"/>
  <c r="V645" i="4"/>
  <c r="W645" i="4" s="1"/>
  <c r="X645" i="4" s="1"/>
  <c r="W426" i="4"/>
  <c r="X426" i="4" s="1"/>
  <c r="Y426" i="4" s="1"/>
  <c r="W422" i="4"/>
  <c r="X422" i="4" s="1"/>
  <c r="W937" i="4"/>
  <c r="X937" i="4" s="1"/>
  <c r="Y937" i="4" s="1"/>
  <c r="W135" i="4"/>
  <c r="X135" i="4" s="1"/>
  <c r="Y135" i="4" s="1"/>
  <c r="AG135" i="4" s="1"/>
  <c r="W520" i="4"/>
  <c r="X520" i="4" s="1"/>
  <c r="Y520" i="4" s="1"/>
  <c r="U931" i="4"/>
  <c r="V689" i="4"/>
  <c r="W689" i="4" s="1"/>
  <c r="X689" i="4" s="1"/>
  <c r="V817" i="4"/>
  <c r="V673" i="4"/>
  <c r="W673" i="4" s="1"/>
  <c r="X673" i="4" s="1"/>
  <c r="V921" i="4"/>
  <c r="W921" i="4" s="1"/>
  <c r="X921" i="4" s="1"/>
  <c r="Y921" i="4" s="1"/>
  <c r="V120" i="4"/>
  <c r="W120" i="4" s="1"/>
  <c r="X120" i="4" s="1"/>
  <c r="Y120" i="4" s="1"/>
  <c r="V136" i="4"/>
  <c r="W136" i="4" s="1"/>
  <c r="X136" i="4" s="1"/>
  <c r="Y136" i="4" s="1"/>
  <c r="V160" i="4"/>
  <c r="W160" i="4" s="1"/>
  <c r="X160" i="4" s="1"/>
  <c r="Y160" i="4" s="1"/>
  <c r="V176" i="4"/>
  <c r="W176" i="4" s="1"/>
  <c r="X176" i="4" s="1"/>
  <c r="Y176" i="4" s="1"/>
  <c r="V192" i="4"/>
  <c r="W192" i="4" s="1"/>
  <c r="X192" i="4" s="1"/>
  <c r="Y192" i="4" s="1"/>
  <c r="V350" i="4"/>
  <c r="W350" i="4" s="1"/>
  <c r="X350" i="4" s="1"/>
  <c r="V609" i="4"/>
  <c r="W609" i="4" s="1"/>
  <c r="X609" i="4" s="1"/>
  <c r="V705" i="4"/>
  <c r="V833" i="4"/>
  <c r="W833" i="4" s="1"/>
  <c r="X833" i="4" s="1"/>
  <c r="Y833" i="4" s="1"/>
  <c r="W249" i="4"/>
  <c r="X249" i="4" s="1"/>
  <c r="Y249" i="4" s="1"/>
  <c r="W265" i="4"/>
  <c r="X265" i="4" s="1"/>
  <c r="Y265" i="4" s="1"/>
  <c r="W281" i="4"/>
  <c r="X281" i="4" s="1"/>
  <c r="Y281" i="4" s="1"/>
  <c r="W297" i="4"/>
  <c r="X297" i="4" s="1"/>
  <c r="Y297" i="4" s="1"/>
  <c r="W313" i="4"/>
  <c r="X313" i="4" s="1"/>
  <c r="Y313" i="4" s="1"/>
  <c r="W329" i="4"/>
  <c r="X329" i="4" s="1"/>
  <c r="Y329" i="4" s="1"/>
  <c r="W345" i="4"/>
  <c r="X345" i="4" s="1"/>
  <c r="Y345" i="4" s="1"/>
  <c r="U633" i="4"/>
  <c r="W633" i="4" s="1"/>
  <c r="X633" i="4" s="1"/>
  <c r="V697" i="4"/>
  <c r="W697" i="4" s="1"/>
  <c r="X697" i="4" s="1"/>
  <c r="V729" i="4"/>
  <c r="W729" i="4" s="1"/>
  <c r="U761" i="4"/>
  <c r="W761" i="4" s="1"/>
  <c r="X761" i="4" s="1"/>
  <c r="Y761" i="4" s="1"/>
  <c r="U825" i="4"/>
  <c r="W825" i="4" s="1"/>
  <c r="X825" i="4" s="1"/>
  <c r="Y825" i="4" s="1"/>
  <c r="U857" i="4"/>
  <c r="W857" i="4" s="1"/>
  <c r="X857" i="4" s="1"/>
  <c r="Y857" i="4" s="1"/>
  <c r="V889" i="4"/>
  <c r="W889" i="4" s="1"/>
  <c r="X889" i="4" s="1"/>
  <c r="Y889" i="4" s="1"/>
  <c r="V208" i="4"/>
  <c r="W208" i="4" s="1"/>
  <c r="X208" i="4" s="1"/>
  <c r="Y208" i="4" s="1"/>
  <c r="V272" i="4"/>
  <c r="W272" i="4" s="1"/>
  <c r="X272" i="4" s="1"/>
  <c r="V304" i="4"/>
  <c r="W304" i="4" s="1"/>
  <c r="X304" i="4" s="1"/>
  <c r="V218" i="4"/>
  <c r="W218" i="4" s="1"/>
  <c r="X218" i="4" s="1"/>
  <c r="V42" i="4"/>
  <c r="W42" i="4" s="1"/>
  <c r="X42" i="4" s="1"/>
  <c r="Y42" i="4" s="1"/>
  <c r="V80" i="4"/>
  <c r="W80" i="4" s="1"/>
  <c r="X80" i="4" s="1"/>
  <c r="V30" i="4"/>
  <c r="W30" i="4" s="1"/>
  <c r="X30" i="4" s="1"/>
  <c r="Y30" i="4" s="1"/>
  <c r="V116" i="4"/>
  <c r="W116" i="4" s="1"/>
  <c r="X116" i="4" s="1"/>
  <c r="Y116" i="4" s="1"/>
  <c r="V132" i="4"/>
  <c r="W132" i="4" s="1"/>
  <c r="X132" i="4" s="1"/>
  <c r="Y132" i="4" s="1"/>
  <c r="V156" i="4"/>
  <c r="W156" i="4" s="1"/>
  <c r="X156" i="4" s="1"/>
  <c r="Y156" i="4" s="1"/>
  <c r="V172" i="4"/>
  <c r="W172" i="4" s="1"/>
  <c r="X172" i="4" s="1"/>
  <c r="Y172" i="4" s="1"/>
  <c r="V188" i="4"/>
  <c r="W188" i="4" s="1"/>
  <c r="X188" i="4" s="1"/>
  <c r="Y188" i="4" s="1"/>
  <c r="V204" i="4"/>
  <c r="W204" i="4" s="1"/>
  <c r="X204" i="4" s="1"/>
  <c r="Y204" i="4" s="1"/>
  <c r="W189" i="4"/>
  <c r="X189" i="4" s="1"/>
  <c r="Y189" i="4" s="1"/>
  <c r="W221" i="4"/>
  <c r="X221" i="4" s="1"/>
  <c r="Y221" i="4" s="1"/>
  <c r="W398" i="4"/>
  <c r="X398" i="4" s="1"/>
  <c r="Y398" i="4" s="1"/>
  <c r="V971" i="4"/>
  <c r="W971" i="4" s="1"/>
  <c r="X971" i="4" s="1"/>
  <c r="Y971" i="4" s="1"/>
  <c r="V693" i="4"/>
  <c r="W693" i="4" s="1"/>
  <c r="X693" i="4" s="1"/>
  <c r="V725" i="4"/>
  <c r="W725" i="4" s="1"/>
  <c r="X725" i="4" s="1"/>
  <c r="V757" i="4"/>
  <c r="W757" i="4" s="1"/>
  <c r="X757" i="4" s="1"/>
  <c r="V789" i="4"/>
  <c r="W789" i="4" s="1"/>
  <c r="X789" i="4" s="1"/>
  <c r="V821" i="4"/>
  <c r="W821" i="4" s="1"/>
  <c r="X821" i="4" s="1"/>
  <c r="V629" i="4"/>
  <c r="W629" i="4" s="1"/>
  <c r="X629" i="4" s="1"/>
  <c r="Y629" i="4" s="1"/>
  <c r="V661" i="4"/>
  <c r="W661" i="4" s="1"/>
  <c r="X661" i="4" s="1"/>
  <c r="V346" i="4"/>
  <c r="W346" i="4" s="1"/>
  <c r="X346" i="4" s="1"/>
  <c r="W197" i="4"/>
  <c r="X197" i="4" s="1"/>
  <c r="Y197" i="4" s="1"/>
  <c r="W33" i="4"/>
  <c r="X33" i="4" s="1"/>
  <c r="Y33" i="4" s="1"/>
  <c r="W177" i="4"/>
  <c r="X177" i="4" s="1"/>
  <c r="Y177" i="4" s="1"/>
  <c r="W131" i="4"/>
  <c r="X131" i="4" s="1"/>
  <c r="Y131" i="4" s="1"/>
  <c r="W193" i="4"/>
  <c r="X193" i="4" s="1"/>
  <c r="Y193" i="4" s="1"/>
  <c r="W402" i="4"/>
  <c r="X402" i="4" s="1"/>
  <c r="Y402" i="4" s="1"/>
  <c r="W434" i="4"/>
  <c r="X434" i="4" s="1"/>
  <c r="Y434" i="4" s="1"/>
  <c r="W502" i="4"/>
  <c r="X502" i="4" s="1"/>
  <c r="Y502" i="4" s="1"/>
  <c r="F4" i="3"/>
  <c r="W536" i="4"/>
  <c r="X536" i="4" s="1"/>
  <c r="Y536" i="4" s="1"/>
  <c r="V617" i="4"/>
  <c r="W617" i="4" s="1"/>
  <c r="X617" i="4" s="1"/>
  <c r="W438" i="4"/>
  <c r="X438" i="4" s="1"/>
  <c r="Y438" i="4" s="1"/>
  <c r="V793" i="4"/>
  <c r="W793" i="4" s="1"/>
  <c r="X793" i="4" s="1"/>
  <c r="Y793" i="4" s="1"/>
  <c r="V977" i="4"/>
  <c r="W977" i="4" s="1"/>
  <c r="X977" i="4" s="1"/>
  <c r="W31" i="4"/>
  <c r="X31" i="4" s="1"/>
  <c r="Y31" i="4" s="1"/>
  <c r="V986" i="4"/>
  <c r="W986" i="4" s="1"/>
  <c r="V224" i="4"/>
  <c r="W224" i="4" s="1"/>
  <c r="X224" i="4" s="1"/>
  <c r="Y224" i="4" s="1"/>
  <c r="V354" i="4"/>
  <c r="W354" i="4" s="1"/>
  <c r="X354" i="4" s="1"/>
  <c r="W147" i="4"/>
  <c r="X147" i="4" s="1"/>
  <c r="Y147" i="4" s="1"/>
  <c r="W217" i="4"/>
  <c r="X217" i="4" s="1"/>
  <c r="Y217" i="4" s="1"/>
  <c r="V665" i="4"/>
  <c r="W665" i="4" s="1"/>
  <c r="X665" i="4" s="1"/>
  <c r="V931" i="4"/>
  <c r="W931" i="4" s="1"/>
  <c r="X931" i="4" s="1"/>
  <c r="V597" i="4"/>
  <c r="W597" i="4" s="1"/>
  <c r="X597" i="4" s="1"/>
  <c r="Y597" i="4" s="1"/>
  <c r="V853" i="4"/>
  <c r="W853" i="4" s="1"/>
  <c r="X853" i="4" s="1"/>
  <c r="V869" i="4"/>
  <c r="W869" i="4" s="1"/>
  <c r="X869" i="4" s="1"/>
  <c r="V885" i="4"/>
  <c r="W885" i="4" s="1"/>
  <c r="X885" i="4" s="1"/>
  <c r="V901" i="4"/>
  <c r="W901" i="4" s="1"/>
  <c r="X901" i="4" s="1"/>
  <c r="V917" i="4"/>
  <c r="W917" i="4" s="1"/>
  <c r="X917" i="4" s="1"/>
  <c r="W386" i="4"/>
  <c r="X386" i="4" s="1"/>
  <c r="W470" i="4"/>
  <c r="X470" i="4" s="1"/>
  <c r="Y470" i="4" s="1"/>
  <c r="W54" i="4"/>
  <c r="X54" i="4" s="1"/>
  <c r="Y54" i="4" s="1"/>
  <c r="V236" i="4"/>
  <c r="W236" i="4" s="1"/>
  <c r="X236" i="4" s="1"/>
  <c r="V954" i="4"/>
  <c r="W954" i="4" s="1"/>
  <c r="V112" i="4"/>
  <c r="W112" i="4" s="1"/>
  <c r="X112" i="4" s="1"/>
  <c r="Y112" i="4" s="1"/>
  <c r="V128" i="4"/>
  <c r="W128" i="4" s="1"/>
  <c r="X128" i="4" s="1"/>
  <c r="Y128" i="4" s="1"/>
  <c r="V144" i="4"/>
  <c r="W144" i="4" s="1"/>
  <c r="X144" i="4" s="1"/>
  <c r="Y144" i="4" s="1"/>
  <c r="V168" i="4"/>
  <c r="W168" i="4" s="1"/>
  <c r="X168" i="4" s="1"/>
  <c r="Y168" i="4" s="1"/>
  <c r="V184" i="4"/>
  <c r="W184" i="4" s="1"/>
  <c r="X184" i="4" s="1"/>
  <c r="Y184" i="4" s="1"/>
  <c r="V200" i="4"/>
  <c r="W200" i="4" s="1"/>
  <c r="X200" i="4" s="1"/>
  <c r="Y200" i="4" s="1"/>
  <c r="U387" i="4"/>
  <c r="W387" i="4" s="1"/>
  <c r="X387" i="4" s="1"/>
  <c r="V78" i="4"/>
  <c r="W78" i="4" s="1"/>
  <c r="X78" i="4" s="1"/>
  <c r="V228" i="4"/>
  <c r="W228" i="4" s="1"/>
  <c r="X228" i="4" s="1"/>
  <c r="V280" i="4"/>
  <c r="W280" i="4" s="1"/>
  <c r="X280" i="4" s="1"/>
  <c r="V296" i="4"/>
  <c r="W296" i="4" s="1"/>
  <c r="X296" i="4" s="1"/>
  <c r="V312" i="4"/>
  <c r="W312" i="4" s="1"/>
  <c r="X312" i="4" s="1"/>
  <c r="V328" i="4"/>
  <c r="W328" i="4" s="1"/>
  <c r="X328" i="4" s="1"/>
  <c r="V94" i="4"/>
  <c r="W94" i="4" s="1"/>
  <c r="X94" i="4" s="1"/>
  <c r="V230" i="4"/>
  <c r="W230" i="4" s="1"/>
  <c r="X230" i="4" s="1"/>
  <c r="V98" i="4"/>
  <c r="W98" i="4" s="1"/>
  <c r="V220" i="4"/>
  <c r="W220" i="4" s="1"/>
  <c r="X220" i="4" s="1"/>
  <c r="Y220" i="4" s="1"/>
  <c r="W382" i="4"/>
  <c r="X382" i="4" s="1"/>
  <c r="W446" i="4"/>
  <c r="X446" i="4" s="1"/>
  <c r="Y446" i="4" s="1"/>
  <c r="AI446" i="4" s="1"/>
  <c r="W62" i="4"/>
  <c r="X62" i="4" s="1"/>
  <c r="Y62" i="4" s="1"/>
  <c r="W181" i="4"/>
  <c r="X181" i="4" s="1"/>
  <c r="Y181" i="4" s="1"/>
  <c r="AG181" i="4" s="1"/>
  <c r="W225" i="4"/>
  <c r="X225" i="4" s="1"/>
  <c r="Y225" i="4" s="1"/>
  <c r="AG225" i="4" s="1"/>
  <c r="V557" i="4"/>
  <c r="V605" i="4"/>
  <c r="V621" i="4"/>
  <c r="W466" i="4"/>
  <c r="X466" i="4" s="1"/>
  <c r="Y466" i="4" s="1"/>
  <c r="W185" i="4"/>
  <c r="X185" i="4" s="1"/>
  <c r="Y185" i="4" s="1"/>
  <c r="AK185" i="4" s="1"/>
  <c r="W165" i="4"/>
  <c r="X165" i="4" s="1"/>
  <c r="Y165" i="4" s="1"/>
  <c r="W139" i="4"/>
  <c r="X139" i="4" s="1"/>
  <c r="Y139" i="4" s="1"/>
  <c r="W233" i="4"/>
  <c r="X233" i="4" s="1"/>
  <c r="Y233" i="4" s="1"/>
  <c r="AG233" i="4" s="1"/>
  <c r="V569" i="4"/>
  <c r="W569" i="4" s="1"/>
  <c r="X569" i="4" s="1"/>
  <c r="W522" i="4"/>
  <c r="X522" i="4" s="1"/>
  <c r="Y522" i="4" s="1"/>
  <c r="V585" i="4"/>
  <c r="W442" i="4"/>
  <c r="X442" i="4" s="1"/>
  <c r="Y442" i="4" s="1"/>
  <c r="W209" i="4"/>
  <c r="X209" i="4" s="1"/>
  <c r="Y209" i="4" s="1"/>
  <c r="W205" i="4"/>
  <c r="X205" i="4" s="1"/>
  <c r="Y205" i="4" s="1"/>
  <c r="W21" i="4"/>
  <c r="X21" i="4" s="1"/>
  <c r="Y21" i="4" s="1"/>
  <c r="V649" i="4"/>
  <c r="V713" i="4"/>
  <c r="W143" i="4"/>
  <c r="X143" i="4" s="1"/>
  <c r="Y143" i="4" s="1"/>
  <c r="W406" i="4"/>
  <c r="X406" i="4" s="1"/>
  <c r="Y406" i="4" s="1"/>
  <c r="W498" i="4"/>
  <c r="X498" i="4" s="1"/>
  <c r="Y498" i="4" s="1"/>
  <c r="W530" i="4"/>
  <c r="X530" i="4" s="1"/>
  <c r="Y530" i="4" s="1"/>
  <c r="V264" i="4"/>
  <c r="W264" i="4" s="1"/>
  <c r="X264" i="4" s="1"/>
  <c r="V970" i="4"/>
  <c r="W970" i="4" s="1"/>
  <c r="V994" i="4"/>
  <c r="W994" i="4" s="1"/>
  <c r="V383" i="4"/>
  <c r="V539" i="4"/>
  <c r="W539" i="4" s="1"/>
  <c r="V545" i="4"/>
  <c r="W545" i="4" s="1"/>
  <c r="V342" i="4"/>
  <c r="W342" i="4" s="1"/>
  <c r="X342" i="4" s="1"/>
  <c r="V88" i="4"/>
  <c r="W88" i="4" s="1"/>
  <c r="X88" i="4" s="1"/>
  <c r="Y88" i="4" s="1"/>
  <c r="V114" i="4"/>
  <c r="W114" i="4" s="1"/>
  <c r="X114" i="4" s="1"/>
  <c r="Y114" i="4" s="1"/>
  <c r="U649" i="4"/>
  <c r="V926" i="4"/>
  <c r="W926" i="4" s="1"/>
  <c r="V978" i="4"/>
  <c r="W978" i="4" s="1"/>
  <c r="V22" i="4"/>
  <c r="W22" i="4" s="1"/>
  <c r="X22" i="4" s="1"/>
  <c r="Y22" i="4" s="1"/>
  <c r="V51" i="4"/>
  <c r="W51" i="4" s="1"/>
  <c r="X51" i="4" s="1"/>
  <c r="Y51" i="4" s="1"/>
  <c r="V509" i="4"/>
  <c r="W509" i="4" s="1"/>
  <c r="X509" i="4" s="1"/>
  <c r="V993" i="4"/>
  <c r="W993" i="4" s="1"/>
  <c r="X993" i="4" s="1"/>
  <c r="U573" i="4"/>
  <c r="W573" i="4" s="1"/>
  <c r="X573" i="4" s="1"/>
  <c r="V556" i="4"/>
  <c r="W556" i="4" s="1"/>
  <c r="V366" i="4"/>
  <c r="W366" i="4" s="1"/>
  <c r="V942" i="4"/>
  <c r="W942" i="4" s="1"/>
  <c r="V338" i="4"/>
  <c r="W338" i="4" s="1"/>
  <c r="X338" i="4" s="1"/>
  <c r="U605" i="4"/>
  <c r="U713" i="4"/>
  <c r="V515" i="4"/>
  <c r="W515" i="4" s="1"/>
  <c r="V589" i="4"/>
  <c r="U637" i="4"/>
  <c r="W46" i="4"/>
  <c r="X46" i="4" s="1"/>
  <c r="Y46" i="4" s="1"/>
  <c r="U585" i="4"/>
  <c r="V72" i="4"/>
  <c r="W72" i="4" s="1"/>
  <c r="X72" i="4" s="1"/>
  <c r="Y72" i="4" s="1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W373" i="4"/>
  <c r="X373" i="4" s="1"/>
  <c r="Y373" i="4" s="1"/>
  <c r="W546" i="4"/>
  <c r="X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W873" i="4" s="1"/>
  <c r="X873" i="4" s="1"/>
  <c r="Y873" i="4" s="1"/>
  <c r="V905" i="4"/>
  <c r="W905" i="4" s="1"/>
  <c r="X905" i="4" s="1"/>
  <c r="Y905" i="4" s="1"/>
  <c r="V601" i="4"/>
  <c r="W601" i="4" s="1"/>
  <c r="W506" i="4"/>
  <c r="X506" i="4" s="1"/>
  <c r="W430" i="4"/>
  <c r="X430" i="4" s="1"/>
  <c r="Y430" i="4" s="1"/>
  <c r="U557" i="4"/>
  <c r="U589" i="4"/>
  <c r="U621" i="4"/>
  <c r="W35" i="4"/>
  <c r="X35" i="4" s="1"/>
  <c r="Y35" i="4" s="1"/>
  <c r="V374" i="4"/>
  <c r="W374" i="4" s="1"/>
  <c r="V523" i="4"/>
  <c r="W523" i="4" s="1"/>
  <c r="V547" i="4"/>
  <c r="W547" i="4" s="1"/>
  <c r="V934" i="4"/>
  <c r="W934" i="4" s="1"/>
  <c r="V946" i="4"/>
  <c r="W946" i="4" s="1"/>
  <c r="V962" i="4"/>
  <c r="W962" i="4" s="1"/>
  <c r="V529" i="4"/>
  <c r="W529" i="4" s="1"/>
  <c r="V974" i="4"/>
  <c r="W974" i="4" s="1"/>
  <c r="V982" i="4"/>
  <c r="W982" i="4" s="1"/>
  <c r="V990" i="4"/>
  <c r="W990" i="4" s="1"/>
  <c r="V998" i="4"/>
  <c r="W998" i="4" s="1"/>
  <c r="V507" i="4"/>
  <c r="W507" i="4" s="1"/>
  <c r="X507" i="4" s="1"/>
  <c r="V74" i="4"/>
  <c r="W74" i="4" s="1"/>
  <c r="X74" i="4" s="1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X127" i="4" s="1"/>
  <c r="V613" i="4"/>
  <c r="W613" i="4" s="1"/>
  <c r="X613" i="4" s="1"/>
  <c r="Y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X28" i="4" s="1"/>
  <c r="Y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W701" i="4" s="1"/>
  <c r="X701" i="4" s="1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X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W893" i="4" s="1"/>
  <c r="X893" i="4" s="1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W531" i="4" s="1"/>
  <c r="X531" i="4" s="1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W503" i="4" s="1"/>
  <c r="F5" i="3"/>
  <c r="I5" i="3"/>
  <c r="U391" i="4"/>
  <c r="W391" i="4" s="1"/>
  <c r="V106" i="4"/>
  <c r="W106" i="4" s="1"/>
  <c r="X106" i="4" s="1"/>
  <c r="V110" i="4"/>
  <c r="W110" i="4" s="1"/>
  <c r="X110" i="4" s="1"/>
  <c r="V148" i="4"/>
  <c r="W148" i="4" s="1"/>
  <c r="X148" i="4" s="1"/>
  <c r="V152" i="4"/>
  <c r="W152" i="4" s="1"/>
  <c r="X152" i="4" s="1"/>
  <c r="V234" i="4"/>
  <c r="W234" i="4" s="1"/>
  <c r="X234" i="4" s="1"/>
  <c r="V238" i="4"/>
  <c r="W238" i="4" s="1"/>
  <c r="X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W70" i="4" s="1"/>
  <c r="X70" i="4" s="1"/>
  <c r="V86" i="4"/>
  <c r="W86" i="4" s="1"/>
  <c r="X86" i="4" s="1"/>
  <c r="V214" i="4"/>
  <c r="W214" i="4" s="1"/>
  <c r="X214" i="4" s="1"/>
  <c r="V212" i="4"/>
  <c r="W212" i="4" s="1"/>
  <c r="X212" i="4" s="1"/>
  <c r="V18" i="4"/>
  <c r="W18" i="4" s="1"/>
  <c r="X18" i="4" s="1"/>
  <c r="Y18" i="4" s="1"/>
  <c r="W577" i="4"/>
  <c r="X577" i="4" s="1"/>
  <c r="W593" i="4"/>
  <c r="W625" i="4"/>
  <c r="W641" i="4"/>
  <c r="X641" i="4" s="1"/>
  <c r="W705" i="4"/>
  <c r="X705" i="4" s="1"/>
  <c r="W753" i="4"/>
  <c r="W769" i="4"/>
  <c r="X769" i="4" s="1"/>
  <c r="Y769" i="4" s="1"/>
  <c r="W785" i="4"/>
  <c r="X785" i="4" s="1"/>
  <c r="Y785" i="4" s="1"/>
  <c r="V36" i="4"/>
  <c r="W36" i="4" s="1"/>
  <c r="X36" i="4" s="1"/>
  <c r="Y36" i="4" s="1"/>
  <c r="V124" i="4"/>
  <c r="W124" i="4" s="1"/>
  <c r="X124" i="4" s="1"/>
  <c r="V140" i="4"/>
  <c r="W140" i="4" s="1"/>
  <c r="X140" i="4" s="1"/>
  <c r="V164" i="4"/>
  <c r="W164" i="4" s="1"/>
  <c r="X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817" i="4"/>
  <c r="X817" i="4" s="1"/>
  <c r="Y817" i="4" s="1"/>
  <c r="W865" i="4"/>
  <c r="X865" i="4" s="1"/>
  <c r="Y865" i="4" s="1"/>
  <c r="W41" i="4"/>
  <c r="X41" i="4" s="1"/>
  <c r="Y41" i="4" s="1"/>
  <c r="W71" i="4"/>
  <c r="X71" i="4" s="1"/>
  <c r="Y71" i="4" s="1"/>
  <c r="W79" i="4"/>
  <c r="X79" i="4" s="1"/>
  <c r="Y79" i="4" s="1"/>
  <c r="W87" i="4"/>
  <c r="X87" i="4" s="1"/>
  <c r="Y87" i="4" s="1"/>
  <c r="W923" i="4"/>
  <c r="X923" i="4" s="1"/>
  <c r="Y923" i="4" s="1"/>
  <c r="W935" i="4"/>
  <c r="X935" i="4" s="1"/>
  <c r="Y935" i="4" s="1"/>
  <c r="W943" i="4"/>
  <c r="X943" i="4" s="1"/>
  <c r="Y943" i="4" s="1"/>
  <c r="V9" i="4"/>
  <c r="V941" i="4"/>
  <c r="U941" i="4"/>
  <c r="V514" i="4"/>
  <c r="U514" i="4"/>
  <c r="V34" i="4"/>
  <c r="W34" i="4" s="1"/>
  <c r="X34" i="4" s="1"/>
  <c r="Y34" i="4" s="1"/>
  <c r="V47" i="4"/>
  <c r="W47" i="4" s="1"/>
  <c r="X47" i="4" s="1"/>
  <c r="V63" i="4"/>
  <c r="W63" i="4" s="1"/>
  <c r="X63" i="4" s="1"/>
  <c r="Y63" i="4" s="1"/>
  <c r="U9" i="4"/>
  <c r="W897" i="4"/>
  <c r="X897" i="4" s="1"/>
  <c r="Y897" i="4" s="1"/>
  <c r="W95" i="4"/>
  <c r="X95" i="4" s="1"/>
  <c r="Y95" i="4" s="1"/>
  <c r="W103" i="4"/>
  <c r="X103" i="4" s="1"/>
  <c r="Y103" i="4" s="1"/>
  <c r="W111" i="4"/>
  <c r="X111" i="4" s="1"/>
  <c r="Y111" i="4" s="1"/>
  <c r="W155" i="4"/>
  <c r="X155" i="4" s="1"/>
  <c r="Y155" i="4" s="1"/>
  <c r="W951" i="4"/>
  <c r="X951" i="4" s="1"/>
  <c r="Y951" i="4" s="1"/>
  <c r="W516" i="4"/>
  <c r="X516" i="4" s="1"/>
  <c r="Y516" i="4" s="1"/>
  <c r="W532" i="4"/>
  <c r="X532" i="4" s="1"/>
  <c r="Y532" i="4" s="1"/>
  <c r="W548" i="4"/>
  <c r="X548" i="4" s="1"/>
  <c r="Y548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K490" i="4"/>
  <c r="AG490" i="4"/>
  <c r="AH490" i="4"/>
  <c r="AK123" i="4"/>
  <c r="AG123" i="4"/>
  <c r="AH123" i="4"/>
  <c r="AJ528" i="4"/>
  <c r="AF528" i="4"/>
  <c r="AK528" i="4"/>
  <c r="AG458" i="4"/>
  <c r="AH458" i="4"/>
  <c r="AK458" i="4"/>
  <c r="AF554" i="4"/>
  <c r="AK554" i="4"/>
  <c r="AJ554" i="4"/>
  <c r="AF544" i="4"/>
  <c r="AK544" i="4"/>
  <c r="AJ544" i="4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V469" i="4"/>
  <c r="W469" i="4" s="1"/>
  <c r="X469" i="4" s="1"/>
  <c r="Y469" i="4" s="1"/>
  <c r="AG469" i="4" s="1"/>
  <c r="V485" i="4"/>
  <c r="W485" i="4" s="1"/>
  <c r="V513" i="4"/>
  <c r="W513" i="4" s="1"/>
  <c r="X513" i="4" s="1"/>
  <c r="Y513" i="4" s="1"/>
  <c r="AG513" i="4" s="1"/>
  <c r="AG394" i="4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925" i="4"/>
  <c r="AF925" i="4"/>
  <c r="AK925" i="4"/>
  <c r="AJ957" i="4"/>
  <c r="AF957" i="4"/>
  <c r="AK957" i="4"/>
  <c r="AJ153" i="4"/>
  <c r="AF153" i="4"/>
  <c r="AK153" i="4"/>
  <c r="AK494" i="4"/>
  <c r="AG494" i="4"/>
  <c r="AH494" i="4"/>
  <c r="AJ105" i="4"/>
  <c r="AF105" i="4"/>
  <c r="AK105" i="4"/>
  <c r="AF369" i="4"/>
  <c r="AK369" i="4"/>
  <c r="AJ369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 s="1"/>
  <c r="U6" i="4"/>
  <c r="V6" i="4"/>
  <c r="U16" i="4"/>
  <c r="V16" i="4"/>
  <c r="W997" i="4"/>
  <c r="X997" i="4" s="1"/>
  <c r="AI494" i="4"/>
  <c r="W15" i="4"/>
  <c r="X15" i="4" s="1"/>
  <c r="V122" i="4"/>
  <c r="W122" i="4" s="1"/>
  <c r="V138" i="4"/>
  <c r="W138" i="4" s="1"/>
  <c r="V344" i="4"/>
  <c r="W344" i="4" s="1"/>
  <c r="X344" i="4" s="1"/>
  <c r="V13" i="4"/>
  <c r="W13" i="4" s="1"/>
  <c r="W66" i="4"/>
  <c r="U8" i="4"/>
  <c r="V8" i="4"/>
  <c r="U10" i="4"/>
  <c r="V10" i="4"/>
  <c r="AG169" i="4"/>
  <c r="AI454" i="4"/>
  <c r="AG414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W927" i="4"/>
  <c r="W959" i="4"/>
  <c r="X959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260" i="4"/>
  <c r="Y260" i="4" s="1"/>
  <c r="X276" i="4"/>
  <c r="Y276" i="4" s="1"/>
  <c r="X292" i="4"/>
  <c r="Y292" i="4" s="1"/>
  <c r="X308" i="4"/>
  <c r="Y308" i="4" s="1"/>
  <c r="X324" i="4"/>
  <c r="Y324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14" i="4"/>
  <c r="X216" i="4"/>
  <c r="Y216" i="4" s="1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H241" i="4"/>
  <c r="AH369" i="4"/>
  <c r="AH377" i="4"/>
  <c r="AH929" i="4"/>
  <c r="AH945" i="4"/>
  <c r="AH969" i="4"/>
  <c r="AI123" i="4"/>
  <c r="W981" i="4"/>
  <c r="X981" i="4" s="1"/>
  <c r="W67" i="4"/>
  <c r="X67" i="4" s="1"/>
  <c r="Y67" i="4" s="1"/>
  <c r="W73" i="4"/>
  <c r="X73" i="4" s="1"/>
  <c r="Y73" i="4" s="1"/>
  <c r="W77" i="4"/>
  <c r="X77" i="4" s="1"/>
  <c r="Y77" i="4" s="1"/>
  <c r="W81" i="4"/>
  <c r="X81" i="4" s="1"/>
  <c r="Y81" i="4" s="1"/>
  <c r="W85" i="4"/>
  <c r="X85" i="4" s="1"/>
  <c r="Y85" i="4" s="1"/>
  <c r="W89" i="4"/>
  <c r="X89" i="4" s="1"/>
  <c r="Y89" i="4" s="1"/>
  <c r="W93" i="4"/>
  <c r="X93" i="4" s="1"/>
  <c r="Y93" i="4" s="1"/>
  <c r="W97" i="4"/>
  <c r="X97" i="4" s="1"/>
  <c r="Y97" i="4" s="1"/>
  <c r="W101" i="4"/>
  <c r="X101" i="4" s="1"/>
  <c r="Y101" i="4" s="1"/>
  <c r="W64" i="4"/>
  <c r="X64" i="4" s="1"/>
  <c r="Y64" i="4" s="1"/>
  <c r="W235" i="4"/>
  <c r="X235" i="4" s="1"/>
  <c r="Y235" i="4" s="1"/>
  <c r="W239" i="4"/>
  <c r="X239" i="4" s="1"/>
  <c r="Y239" i="4" s="1"/>
  <c r="W243" i="4"/>
  <c r="X243" i="4" s="1"/>
  <c r="Y243" i="4" s="1"/>
  <c r="W359" i="4"/>
  <c r="X359" i="4" s="1"/>
  <c r="Y359" i="4" s="1"/>
  <c r="W363" i="4"/>
  <c r="X363" i="4" s="1"/>
  <c r="Y363" i="4" s="1"/>
  <c r="W367" i="4"/>
  <c r="X367" i="4" s="1"/>
  <c r="Y367" i="4" s="1"/>
  <c r="W371" i="4"/>
  <c r="X371" i="4" s="1"/>
  <c r="Y371" i="4" s="1"/>
  <c r="W375" i="4"/>
  <c r="X375" i="4" s="1"/>
  <c r="Y375" i="4" s="1"/>
  <c r="W379" i="4"/>
  <c r="X379" i="4" s="1"/>
  <c r="Y379" i="4" s="1"/>
  <c r="W518" i="4"/>
  <c r="X518" i="4" s="1"/>
  <c r="W534" i="4"/>
  <c r="W550" i="4"/>
  <c r="X550" i="4" s="1"/>
  <c r="Y550" i="4" s="1"/>
  <c r="W524" i="4"/>
  <c r="W540" i="4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7" i="4"/>
  <c r="Y27" i="4" s="1"/>
  <c r="X953" i="4"/>
  <c r="Y953" i="4" s="1"/>
  <c r="AA390" i="4"/>
  <c r="AC390" i="4"/>
  <c r="AE390" i="4"/>
  <c r="Z390" i="4"/>
  <c r="AB390" i="4"/>
  <c r="AD390" i="4"/>
  <c r="AA458" i="4"/>
  <c r="AC458" i="4"/>
  <c r="AE458" i="4"/>
  <c r="Z458" i="4"/>
  <c r="AB458" i="4"/>
  <c r="AD458" i="4"/>
  <c r="AA490" i="4"/>
  <c r="AC490" i="4"/>
  <c r="AE490" i="4"/>
  <c r="Z490" i="4"/>
  <c r="AB490" i="4"/>
  <c r="AD490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245" i="4"/>
  <c r="AB245" i="4"/>
  <c r="AD245" i="4"/>
  <c r="AC245" i="4"/>
  <c r="AA245" i="4"/>
  <c r="AE245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552" i="4"/>
  <c r="Z153" i="4"/>
  <c r="AB153" i="4"/>
  <c r="AD153" i="4"/>
  <c r="AC153" i="4"/>
  <c r="AA153" i="4"/>
  <c r="AE153" i="4"/>
  <c r="Z554" i="4"/>
  <c r="AB554" i="4"/>
  <c r="AD554" i="4"/>
  <c r="AA554" i="4"/>
  <c r="AE554" i="4"/>
  <c r="AC554" i="4"/>
  <c r="Z528" i="4"/>
  <c r="AB528" i="4"/>
  <c r="AD528" i="4"/>
  <c r="AA528" i="4"/>
  <c r="AE528" i="4"/>
  <c r="AC528" i="4"/>
  <c r="Z544" i="4"/>
  <c r="AB544" i="4"/>
  <c r="AD544" i="4"/>
  <c r="AA544" i="4"/>
  <c r="AE544" i="4"/>
  <c r="AC544" i="4"/>
  <c r="AH169" i="4"/>
  <c r="AK169" i="4"/>
  <c r="AJ454" i="4"/>
  <c r="AF454" i="4"/>
  <c r="AJ482" i="4"/>
  <c r="AF482" i="4"/>
  <c r="AI69" i="4"/>
  <c r="AJ69" i="4"/>
  <c r="AF69" i="4"/>
  <c r="AK361" i="4"/>
  <c r="AJ361" i="4"/>
  <c r="AF361" i="4"/>
  <c r="AH394" i="4"/>
  <c r="AK394" i="4"/>
  <c r="AH414" i="4"/>
  <c r="AK414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454" i="4"/>
  <c r="AC454" i="4"/>
  <c r="AE454" i="4"/>
  <c r="Z454" i="4"/>
  <c r="AB454" i="4"/>
  <c r="AD454" i="4"/>
  <c r="AE462" i="4"/>
  <c r="AA482" i="4"/>
  <c r="AC482" i="4"/>
  <c r="AO482" i="4" s="1"/>
  <c r="AU482" i="4" s="1"/>
  <c r="AE482" i="4"/>
  <c r="Z482" i="4"/>
  <c r="AB482" i="4"/>
  <c r="AD482" i="4"/>
  <c r="AA394" i="4"/>
  <c r="AC394" i="4"/>
  <c r="AE394" i="4"/>
  <c r="Z394" i="4"/>
  <c r="AB394" i="4"/>
  <c r="AD394" i="4"/>
  <c r="AA414" i="4"/>
  <c r="AC414" i="4"/>
  <c r="AE414" i="4"/>
  <c r="Z414" i="4"/>
  <c r="AB414" i="4"/>
  <c r="AD414" i="4"/>
  <c r="U244" i="4"/>
  <c r="V244" i="4"/>
  <c r="U364" i="4"/>
  <c r="V364" i="4"/>
  <c r="U372" i="4"/>
  <c r="V372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241" i="4"/>
  <c r="AB241" i="4"/>
  <c r="AD241" i="4"/>
  <c r="AC241" i="4"/>
  <c r="AA241" i="4"/>
  <c r="AE241" i="4"/>
  <c r="Z369" i="4"/>
  <c r="AB369" i="4"/>
  <c r="AD369" i="4"/>
  <c r="AC369" i="4"/>
  <c r="AA369" i="4"/>
  <c r="AE369" i="4"/>
  <c r="Z377" i="4"/>
  <c r="AB377" i="4"/>
  <c r="AD377" i="4"/>
  <c r="AC377" i="4"/>
  <c r="AA377" i="4"/>
  <c r="AE377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494" i="4"/>
  <c r="AC494" i="4"/>
  <c r="AE494" i="4"/>
  <c r="Z494" i="4"/>
  <c r="AB494" i="4"/>
  <c r="AD494" i="4"/>
  <c r="AK43" i="4"/>
  <c r="AI43" i="4"/>
  <c r="AI105" i="4"/>
  <c r="AG105" i="4"/>
  <c r="AI241" i="4"/>
  <c r="AG241" i="4"/>
  <c r="AI369" i="4"/>
  <c r="AG369" i="4"/>
  <c r="AI377" i="4"/>
  <c r="AG377" i="4"/>
  <c r="AJ390" i="4"/>
  <c r="AF390" i="4"/>
  <c r="AI390" i="4"/>
  <c r="AJ458" i="4"/>
  <c r="AF458" i="4"/>
  <c r="AI458" i="4"/>
  <c r="AJ490" i="4"/>
  <c r="AF490" i="4"/>
  <c r="AI490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245" i="4"/>
  <c r="AG245" i="4"/>
  <c r="AH245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AJ494" i="4"/>
  <c r="AF494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H454" i="4"/>
  <c r="AK454" i="4"/>
  <c r="AG454" i="4"/>
  <c r="AH482" i="4"/>
  <c r="AK482" i="4"/>
  <c r="AG482" i="4"/>
  <c r="AK69" i="4"/>
  <c r="AG69" i="4"/>
  <c r="AH69" i="4"/>
  <c r="AI361" i="4"/>
  <c r="AG361" i="4"/>
  <c r="AH361" i="4"/>
  <c r="AJ394" i="4"/>
  <c r="AF394" i="4"/>
  <c r="AI394" i="4"/>
  <c r="AJ414" i="4"/>
  <c r="AF414" i="4"/>
  <c r="AI414" i="4"/>
  <c r="W50" i="4"/>
  <c r="W253" i="4"/>
  <c r="W269" i="4"/>
  <c r="W285" i="4"/>
  <c r="W301" i="4"/>
  <c r="W317" i="4"/>
  <c r="W333" i="4"/>
  <c r="W349" i="4"/>
  <c r="K6" i="3"/>
  <c r="D7" i="3"/>
  <c r="AJ478" i="4" l="1"/>
  <c r="AH552" i="4"/>
  <c r="Z478" i="4"/>
  <c r="AJ474" i="4"/>
  <c r="AI426" i="4"/>
  <c r="AD478" i="4"/>
  <c r="AC478" i="4"/>
  <c r="AG478" i="4"/>
  <c r="AK552" i="4"/>
  <c r="AE552" i="4"/>
  <c r="AK478" i="4"/>
  <c r="AH474" i="4"/>
  <c r="AB217" i="4"/>
  <c r="AF478" i="4"/>
  <c r="AG552" i="4"/>
  <c r="AB478" i="4"/>
  <c r="AE478" i="4"/>
  <c r="AA478" i="4"/>
  <c r="AC161" i="4"/>
  <c r="AD552" i="4"/>
  <c r="Z474" i="4"/>
  <c r="AI478" i="4"/>
  <c r="AH478" i="4"/>
  <c r="AJ552" i="4"/>
  <c r="AH161" i="4"/>
  <c r="AE185" i="4"/>
  <c r="AQ185" i="4" s="1"/>
  <c r="AW185" i="4" s="1"/>
  <c r="AF486" i="4"/>
  <c r="AG538" i="4"/>
  <c r="AF229" i="4"/>
  <c r="Z538" i="4"/>
  <c r="AE486" i="4"/>
  <c r="Z135" i="4"/>
  <c r="AK486" i="4"/>
  <c r="AD42" i="4"/>
  <c r="AE538" i="4"/>
  <c r="AE229" i="4"/>
  <c r="AD486" i="4"/>
  <c r="AH538" i="4"/>
  <c r="AI229" i="4"/>
  <c r="AF538" i="4"/>
  <c r="AJ135" i="4"/>
  <c r="AH470" i="4"/>
  <c r="AG42" i="4"/>
  <c r="AC42" i="4"/>
  <c r="AA131" i="4"/>
  <c r="AD538" i="4"/>
  <c r="AB229" i="4"/>
  <c r="AA229" i="4"/>
  <c r="Z486" i="4"/>
  <c r="AL486" i="4" s="1"/>
  <c r="AR486" i="4" s="1"/>
  <c r="AA486" i="4"/>
  <c r="AM486" i="4" s="1"/>
  <c r="AA402" i="4"/>
  <c r="AH135" i="4"/>
  <c r="AK229" i="4"/>
  <c r="AG229" i="4"/>
  <c r="AA530" i="4"/>
  <c r="AH462" i="4"/>
  <c r="AI213" i="4"/>
  <c r="AI552" i="4"/>
  <c r="AJ161" i="4"/>
  <c r="AD462" i="4"/>
  <c r="AA213" i="4"/>
  <c r="AC552" i="4"/>
  <c r="AO552" i="4" s="1"/>
  <c r="AU552" i="4" s="1"/>
  <c r="AA552" i="4"/>
  <c r="AB552" i="4"/>
  <c r="AN552" i="4" s="1"/>
  <c r="AT552" i="4" s="1"/>
  <c r="AF552" i="4"/>
  <c r="AL552" i="4" s="1"/>
  <c r="AR552" i="4" s="1"/>
  <c r="G552" i="4" s="1"/>
  <c r="AG161" i="4"/>
  <c r="AG193" i="4"/>
  <c r="AI486" i="4"/>
  <c r="AJ486" i="4"/>
  <c r="AF402" i="4"/>
  <c r="AI135" i="4"/>
  <c r="AJ406" i="4"/>
  <c r="AI538" i="4"/>
  <c r="AJ229" i="4"/>
  <c r="AJ42" i="4"/>
  <c r="AF42" i="4"/>
  <c r="AB42" i="4"/>
  <c r="AE502" i="4"/>
  <c r="AB139" i="4"/>
  <c r="AC538" i="4"/>
  <c r="AA538" i="4"/>
  <c r="AB538" i="4"/>
  <c r="AN538" i="4" s="1"/>
  <c r="AT538" i="4" s="1"/>
  <c r="AD229" i="4"/>
  <c r="Z229" i="4"/>
  <c r="AC229" i="4"/>
  <c r="AO229" i="4" s="1"/>
  <c r="AU229" i="4" s="1"/>
  <c r="AE221" i="4"/>
  <c r="AB486" i="4"/>
  <c r="AS486" i="4"/>
  <c r="AC486" i="4"/>
  <c r="AD135" i="4"/>
  <c r="AC135" i="4"/>
  <c r="AO135" i="4" s="1"/>
  <c r="AU135" i="4" s="1"/>
  <c r="AE438" i="4"/>
  <c r="AA181" i="4"/>
  <c r="AM181" i="4" s="1"/>
  <c r="AS181" i="4" s="1"/>
  <c r="AH486" i="4"/>
  <c r="AD536" i="4"/>
  <c r="AK538" i="4"/>
  <c r="AJ538" i="4"/>
  <c r="AH229" i="4"/>
  <c r="W939" i="4"/>
  <c r="X939" i="4" s="1"/>
  <c r="AG462" i="4"/>
  <c r="AG520" i="4"/>
  <c r="AI937" i="4"/>
  <c r="AI474" i="4"/>
  <c r="AD161" i="4"/>
  <c r="Z462" i="4"/>
  <c r="AA462" i="4"/>
  <c r="AM462" i="4" s="1"/>
  <c r="AS462" i="4" s="1"/>
  <c r="AB213" i="4"/>
  <c r="AJ462" i="4"/>
  <c r="AE426" i="4"/>
  <c r="AI161" i="4"/>
  <c r="W637" i="4"/>
  <c r="X637" i="4" s="1"/>
  <c r="AK462" i="4"/>
  <c r="AQ462" i="4" s="1"/>
  <c r="AW462" i="4" s="1"/>
  <c r="AJ213" i="4"/>
  <c r="AF474" i="4"/>
  <c r="AD937" i="4"/>
  <c r="Z161" i="4"/>
  <c r="AE205" i="4"/>
  <c r="AB462" i="4"/>
  <c r="AN462" i="4" s="1"/>
  <c r="AT462" i="4" s="1"/>
  <c r="AC462" i="4"/>
  <c r="AO462" i="4" s="1"/>
  <c r="AU462" i="4" s="1"/>
  <c r="AE213" i="4"/>
  <c r="AF37" i="4"/>
  <c r="AF462" i="4"/>
  <c r="AK213" i="4"/>
  <c r="AA520" i="4"/>
  <c r="AM520" i="4" s="1"/>
  <c r="AS520" i="4" s="1"/>
  <c r="AD474" i="4"/>
  <c r="AP474" i="4" s="1"/>
  <c r="AV474" i="4" s="1"/>
  <c r="AC474" i="4"/>
  <c r="AO474" i="4" s="1"/>
  <c r="AU474" i="4" s="1"/>
  <c r="AK474" i="4"/>
  <c r="AH426" i="4"/>
  <c r="AB474" i="4"/>
  <c r="AN474" i="4" s="1"/>
  <c r="AT474" i="4" s="1"/>
  <c r="AE474" i="4"/>
  <c r="AA474" i="4"/>
  <c r="AG213" i="4"/>
  <c r="AM213" i="4" s="1"/>
  <c r="AS213" i="4" s="1"/>
  <c r="AJ937" i="4"/>
  <c r="AG474" i="4"/>
  <c r="AF213" i="4"/>
  <c r="AH520" i="4"/>
  <c r="AJ426" i="4"/>
  <c r="AF161" i="4"/>
  <c r="AA937" i="4"/>
  <c r="Z937" i="4"/>
  <c r="AB161" i="4"/>
  <c r="AE161" i="4"/>
  <c r="AQ161" i="4" s="1"/>
  <c r="AW161" i="4" s="1"/>
  <c r="AA161" i="4"/>
  <c r="AM161" i="4" s="1"/>
  <c r="AS161" i="4" s="1"/>
  <c r="AD213" i="4"/>
  <c r="AP213" i="4" s="1"/>
  <c r="AV213" i="4" s="1"/>
  <c r="Z213" i="4"/>
  <c r="AL213" i="4" s="1"/>
  <c r="AR213" i="4" s="1"/>
  <c r="AC213" i="4"/>
  <c r="AO213" i="4" s="1"/>
  <c r="AU213" i="4" s="1"/>
  <c r="AB189" i="4"/>
  <c r="AH213" i="4"/>
  <c r="AN213" i="4" s="1"/>
  <c r="AT213" i="4" s="1"/>
  <c r="AC520" i="4"/>
  <c r="AB520" i="4"/>
  <c r="AB426" i="4"/>
  <c r="AA426" i="4"/>
  <c r="AH937" i="4"/>
  <c r="AK937" i="4"/>
  <c r="AF520" i="4"/>
  <c r="AG165" i="4"/>
  <c r="AK426" i="4"/>
  <c r="AK418" i="4"/>
  <c r="AF135" i="4"/>
  <c r="AK438" i="4"/>
  <c r="AI536" i="4"/>
  <c r="AJ131" i="4"/>
  <c r="AF185" i="4"/>
  <c r="AK42" i="4"/>
  <c r="AH42" i="4"/>
  <c r="AI42" i="4"/>
  <c r="Z42" i="4"/>
  <c r="AL42" i="4" s="1"/>
  <c r="AR42" i="4" s="1"/>
  <c r="AE42" i="4"/>
  <c r="AQ42" i="4" s="1"/>
  <c r="AW42" i="4" s="1"/>
  <c r="AA42" i="4"/>
  <c r="Z406" i="4"/>
  <c r="AA217" i="4"/>
  <c r="AB131" i="4"/>
  <c r="AE209" i="4"/>
  <c r="AB402" i="4"/>
  <c r="AB135" i="4"/>
  <c r="AN135" i="4" s="1"/>
  <c r="AT135" i="4" s="1"/>
  <c r="AE135" i="4"/>
  <c r="AA135" i="4"/>
  <c r="AM135" i="4" s="1"/>
  <c r="AS135" i="4" s="1"/>
  <c r="AE470" i="4"/>
  <c r="AC446" i="4"/>
  <c r="AO446" i="4" s="1"/>
  <c r="AH402" i="4"/>
  <c r="AK135" i="4"/>
  <c r="AF438" i="4"/>
  <c r="AI209" i="4"/>
  <c r="AI406" i="4"/>
  <c r="AK502" i="4"/>
  <c r="AK536" i="4"/>
  <c r="AK217" i="4"/>
  <c r="AG131" i="4"/>
  <c r="AM131" i="4" s="1"/>
  <c r="AS131" i="4" s="1"/>
  <c r="AH139" i="4"/>
  <c r="AG221" i="4"/>
  <c r="AG209" i="4"/>
  <c r="AI520" i="4"/>
  <c r="AG937" i="4"/>
  <c r="AF426" i="4"/>
  <c r="AA197" i="4"/>
  <c r="AE937" i="4"/>
  <c r="AQ937" i="4" s="1"/>
  <c r="AW937" i="4" s="1"/>
  <c r="AC937" i="4"/>
  <c r="AO937" i="4" s="1"/>
  <c r="AU937" i="4" s="1"/>
  <c r="AB937" i="4"/>
  <c r="AE520" i="4"/>
  <c r="AD520" i="4"/>
  <c r="Z520" i="4"/>
  <c r="AL520" i="4" s="1"/>
  <c r="AR520" i="4" s="1"/>
  <c r="G520" i="4" s="1"/>
  <c r="AD426" i="4"/>
  <c r="Z426" i="4"/>
  <c r="AC426" i="4"/>
  <c r="AO426" i="4" s="1"/>
  <c r="AU426" i="4" s="1"/>
  <c r="AD398" i="4"/>
  <c r="AF937" i="4"/>
  <c r="AK520" i="4"/>
  <c r="AJ520" i="4"/>
  <c r="AG426" i="4"/>
  <c r="AD498" i="4"/>
  <c r="AD62" i="4"/>
  <c r="AI498" i="4"/>
  <c r="AK233" i="4"/>
  <c r="AI143" i="4"/>
  <c r="AJ189" i="4"/>
  <c r="AF147" i="4"/>
  <c r="AF466" i="4"/>
  <c r="AF442" i="4"/>
  <c r="AJ398" i="4"/>
  <c r="AB147" i="4"/>
  <c r="AB233" i="4"/>
  <c r="AC143" i="4"/>
  <c r="AO143" i="4" s="1"/>
  <c r="AU143" i="4" s="1"/>
  <c r="AB225" i="4"/>
  <c r="AA189" i="4"/>
  <c r="AD434" i="4"/>
  <c r="AC398" i="4"/>
  <c r="AH434" i="4"/>
  <c r="AF225" i="4"/>
  <c r="AI189" i="4"/>
  <c r="AJ197" i="4"/>
  <c r="AK62" i="4"/>
  <c r="AJ434" i="4"/>
  <c r="AI398" i="4"/>
  <c r="AB197" i="4"/>
  <c r="AE165" i="4"/>
  <c r="AA147" i="4"/>
  <c r="AE193" i="4"/>
  <c r="AC498" i="4"/>
  <c r="AN414" i="4"/>
  <c r="AT414" i="4" s="1"/>
  <c r="AA233" i="4"/>
  <c r="AM233" i="4" s="1"/>
  <c r="AS233" i="4" s="1"/>
  <c r="AD143" i="4"/>
  <c r="AA225" i="4"/>
  <c r="AM225" i="4" s="1"/>
  <c r="AS225" i="4" s="1"/>
  <c r="AE189" i="4"/>
  <c r="AH205" i="4"/>
  <c r="AK189" i="4"/>
  <c r="AA466" i="4"/>
  <c r="AC434" i="4"/>
  <c r="Z398" i="4"/>
  <c r="AJ62" i="4"/>
  <c r="AP62" i="4" s="1"/>
  <c r="AV62" i="4" s="1"/>
  <c r="AG398" i="4"/>
  <c r="AG37" i="4"/>
  <c r="AG470" i="4"/>
  <c r="AH446" i="4"/>
  <c r="AF181" i="4"/>
  <c r="AF502" i="4"/>
  <c r="AJ217" i="4"/>
  <c r="AI530" i="4"/>
  <c r="AF139" i="4"/>
  <c r="AJ221" i="4"/>
  <c r="Y609" i="4"/>
  <c r="AI609" i="4" s="1"/>
  <c r="AB502" i="4"/>
  <c r="AA502" i="4"/>
  <c r="AA406" i="4"/>
  <c r="AE217" i="4"/>
  <c r="AA139" i="4"/>
  <c r="AE131" i="4"/>
  <c r="AB221" i="4"/>
  <c r="AA221" i="4"/>
  <c r="AM221" i="4" s="1"/>
  <c r="AS221" i="4" s="1"/>
  <c r="AE402" i="4"/>
  <c r="AB470" i="4"/>
  <c r="AA470" i="4"/>
  <c r="AB446" i="4"/>
  <c r="AB438" i="4"/>
  <c r="AA438" i="4"/>
  <c r="AB181" i="4"/>
  <c r="AJ470" i="4"/>
  <c r="AE536" i="4"/>
  <c r="Z536" i="4"/>
  <c r="AI217" i="4"/>
  <c r="AI131" i="4"/>
  <c r="AG502" i="4"/>
  <c r="AH406" i="4"/>
  <c r="AG217" i="4"/>
  <c r="AK131" i="4"/>
  <c r="AH185" i="4"/>
  <c r="AK221" i="4"/>
  <c r="AI402" i="4"/>
  <c r="AJ402" i="4"/>
  <c r="AK470" i="4"/>
  <c r="AG446" i="4"/>
  <c r="AG438" i="4"/>
  <c r="AH438" i="4"/>
  <c r="AJ502" i="4"/>
  <c r="AF217" i="4"/>
  <c r="AH536" i="4"/>
  <c r="AG536" i="4"/>
  <c r="AF131" i="4"/>
  <c r="AF221" i="4"/>
  <c r="AF209" i="4"/>
  <c r="AD502" i="4"/>
  <c r="Z502" i="4"/>
  <c r="AL502" i="4" s="1"/>
  <c r="AR502" i="4" s="1"/>
  <c r="AC502" i="4"/>
  <c r="AD406" i="4"/>
  <c r="AE406" i="4"/>
  <c r="AD217" i="4"/>
  <c r="Z217" i="4"/>
  <c r="AL217" i="4" s="1"/>
  <c r="AR217" i="4" s="1"/>
  <c r="AC217" i="4"/>
  <c r="AO217" i="4" s="1"/>
  <c r="AU217" i="4" s="1"/>
  <c r="AE139" i="4"/>
  <c r="AD131" i="4"/>
  <c r="Z131" i="4"/>
  <c r="AC131" i="4"/>
  <c r="AQ369" i="4"/>
  <c r="AW369" i="4" s="1"/>
  <c r="AD221" i="4"/>
  <c r="AP221" i="4" s="1"/>
  <c r="AV221" i="4" s="1"/>
  <c r="Z221" i="4"/>
  <c r="AL221" i="4" s="1"/>
  <c r="AR221" i="4" s="1"/>
  <c r="AC221" i="4"/>
  <c r="AB209" i="4"/>
  <c r="AA209" i="4"/>
  <c r="AM209" i="4" s="1"/>
  <c r="AS209" i="4" s="1"/>
  <c r="AB185" i="4"/>
  <c r="AA185" i="4"/>
  <c r="AD402" i="4"/>
  <c r="AP402" i="4" s="1"/>
  <c r="AV402" i="4" s="1"/>
  <c r="Z402" i="4"/>
  <c r="AL402" i="4" s="1"/>
  <c r="AR402" i="4" s="1"/>
  <c r="AC402" i="4"/>
  <c r="AD470" i="4"/>
  <c r="Z470" i="4"/>
  <c r="AC470" i="4"/>
  <c r="AU446" i="4"/>
  <c r="AD438" i="4"/>
  <c r="Z438" i="4"/>
  <c r="AL438" i="4" s="1"/>
  <c r="AR438" i="4" s="1"/>
  <c r="AC438" i="4"/>
  <c r="AE181" i="4"/>
  <c r="AK402" i="4"/>
  <c r="AF470" i="4"/>
  <c r="AJ446" i="4"/>
  <c r="AJ438" i="4"/>
  <c r="AK181" i="4"/>
  <c r="AC536" i="4"/>
  <c r="AA536" i="4"/>
  <c r="AB536" i="4"/>
  <c r="AC530" i="4"/>
  <c r="AO530" i="4" s="1"/>
  <c r="AU530" i="4" s="1"/>
  <c r="AB530" i="4"/>
  <c r="AD418" i="4"/>
  <c r="AD37" i="4"/>
  <c r="Y1001" i="4"/>
  <c r="AJ1001" i="4" s="1"/>
  <c r="AI221" i="4"/>
  <c r="AI185" i="4"/>
  <c r="AI470" i="4"/>
  <c r="AI438" i="4"/>
  <c r="AI502" i="4"/>
  <c r="AH502" i="4"/>
  <c r="AJ536" i="4"/>
  <c r="AP536" i="4" s="1"/>
  <c r="AV536" i="4" s="1"/>
  <c r="AF536" i="4"/>
  <c r="AK406" i="4"/>
  <c r="AK530" i="4"/>
  <c r="AG402" i="4"/>
  <c r="AM402" i="4" s="1"/>
  <c r="AS402" i="4" s="1"/>
  <c r="AH217" i="4"/>
  <c r="AH131" i="4"/>
  <c r="AN131" i="4" s="1"/>
  <c r="AT131" i="4" s="1"/>
  <c r="AH221" i="4"/>
  <c r="W621" i="4"/>
  <c r="X621" i="4" s="1"/>
  <c r="W557" i="4"/>
  <c r="X557" i="4" s="1"/>
  <c r="W649" i="4"/>
  <c r="X649" i="4" s="1"/>
  <c r="AJ498" i="4"/>
  <c r="AI233" i="4"/>
  <c r="AF205" i="4"/>
  <c r="AJ143" i="4"/>
  <c r="AF189" i="4"/>
  <c r="AJ165" i="4"/>
  <c r="AH62" i="4"/>
  <c r="AI434" i="4"/>
  <c r="AF398" i="4"/>
  <c r="AJ193" i="4"/>
  <c r="AE197" i="4"/>
  <c r="AB165" i="4"/>
  <c r="AA165" i="4"/>
  <c r="AE147" i="4"/>
  <c r="AB193" i="4"/>
  <c r="AA193" i="4"/>
  <c r="AM193" i="4" s="1"/>
  <c r="AS193" i="4" s="1"/>
  <c r="AM43" i="4"/>
  <c r="AS43" i="4" s="1"/>
  <c r="Z498" i="4"/>
  <c r="AE233" i="4"/>
  <c r="AQ233" i="4" s="1"/>
  <c r="AW233" i="4" s="1"/>
  <c r="AB205" i="4"/>
  <c r="AN205" i="4" s="1"/>
  <c r="AT205" i="4" s="1"/>
  <c r="AA205" i="4"/>
  <c r="Z143" i="4"/>
  <c r="AE225" i="4"/>
  <c r="AD189" i="4"/>
  <c r="Z189" i="4"/>
  <c r="AL189" i="4" s="1"/>
  <c r="AR189" i="4" s="1"/>
  <c r="AC189" i="4"/>
  <c r="AK498" i="4"/>
  <c r="AJ233" i="4"/>
  <c r="AH143" i="4"/>
  <c r="AK225" i="4"/>
  <c r="AH189" i="4"/>
  <c r="AN189" i="4" s="1"/>
  <c r="AT189" i="4" s="1"/>
  <c r="AE62" i="4"/>
  <c r="Z62" i="4"/>
  <c r="AB466" i="4"/>
  <c r="AE442" i="4"/>
  <c r="Z434" i="4"/>
  <c r="AB398" i="4"/>
  <c r="AE398" i="4"/>
  <c r="AA398" i="4"/>
  <c r="AJ114" i="4"/>
  <c r="AI197" i="4"/>
  <c r="AG189" i="4"/>
  <c r="AK147" i="4"/>
  <c r="AH442" i="4"/>
  <c r="AH398" i="4"/>
  <c r="AK398" i="4"/>
  <c r="AH197" i="4"/>
  <c r="AG466" i="4"/>
  <c r="AK193" i="4"/>
  <c r="AF498" i="4"/>
  <c r="AH233" i="4"/>
  <c r="AI205" i="4"/>
  <c r="AJ205" i="4"/>
  <c r="AF143" i="4"/>
  <c r="AI225" i="4"/>
  <c r="AJ225" i="4"/>
  <c r="AF197" i="4"/>
  <c r="AF165" i="4"/>
  <c r="AI62" i="4"/>
  <c r="AJ147" i="4"/>
  <c r="AI466" i="4"/>
  <c r="AJ466" i="4"/>
  <c r="AI442" i="4"/>
  <c r="AJ442" i="4"/>
  <c r="AF434" i="4"/>
  <c r="AF193" i="4"/>
  <c r="AD197" i="4"/>
  <c r="Z197" i="4"/>
  <c r="AC197" i="4"/>
  <c r="AO197" i="4" s="1"/>
  <c r="AU197" i="4" s="1"/>
  <c r="AD165" i="4"/>
  <c r="Z165" i="4"/>
  <c r="AC165" i="4"/>
  <c r="AD147" i="4"/>
  <c r="Z147" i="4"/>
  <c r="AL147" i="4" s="1"/>
  <c r="AR147" i="4" s="1"/>
  <c r="AC147" i="4"/>
  <c r="AL945" i="4"/>
  <c r="AR945" i="4" s="1"/>
  <c r="D945" i="4" s="1"/>
  <c r="H945" i="4" s="1"/>
  <c r="AL241" i="4"/>
  <c r="AR241" i="4" s="1"/>
  <c r="E241" i="4" s="1"/>
  <c r="I241" i="4" s="1"/>
  <c r="AD193" i="4"/>
  <c r="AP193" i="4" s="1"/>
  <c r="AV193" i="4" s="1"/>
  <c r="Z193" i="4"/>
  <c r="AC193" i="4"/>
  <c r="AL105" i="4"/>
  <c r="AR105" i="4" s="1"/>
  <c r="D105" i="4" s="1"/>
  <c r="H105" i="4" s="1"/>
  <c r="K106" i="2" s="1"/>
  <c r="AL43" i="4"/>
  <c r="AR43" i="4" s="1"/>
  <c r="D43" i="4" s="1"/>
  <c r="H43" i="4" s="1"/>
  <c r="K44" i="2" s="1"/>
  <c r="AB498" i="4"/>
  <c r="AE498" i="4"/>
  <c r="AA498" i="4"/>
  <c r="AD233" i="4"/>
  <c r="AP233" i="4" s="1"/>
  <c r="AV233" i="4" s="1"/>
  <c r="Z233" i="4"/>
  <c r="AC233" i="4"/>
  <c r="AO233" i="4" s="1"/>
  <c r="AU233" i="4" s="1"/>
  <c r="AD205" i="4"/>
  <c r="AP205" i="4" s="1"/>
  <c r="AV205" i="4" s="1"/>
  <c r="Z205" i="4"/>
  <c r="AC205" i="4"/>
  <c r="AG63" i="4"/>
  <c r="AB143" i="4"/>
  <c r="AN143" i="4" s="1"/>
  <c r="AT143" i="4" s="1"/>
  <c r="AE143" i="4"/>
  <c r="AA143" i="4"/>
  <c r="AD225" i="4"/>
  <c r="AP225" i="4" s="1"/>
  <c r="AV225" i="4" s="1"/>
  <c r="Z225" i="4"/>
  <c r="AC225" i="4"/>
  <c r="AE201" i="4"/>
  <c r="AH498" i="4"/>
  <c r="AF233" i="4"/>
  <c r="AK205" i="4"/>
  <c r="AQ205" i="4" s="1"/>
  <c r="AW205" i="4" s="1"/>
  <c r="AK143" i="4"/>
  <c r="AH225" i="4"/>
  <c r="AC62" i="4"/>
  <c r="AO62" i="4" s="1"/>
  <c r="AU62" i="4" s="1"/>
  <c r="AA62" i="4"/>
  <c r="AB62" i="4"/>
  <c r="AN62" i="4" s="1"/>
  <c r="AT62" i="4" s="1"/>
  <c r="AQ965" i="4"/>
  <c r="AW965" i="4" s="1"/>
  <c r="AP109" i="4"/>
  <c r="AV109" i="4" s="1"/>
  <c r="AE466" i="4"/>
  <c r="AB442" i="4"/>
  <c r="AA442" i="4"/>
  <c r="AB434" i="4"/>
  <c r="AE434" i="4"/>
  <c r="AA434" i="4"/>
  <c r="AD114" i="4"/>
  <c r="AI165" i="4"/>
  <c r="AI147" i="4"/>
  <c r="AI193" i="4"/>
  <c r="AG143" i="4"/>
  <c r="Y509" i="4"/>
  <c r="AJ509" i="4" s="1"/>
  <c r="AF62" i="4"/>
  <c r="AH147" i="4"/>
  <c r="AK442" i="4"/>
  <c r="AK197" i="4"/>
  <c r="AG197" i="4"/>
  <c r="AK466" i="4"/>
  <c r="AK434" i="4"/>
  <c r="AG434" i="4"/>
  <c r="AH193" i="4"/>
  <c r="Y673" i="4"/>
  <c r="Z673" i="4" s="1"/>
  <c r="AQ494" i="4"/>
  <c r="AW494" i="4" s="1"/>
  <c r="AQ969" i="4"/>
  <c r="AW969" i="4" s="1"/>
  <c r="AQ377" i="4"/>
  <c r="AW377" i="4" s="1"/>
  <c r="AP153" i="4"/>
  <c r="AV153" i="4" s="1"/>
  <c r="AQ149" i="4"/>
  <c r="AW149" i="4" s="1"/>
  <c r="AD466" i="4"/>
  <c r="Z466" i="4"/>
  <c r="AC466" i="4"/>
  <c r="AO466" i="4" s="1"/>
  <c r="AU466" i="4" s="1"/>
  <c r="AD442" i="4"/>
  <c r="AP442" i="4" s="1"/>
  <c r="AV442" i="4" s="1"/>
  <c r="Z442" i="4"/>
  <c r="AC442" i="4"/>
  <c r="AH114" i="4"/>
  <c r="AG498" i="4"/>
  <c r="AG205" i="4"/>
  <c r="AG62" i="4"/>
  <c r="AM62" i="4" s="1"/>
  <c r="AS62" i="4" s="1"/>
  <c r="AH165" i="4"/>
  <c r="AK165" i="4"/>
  <c r="AG147" i="4"/>
  <c r="AG442" i="4"/>
  <c r="AH466" i="4"/>
  <c r="W605" i="4"/>
  <c r="AK37" i="4"/>
  <c r="AK446" i="4"/>
  <c r="AI181" i="4"/>
  <c r="AJ181" i="4"/>
  <c r="AF406" i="4"/>
  <c r="AH530" i="4"/>
  <c r="AG530" i="4"/>
  <c r="AJ139" i="4"/>
  <c r="AJ418" i="4"/>
  <c r="AJ209" i="4"/>
  <c r="AJ185" i="4"/>
  <c r="AB406" i="4"/>
  <c r="AC406" i="4"/>
  <c r="AD139" i="4"/>
  <c r="Z139" i="4"/>
  <c r="AC139" i="4"/>
  <c r="AN369" i="4"/>
  <c r="AT369" i="4" s="1"/>
  <c r="AD209" i="4"/>
  <c r="AP209" i="4" s="1"/>
  <c r="AV209" i="4" s="1"/>
  <c r="Z209" i="4"/>
  <c r="AC209" i="4"/>
  <c r="AD185" i="4"/>
  <c r="Z185" i="4"/>
  <c r="AC185" i="4"/>
  <c r="AB173" i="4"/>
  <c r="AP105" i="4"/>
  <c r="AV105" i="4" s="1"/>
  <c r="AD446" i="4"/>
  <c r="Z446" i="4"/>
  <c r="AE446" i="4"/>
  <c r="AA446" i="4"/>
  <c r="AD181" i="4"/>
  <c r="Z181" i="4"/>
  <c r="AC181" i="4"/>
  <c r="AF446" i="4"/>
  <c r="AH201" i="4"/>
  <c r="AH181" i="4"/>
  <c r="AL925" i="4"/>
  <c r="AR925" i="4" s="1"/>
  <c r="E925" i="4" s="1"/>
  <c r="I925" i="4" s="1"/>
  <c r="AE530" i="4"/>
  <c r="AD530" i="4"/>
  <c r="Z530" i="4"/>
  <c r="AE418" i="4"/>
  <c r="AE37" i="4"/>
  <c r="AQ37" i="4" s="1"/>
  <c r="AW37" i="4" s="1"/>
  <c r="AB37" i="4"/>
  <c r="AI139" i="4"/>
  <c r="AG406" i="4"/>
  <c r="AJ530" i="4"/>
  <c r="AK139" i="4"/>
  <c r="AG139" i="4"/>
  <c r="AH418" i="4"/>
  <c r="AK209" i="4"/>
  <c r="AG185" i="4"/>
  <c r="AH209" i="4"/>
  <c r="W585" i="4"/>
  <c r="X585" i="4" s="1"/>
  <c r="Y585" i="4" s="1"/>
  <c r="W713" i="4"/>
  <c r="Y705" i="4"/>
  <c r="AA705" i="4" s="1"/>
  <c r="Y689" i="4"/>
  <c r="AA689" i="4" s="1"/>
  <c r="Y665" i="4"/>
  <c r="AB665" i="4" s="1"/>
  <c r="Y641" i="4"/>
  <c r="AG641" i="4" s="1"/>
  <c r="AP482" i="4"/>
  <c r="AV482" i="4" s="1"/>
  <c r="AP554" i="4"/>
  <c r="AV554" i="4" s="1"/>
  <c r="AL554" i="4"/>
  <c r="AR554" i="4" s="1"/>
  <c r="F554" i="4" s="1"/>
  <c r="J554" i="4" s="1"/>
  <c r="X542" i="4"/>
  <c r="Y542" i="4" s="1"/>
  <c r="AF530" i="4"/>
  <c r="Y617" i="4"/>
  <c r="AA617" i="4" s="1"/>
  <c r="Y577" i="4"/>
  <c r="AA577" i="4" s="1"/>
  <c r="W589" i="4"/>
  <c r="X589" i="4" s="1"/>
  <c r="AM390" i="4"/>
  <c r="AS390" i="4" s="1"/>
  <c r="X745" i="4"/>
  <c r="Y745" i="4" s="1"/>
  <c r="AQ123" i="4"/>
  <c r="AW123" i="4" s="1"/>
  <c r="AP241" i="4"/>
  <c r="AV241" i="4" s="1"/>
  <c r="AL957" i="4"/>
  <c r="AR957" i="4" s="1"/>
  <c r="F957" i="4" s="1"/>
  <c r="J957" i="4" s="1"/>
  <c r="AF114" i="4"/>
  <c r="AE114" i="4"/>
  <c r="Y518" i="4"/>
  <c r="AA518" i="4" s="1"/>
  <c r="AB114" i="4"/>
  <c r="X540" i="4"/>
  <c r="Y540" i="4" s="1"/>
  <c r="AQ390" i="4"/>
  <c r="AW390" i="4" s="1"/>
  <c r="AK114" i="4"/>
  <c r="AC114" i="4"/>
  <c r="Z114" i="4"/>
  <c r="X625" i="4"/>
  <c r="Y625" i="4" s="1"/>
  <c r="AP949" i="4"/>
  <c r="AV949" i="4" s="1"/>
  <c r="Y697" i="4"/>
  <c r="AH697" i="4" s="1"/>
  <c r="AQ544" i="4"/>
  <c r="AW544" i="4" s="1"/>
  <c r="AQ109" i="4"/>
  <c r="AW109" i="4" s="1"/>
  <c r="AI114" i="4"/>
  <c r="AG114" i="4"/>
  <c r="AA114" i="4"/>
  <c r="W383" i="4"/>
  <c r="X383" i="4" s="1"/>
  <c r="Y383" i="4" s="1"/>
  <c r="X713" i="4"/>
  <c r="Y713" i="4" s="1"/>
  <c r="AP43" i="4"/>
  <c r="AV43" i="4" s="1"/>
  <c r="AA201" i="4"/>
  <c r="AM201" i="4" s="1"/>
  <c r="AS201" i="4" s="1"/>
  <c r="AQ949" i="4"/>
  <c r="AW949" i="4" s="1"/>
  <c r="AN458" i="4"/>
  <c r="AT458" i="4" s="1"/>
  <c r="AJ201" i="4"/>
  <c r="AI418" i="4"/>
  <c r="X729" i="4"/>
  <c r="Y729" i="4" s="1"/>
  <c r="Y569" i="4"/>
  <c r="AI569" i="4" s="1"/>
  <c r="AN43" i="4"/>
  <c r="AT43" i="4" s="1"/>
  <c r="AC63" i="4"/>
  <c r="AJ37" i="4"/>
  <c r="AL528" i="4"/>
  <c r="AR528" i="4" s="1"/>
  <c r="E528" i="4" s="1"/>
  <c r="I528" i="4" s="1"/>
  <c r="AL949" i="4"/>
  <c r="AR949" i="4" s="1"/>
  <c r="G949" i="4" s="1"/>
  <c r="AM39" i="4"/>
  <c r="AS39" i="4" s="1"/>
  <c r="AM490" i="4"/>
  <c r="AS490" i="4" s="1"/>
  <c r="AB418" i="4"/>
  <c r="AC418" i="4"/>
  <c r="AC37" i="4"/>
  <c r="Z37" i="4"/>
  <c r="Y985" i="4"/>
  <c r="AG418" i="4"/>
  <c r="Y506" i="4"/>
  <c r="AK506" i="4" s="1"/>
  <c r="AI201" i="4"/>
  <c r="AN123" i="4"/>
  <c r="AT123" i="4" s="1"/>
  <c r="AH37" i="4"/>
  <c r="AF418" i="4"/>
  <c r="Y633" i="4"/>
  <c r="AK633" i="4" s="1"/>
  <c r="X601" i="4"/>
  <c r="Y601" i="4" s="1"/>
  <c r="X534" i="4"/>
  <c r="Y534" i="4" s="1"/>
  <c r="AQ105" i="4"/>
  <c r="AW105" i="4" s="1"/>
  <c r="AB201" i="4"/>
  <c r="AI37" i="4"/>
  <c r="AP965" i="4"/>
  <c r="AV965" i="4" s="1"/>
  <c r="Z418" i="4"/>
  <c r="AA418" i="4"/>
  <c r="AA37" i="4"/>
  <c r="X524" i="4"/>
  <c r="Y524" i="4" s="1"/>
  <c r="X526" i="4"/>
  <c r="Y526" i="4" s="1"/>
  <c r="X721" i="4"/>
  <c r="Y721" i="4" s="1"/>
  <c r="X681" i="4"/>
  <c r="Y681" i="4" s="1"/>
  <c r="Y546" i="4"/>
  <c r="AK546" i="4" s="1"/>
  <c r="Y450" i="4"/>
  <c r="AG450" i="4" s="1"/>
  <c r="X753" i="4"/>
  <c r="Y753" i="4" s="1"/>
  <c r="Y737" i="4"/>
  <c r="AA737" i="4" s="1"/>
  <c r="Y561" i="4"/>
  <c r="AH561" i="4" s="1"/>
  <c r="AM414" i="4"/>
  <c r="AS414" i="4" s="1"/>
  <c r="AM394" i="4"/>
  <c r="AS394" i="4" s="1"/>
  <c r="AP528" i="4"/>
  <c r="AV528" i="4" s="1"/>
  <c r="X657" i="4"/>
  <c r="Y657" i="4" s="1"/>
  <c r="X593" i="4"/>
  <c r="Y593" i="4" s="1"/>
  <c r="Y115" i="4"/>
  <c r="AH115" i="4" s="1"/>
  <c r="Y146" i="4"/>
  <c r="Y961" i="4"/>
  <c r="AK961" i="4" s="1"/>
  <c r="AQ945" i="4"/>
  <c r="AW945" i="4" s="1"/>
  <c r="AL377" i="4"/>
  <c r="AR377" i="4" s="1"/>
  <c r="F377" i="4" s="1"/>
  <c r="J377" i="4" s="1"/>
  <c r="AP369" i="4"/>
  <c r="AV369" i="4" s="1"/>
  <c r="AL369" i="4"/>
  <c r="AR369" i="4" s="1"/>
  <c r="D369" i="4" s="1"/>
  <c r="H369" i="4" s="1"/>
  <c r="AO454" i="4"/>
  <c r="AU454" i="4" s="1"/>
  <c r="AA510" i="4"/>
  <c r="Z510" i="4"/>
  <c r="AH510" i="4"/>
  <c r="X973" i="4"/>
  <c r="Y973" i="4" s="1"/>
  <c r="AF201" i="4"/>
  <c r="AJ173" i="4"/>
  <c r="AN494" i="4"/>
  <c r="AT494" i="4" s="1"/>
  <c r="AO494" i="4"/>
  <c r="AU494" i="4" s="1"/>
  <c r="AQ478" i="4"/>
  <c r="AW478" i="4" s="1"/>
  <c r="AM478" i="4"/>
  <c r="AS478" i="4" s="1"/>
  <c r="AM123" i="4"/>
  <c r="AS123" i="4" s="1"/>
  <c r="AP969" i="4"/>
  <c r="AV969" i="4" s="1"/>
  <c r="AL969" i="4"/>
  <c r="AR969" i="4" s="1"/>
  <c r="AP929" i="4"/>
  <c r="AV929" i="4" s="1"/>
  <c r="AL929" i="4"/>
  <c r="AR929" i="4" s="1"/>
  <c r="E929" i="4" s="1"/>
  <c r="I929" i="4" s="1"/>
  <c r="AN377" i="4"/>
  <c r="AT377" i="4" s="1"/>
  <c r="AQ241" i="4"/>
  <c r="AW241" i="4" s="1"/>
  <c r="AN241" i="4"/>
  <c r="AT241" i="4" s="1"/>
  <c r="AA173" i="4"/>
  <c r="AD63" i="4"/>
  <c r="AD201" i="4"/>
  <c r="Z201" i="4"/>
  <c r="AC201" i="4"/>
  <c r="AK201" i="4"/>
  <c r="AQ153" i="4"/>
  <c r="AW153" i="4" s="1"/>
  <c r="AQ933" i="4"/>
  <c r="AW933" i="4" s="1"/>
  <c r="AQ925" i="4"/>
  <c r="AW925" i="4" s="1"/>
  <c r="AP925" i="4"/>
  <c r="AV925" i="4" s="1"/>
  <c r="AP245" i="4"/>
  <c r="AV245" i="4" s="1"/>
  <c r="AP39" i="4"/>
  <c r="AV39" i="4" s="1"/>
  <c r="Z173" i="4"/>
  <c r="AE173" i="4"/>
  <c r="AQ173" i="4" s="1"/>
  <c r="AW173" i="4" s="1"/>
  <c r="AI173" i="4"/>
  <c r="AF173" i="4"/>
  <c r="AD173" i="4"/>
  <c r="AC173" i="4"/>
  <c r="AH173" i="4"/>
  <c r="AG173" i="4"/>
  <c r="AJ510" i="4"/>
  <c r="AQ929" i="4"/>
  <c r="AW929" i="4" s="1"/>
  <c r="AN105" i="4"/>
  <c r="AT105" i="4" s="1"/>
  <c r="AH63" i="4"/>
  <c r="Z63" i="4"/>
  <c r="AA63" i="4"/>
  <c r="AG510" i="4"/>
  <c r="AP945" i="4"/>
  <c r="AV945" i="4" s="1"/>
  <c r="AJ63" i="4"/>
  <c r="AF63" i="4"/>
  <c r="AB63" i="4"/>
  <c r="AD510" i="4"/>
  <c r="AE510" i="4"/>
  <c r="AF510" i="4"/>
  <c r="AL965" i="4"/>
  <c r="AR965" i="4" s="1"/>
  <c r="G965" i="4" s="1"/>
  <c r="AL245" i="4"/>
  <c r="AR245" i="4" s="1"/>
  <c r="AL109" i="4"/>
  <c r="AR109" i="4" s="1"/>
  <c r="G109" i="4" s="1"/>
  <c r="AN390" i="4"/>
  <c r="AT390" i="4" s="1"/>
  <c r="AK510" i="4"/>
  <c r="AM494" i="4"/>
  <c r="AS494" i="4" s="1"/>
  <c r="AP377" i="4"/>
  <c r="AV377" i="4" s="1"/>
  <c r="AK63" i="4"/>
  <c r="AI63" i="4"/>
  <c r="AE63" i="4"/>
  <c r="AQ63" i="4" s="1"/>
  <c r="AW63" i="4" s="1"/>
  <c r="AB510" i="4"/>
  <c r="AN510" i="4" s="1"/>
  <c r="AT510" i="4" s="1"/>
  <c r="AC510" i="4"/>
  <c r="AI510" i="4"/>
  <c r="I6" i="3"/>
  <c r="J6" i="3"/>
  <c r="H6" i="3"/>
  <c r="F6" i="3"/>
  <c r="AL482" i="4"/>
  <c r="AR482" i="4" s="1"/>
  <c r="AP544" i="4"/>
  <c r="AV544" i="4" s="1"/>
  <c r="AL544" i="4"/>
  <c r="AR544" i="4" s="1"/>
  <c r="E544" i="4" s="1"/>
  <c r="I544" i="4" s="1"/>
  <c r="AL153" i="4"/>
  <c r="AR153" i="4" s="1"/>
  <c r="D153" i="4" s="1"/>
  <c r="H153" i="4" s="1"/>
  <c r="K154" i="2" s="1"/>
  <c r="AQ957" i="4"/>
  <c r="AW957" i="4" s="1"/>
  <c r="AP957" i="4"/>
  <c r="AV957" i="4" s="1"/>
  <c r="AP933" i="4"/>
  <c r="AV933" i="4" s="1"/>
  <c r="AL933" i="4"/>
  <c r="AR933" i="4" s="1"/>
  <c r="D933" i="4" s="1"/>
  <c r="H933" i="4" s="1"/>
  <c r="AN490" i="4"/>
  <c r="AT490" i="4" s="1"/>
  <c r="AQ490" i="4"/>
  <c r="AW490" i="4" s="1"/>
  <c r="X927" i="4"/>
  <c r="AK72" i="4"/>
  <c r="AJ72" i="4"/>
  <c r="AI72" i="4"/>
  <c r="W9" i="4"/>
  <c r="X9" i="4" s="1"/>
  <c r="Y9" i="4" s="1"/>
  <c r="Y107" i="4"/>
  <c r="AD107" i="4" s="1"/>
  <c r="Y91" i="4"/>
  <c r="AD91" i="4" s="1"/>
  <c r="Y75" i="4"/>
  <c r="AD75" i="4" s="1"/>
  <c r="Y19" i="4"/>
  <c r="Z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D80" i="4" s="1"/>
  <c r="AF99" i="4"/>
  <c r="AF65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Y485" i="4" s="1"/>
  <c r="AO123" i="4"/>
  <c r="AU123" i="4" s="1"/>
  <c r="AN969" i="4"/>
  <c r="AT969" i="4" s="1"/>
  <c r="AN945" i="4"/>
  <c r="AT945" i="4" s="1"/>
  <c r="AN929" i="4"/>
  <c r="AT929" i="4" s="1"/>
  <c r="AK151" i="4"/>
  <c r="AI99" i="4"/>
  <c r="AI83" i="4"/>
  <c r="AI65" i="4"/>
  <c r="AQ414" i="4"/>
  <c r="AW414" i="4" s="1"/>
  <c r="AQ394" i="4"/>
  <c r="AW394" i="4" s="1"/>
  <c r="AN169" i="4"/>
  <c r="AT169" i="4" s="1"/>
  <c r="AM169" i="4"/>
  <c r="AS169" i="4" s="1"/>
  <c r="W551" i="4"/>
  <c r="X551" i="4" s="1"/>
  <c r="Y551" i="4" s="1"/>
  <c r="AQ528" i="4"/>
  <c r="AW528" i="4" s="1"/>
  <c r="AQ554" i="4"/>
  <c r="AW554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Q458" i="4"/>
  <c r="AW458" i="4" s="1"/>
  <c r="AM458" i="4"/>
  <c r="AS458" i="4" s="1"/>
  <c r="AF72" i="4"/>
  <c r="AH72" i="4"/>
  <c r="AG184" i="4"/>
  <c r="AJ144" i="4"/>
  <c r="AJ112" i="4"/>
  <c r="X493" i="4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X541" i="4" s="1"/>
  <c r="Y541" i="4" s="1"/>
  <c r="W525" i="4"/>
  <c r="X525" i="4" s="1"/>
  <c r="Y525" i="4" s="1"/>
  <c r="W972" i="4"/>
  <c r="X972" i="4" s="1"/>
  <c r="Y972" i="4" s="1"/>
  <c r="W964" i="4"/>
  <c r="X964" i="4" s="1"/>
  <c r="Y964" i="4" s="1"/>
  <c r="W956" i="4"/>
  <c r="X956" i="4" s="1"/>
  <c r="Y956" i="4" s="1"/>
  <c r="W948" i="4"/>
  <c r="X948" i="4" s="1"/>
  <c r="Y948" i="4" s="1"/>
  <c r="W940" i="4"/>
  <c r="X940" i="4" s="1"/>
  <c r="Y940" i="4" s="1"/>
  <c r="W932" i="4"/>
  <c r="X932" i="4" s="1"/>
  <c r="Y932" i="4" s="1"/>
  <c r="W924" i="4"/>
  <c r="X924" i="4" s="1"/>
  <c r="Y924" i="4" s="1"/>
  <c r="W535" i="4"/>
  <c r="X535" i="4" s="1"/>
  <c r="Y535" i="4" s="1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C909" i="4" s="1"/>
  <c r="Y893" i="4"/>
  <c r="AH893" i="4" s="1"/>
  <c r="Y877" i="4"/>
  <c r="AD877" i="4" s="1"/>
  <c r="Y861" i="4"/>
  <c r="Y837" i="4"/>
  <c r="Z837" i="4" s="1"/>
  <c r="Y821" i="4"/>
  <c r="AH821" i="4" s="1"/>
  <c r="Y805" i="4"/>
  <c r="AB805" i="4" s="1"/>
  <c r="Y789" i="4"/>
  <c r="Y773" i="4"/>
  <c r="Y757" i="4"/>
  <c r="AH757" i="4" s="1"/>
  <c r="Y741" i="4"/>
  <c r="AB741" i="4" s="1"/>
  <c r="Y725" i="4"/>
  <c r="Y709" i="4"/>
  <c r="AB709" i="4" s="1"/>
  <c r="Y693" i="4"/>
  <c r="AH693" i="4" s="1"/>
  <c r="Y685" i="4"/>
  <c r="AE685" i="4" s="1"/>
  <c r="Y669" i="4"/>
  <c r="AD669" i="4" s="1"/>
  <c r="Y653" i="4"/>
  <c r="AB653" i="4" s="1"/>
  <c r="Y573" i="4"/>
  <c r="AA573" i="4" s="1"/>
  <c r="Y967" i="4"/>
  <c r="Z967" i="4" s="1"/>
  <c r="Y959" i="4"/>
  <c r="AA959" i="4" s="1"/>
  <c r="Y947" i="4"/>
  <c r="AD947" i="4" s="1"/>
  <c r="Y931" i="4"/>
  <c r="AE931" i="4" s="1"/>
  <c r="AH501" i="4"/>
  <c r="Z513" i="4"/>
  <c r="AD513" i="4"/>
  <c r="AC513" i="4"/>
  <c r="AB513" i="4"/>
  <c r="AA513" i="4"/>
  <c r="AM513" i="4" s="1"/>
  <c r="AS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X499" i="4" s="1"/>
  <c r="Y499" i="4" s="1"/>
  <c r="W491" i="4"/>
  <c r="X491" i="4" s="1"/>
  <c r="Y491" i="4" s="1"/>
  <c r="W483" i="4"/>
  <c r="X483" i="4" s="1"/>
  <c r="Y483" i="4" s="1"/>
  <c r="W475" i="4"/>
  <c r="X475" i="4" s="1"/>
  <c r="Y475" i="4" s="1"/>
  <c r="W467" i="4"/>
  <c r="X467" i="4" s="1"/>
  <c r="Y467" i="4" s="1"/>
  <c r="W459" i="4"/>
  <c r="X459" i="4" s="1"/>
  <c r="Y459" i="4" s="1"/>
  <c r="W53" i="4"/>
  <c r="X53" i="4" s="1"/>
  <c r="Y53" i="4" s="1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X372" i="4" s="1"/>
  <c r="W364" i="4"/>
  <c r="X364" i="4" s="1"/>
  <c r="W244" i="4"/>
  <c r="X244" i="4" s="1"/>
  <c r="AI151" i="4"/>
  <c r="AG151" i="4"/>
  <c r="AK99" i="4"/>
  <c r="AG99" i="4"/>
  <c r="AK83" i="4"/>
  <c r="AG83" i="4"/>
  <c r="AK65" i="4"/>
  <c r="AG65" i="4"/>
  <c r="AN394" i="4"/>
  <c r="AT394" i="4" s="1"/>
  <c r="AL454" i="4"/>
  <c r="AR454" i="4" s="1"/>
  <c r="G454" i="4" s="1"/>
  <c r="AQ169" i="4"/>
  <c r="AW169" i="4" s="1"/>
  <c r="W150" i="4"/>
  <c r="X150" i="4" s="1"/>
  <c r="Y150" i="4" s="1"/>
  <c r="W108" i="4"/>
  <c r="X108" i="4" s="1"/>
  <c r="Y108" i="4" s="1"/>
  <c r="W920" i="4"/>
  <c r="X920" i="4" s="1"/>
  <c r="Y920" i="4" s="1"/>
  <c r="W918" i="4"/>
  <c r="X918" i="4" s="1"/>
  <c r="Y918" i="4" s="1"/>
  <c r="W916" i="4"/>
  <c r="X916" i="4" s="1"/>
  <c r="Y916" i="4" s="1"/>
  <c r="W914" i="4"/>
  <c r="X914" i="4" s="1"/>
  <c r="Y914" i="4" s="1"/>
  <c r="W912" i="4"/>
  <c r="X912" i="4" s="1"/>
  <c r="W910" i="4"/>
  <c r="X910" i="4" s="1"/>
  <c r="W908" i="4"/>
  <c r="X908" i="4" s="1"/>
  <c r="W906" i="4"/>
  <c r="X906" i="4" s="1"/>
  <c r="W904" i="4"/>
  <c r="X904" i="4" s="1"/>
  <c r="W902" i="4"/>
  <c r="X902" i="4" s="1"/>
  <c r="W900" i="4"/>
  <c r="X900" i="4" s="1"/>
  <c r="W898" i="4"/>
  <c r="X898" i="4" s="1"/>
  <c r="W896" i="4"/>
  <c r="X896" i="4" s="1"/>
  <c r="W894" i="4"/>
  <c r="X894" i="4" s="1"/>
  <c r="W892" i="4"/>
  <c r="X892" i="4" s="1"/>
  <c r="W890" i="4"/>
  <c r="X890" i="4" s="1"/>
  <c r="W888" i="4"/>
  <c r="X888" i="4" s="1"/>
  <c r="W886" i="4"/>
  <c r="X886" i="4" s="1"/>
  <c r="W884" i="4"/>
  <c r="X884" i="4" s="1"/>
  <c r="W882" i="4"/>
  <c r="X882" i="4" s="1"/>
  <c r="W880" i="4"/>
  <c r="X880" i="4" s="1"/>
  <c r="W878" i="4"/>
  <c r="X878" i="4" s="1"/>
  <c r="W876" i="4"/>
  <c r="X876" i="4" s="1"/>
  <c r="W874" i="4"/>
  <c r="X874" i="4" s="1"/>
  <c r="W872" i="4"/>
  <c r="X872" i="4" s="1"/>
  <c r="W870" i="4"/>
  <c r="X870" i="4" s="1"/>
  <c r="W868" i="4"/>
  <c r="X868" i="4" s="1"/>
  <c r="W866" i="4"/>
  <c r="X866" i="4" s="1"/>
  <c r="W864" i="4"/>
  <c r="X864" i="4" s="1"/>
  <c r="W862" i="4"/>
  <c r="X862" i="4" s="1"/>
  <c r="W860" i="4"/>
  <c r="X860" i="4" s="1"/>
  <c r="W858" i="4"/>
  <c r="X858" i="4" s="1"/>
  <c r="W856" i="4"/>
  <c r="X856" i="4" s="1"/>
  <c r="W854" i="4"/>
  <c r="X854" i="4" s="1"/>
  <c r="W852" i="4"/>
  <c r="X852" i="4" s="1"/>
  <c r="W850" i="4"/>
  <c r="X850" i="4" s="1"/>
  <c r="W848" i="4"/>
  <c r="X848" i="4" s="1"/>
  <c r="W846" i="4"/>
  <c r="X846" i="4" s="1"/>
  <c r="W844" i="4"/>
  <c r="X844" i="4" s="1"/>
  <c r="W842" i="4"/>
  <c r="X842" i="4" s="1"/>
  <c r="W840" i="4"/>
  <c r="X840" i="4" s="1"/>
  <c r="W838" i="4"/>
  <c r="X838" i="4" s="1"/>
  <c r="W836" i="4"/>
  <c r="X836" i="4" s="1"/>
  <c r="W834" i="4"/>
  <c r="X834" i="4" s="1"/>
  <c r="W832" i="4"/>
  <c r="X832" i="4" s="1"/>
  <c r="W830" i="4"/>
  <c r="X830" i="4" s="1"/>
  <c r="W828" i="4"/>
  <c r="X828" i="4" s="1"/>
  <c r="W826" i="4"/>
  <c r="X826" i="4" s="1"/>
  <c r="W824" i="4"/>
  <c r="X824" i="4" s="1"/>
  <c r="W822" i="4"/>
  <c r="X822" i="4" s="1"/>
  <c r="W820" i="4"/>
  <c r="X820" i="4" s="1"/>
  <c r="W818" i="4"/>
  <c r="X818" i="4" s="1"/>
  <c r="W816" i="4"/>
  <c r="X816" i="4" s="1"/>
  <c r="W814" i="4"/>
  <c r="X814" i="4" s="1"/>
  <c r="W812" i="4"/>
  <c r="X812" i="4" s="1"/>
  <c r="W810" i="4"/>
  <c r="X810" i="4" s="1"/>
  <c r="W808" i="4"/>
  <c r="X808" i="4" s="1"/>
  <c r="W806" i="4"/>
  <c r="X806" i="4" s="1"/>
  <c r="W804" i="4"/>
  <c r="X804" i="4" s="1"/>
  <c r="W802" i="4"/>
  <c r="X802" i="4" s="1"/>
  <c r="W800" i="4"/>
  <c r="X800" i="4" s="1"/>
  <c r="W798" i="4"/>
  <c r="X798" i="4" s="1"/>
  <c r="W796" i="4"/>
  <c r="X796" i="4" s="1"/>
  <c r="W794" i="4"/>
  <c r="X794" i="4" s="1"/>
  <c r="W792" i="4"/>
  <c r="X792" i="4" s="1"/>
  <c r="W790" i="4"/>
  <c r="X790" i="4" s="1"/>
  <c r="W788" i="4"/>
  <c r="X788" i="4" s="1"/>
  <c r="W786" i="4"/>
  <c r="X786" i="4" s="1"/>
  <c r="W784" i="4"/>
  <c r="X784" i="4" s="1"/>
  <c r="W782" i="4"/>
  <c r="X782" i="4" s="1"/>
  <c r="W780" i="4"/>
  <c r="X780" i="4" s="1"/>
  <c r="W778" i="4"/>
  <c r="X778" i="4" s="1"/>
  <c r="W776" i="4"/>
  <c r="X776" i="4" s="1"/>
  <c r="W774" i="4"/>
  <c r="X774" i="4" s="1"/>
  <c r="W772" i="4"/>
  <c r="X772" i="4" s="1"/>
  <c r="W770" i="4"/>
  <c r="X770" i="4" s="1"/>
  <c r="W768" i="4"/>
  <c r="X768" i="4" s="1"/>
  <c r="W766" i="4"/>
  <c r="X766" i="4" s="1"/>
  <c r="W764" i="4"/>
  <c r="X764" i="4" s="1"/>
  <c r="W762" i="4"/>
  <c r="X762" i="4" s="1"/>
  <c r="W760" i="4"/>
  <c r="X760" i="4" s="1"/>
  <c r="W758" i="4"/>
  <c r="X758" i="4" s="1"/>
  <c r="W756" i="4"/>
  <c r="X756" i="4" s="1"/>
  <c r="W754" i="4"/>
  <c r="X754" i="4" s="1"/>
  <c r="W752" i="4"/>
  <c r="X752" i="4" s="1"/>
  <c r="W750" i="4"/>
  <c r="X750" i="4" s="1"/>
  <c r="W748" i="4"/>
  <c r="X748" i="4" s="1"/>
  <c r="W746" i="4"/>
  <c r="X746" i="4" s="1"/>
  <c r="W744" i="4"/>
  <c r="X744" i="4" s="1"/>
  <c r="W742" i="4"/>
  <c r="X742" i="4" s="1"/>
  <c r="W740" i="4"/>
  <c r="X740" i="4" s="1"/>
  <c r="W738" i="4"/>
  <c r="X738" i="4" s="1"/>
  <c r="W736" i="4"/>
  <c r="X736" i="4" s="1"/>
  <c r="W734" i="4"/>
  <c r="X734" i="4" s="1"/>
  <c r="W732" i="4"/>
  <c r="X732" i="4" s="1"/>
  <c r="W730" i="4"/>
  <c r="X730" i="4" s="1"/>
  <c r="W728" i="4"/>
  <c r="X728" i="4" s="1"/>
  <c r="W726" i="4"/>
  <c r="X726" i="4" s="1"/>
  <c r="W724" i="4"/>
  <c r="X724" i="4" s="1"/>
  <c r="W722" i="4"/>
  <c r="X722" i="4" s="1"/>
  <c r="W720" i="4"/>
  <c r="X720" i="4" s="1"/>
  <c r="W718" i="4"/>
  <c r="X718" i="4" s="1"/>
  <c r="W716" i="4"/>
  <c r="X716" i="4" s="1"/>
  <c r="W714" i="4"/>
  <c r="X714" i="4" s="1"/>
  <c r="W712" i="4"/>
  <c r="X712" i="4" s="1"/>
  <c r="W710" i="4"/>
  <c r="X710" i="4" s="1"/>
  <c r="W708" i="4"/>
  <c r="X708" i="4" s="1"/>
  <c r="W706" i="4"/>
  <c r="X706" i="4" s="1"/>
  <c r="W704" i="4"/>
  <c r="X704" i="4" s="1"/>
  <c r="W702" i="4"/>
  <c r="X702" i="4" s="1"/>
  <c r="W700" i="4"/>
  <c r="X700" i="4" s="1"/>
  <c r="W698" i="4"/>
  <c r="X698" i="4" s="1"/>
  <c r="W696" i="4"/>
  <c r="X696" i="4" s="1"/>
  <c r="W694" i="4"/>
  <c r="X694" i="4" s="1"/>
  <c r="W692" i="4"/>
  <c r="X692" i="4" s="1"/>
  <c r="W690" i="4"/>
  <c r="X690" i="4" s="1"/>
  <c r="W688" i="4"/>
  <c r="X688" i="4" s="1"/>
  <c r="W686" i="4"/>
  <c r="X686" i="4" s="1"/>
  <c r="W684" i="4"/>
  <c r="X684" i="4" s="1"/>
  <c r="W682" i="4"/>
  <c r="X682" i="4" s="1"/>
  <c r="W680" i="4"/>
  <c r="X680" i="4" s="1"/>
  <c r="W678" i="4"/>
  <c r="X678" i="4" s="1"/>
  <c r="W676" i="4"/>
  <c r="X676" i="4" s="1"/>
  <c r="W674" i="4"/>
  <c r="X674" i="4" s="1"/>
  <c r="W672" i="4"/>
  <c r="X672" i="4" s="1"/>
  <c r="W670" i="4"/>
  <c r="X670" i="4" s="1"/>
  <c r="W668" i="4"/>
  <c r="X668" i="4" s="1"/>
  <c r="W666" i="4"/>
  <c r="X666" i="4" s="1"/>
  <c r="W664" i="4"/>
  <c r="X664" i="4" s="1"/>
  <c r="W662" i="4"/>
  <c r="X662" i="4" s="1"/>
  <c r="W660" i="4"/>
  <c r="X660" i="4" s="1"/>
  <c r="W658" i="4"/>
  <c r="X658" i="4" s="1"/>
  <c r="W656" i="4"/>
  <c r="X656" i="4" s="1"/>
  <c r="W654" i="4"/>
  <c r="X654" i="4" s="1"/>
  <c r="W652" i="4"/>
  <c r="X652" i="4" s="1"/>
  <c r="W650" i="4"/>
  <c r="X650" i="4" s="1"/>
  <c r="W648" i="4"/>
  <c r="X648" i="4" s="1"/>
  <c r="W646" i="4"/>
  <c r="X646" i="4" s="1"/>
  <c r="W644" i="4"/>
  <c r="X644" i="4" s="1"/>
  <c r="W642" i="4"/>
  <c r="X642" i="4" s="1"/>
  <c r="W640" i="4"/>
  <c r="X640" i="4" s="1"/>
  <c r="W638" i="4"/>
  <c r="X638" i="4" s="1"/>
  <c r="W636" i="4"/>
  <c r="X636" i="4" s="1"/>
  <c r="W634" i="4"/>
  <c r="X634" i="4" s="1"/>
  <c r="W632" i="4"/>
  <c r="X632" i="4" s="1"/>
  <c r="W630" i="4"/>
  <c r="X630" i="4" s="1"/>
  <c r="W628" i="4"/>
  <c r="X628" i="4" s="1"/>
  <c r="W626" i="4"/>
  <c r="X626" i="4" s="1"/>
  <c r="W624" i="4"/>
  <c r="X624" i="4" s="1"/>
  <c r="W622" i="4"/>
  <c r="X622" i="4" s="1"/>
  <c r="W620" i="4"/>
  <c r="X620" i="4" s="1"/>
  <c r="W618" i="4"/>
  <c r="X618" i="4" s="1"/>
  <c r="W616" i="4"/>
  <c r="X616" i="4" s="1"/>
  <c r="W614" i="4"/>
  <c r="X614" i="4" s="1"/>
  <c r="W612" i="4"/>
  <c r="X612" i="4" s="1"/>
  <c r="W610" i="4"/>
  <c r="X610" i="4" s="1"/>
  <c r="W608" i="4"/>
  <c r="X608" i="4" s="1"/>
  <c r="W606" i="4"/>
  <c r="X606" i="4" s="1"/>
  <c r="W604" i="4"/>
  <c r="X604" i="4" s="1"/>
  <c r="W602" i="4"/>
  <c r="X602" i="4" s="1"/>
  <c r="W600" i="4"/>
  <c r="X600" i="4" s="1"/>
  <c r="W598" i="4"/>
  <c r="X598" i="4" s="1"/>
  <c r="W596" i="4"/>
  <c r="X596" i="4" s="1"/>
  <c r="W594" i="4"/>
  <c r="X594" i="4" s="1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 s="1"/>
  <c r="W960" i="4"/>
  <c r="X960" i="4" s="1"/>
  <c r="W952" i="4"/>
  <c r="X952" i="4" s="1"/>
  <c r="W944" i="4"/>
  <c r="X944" i="4" s="1"/>
  <c r="W936" i="4"/>
  <c r="X936" i="4" s="1"/>
  <c r="W928" i="4"/>
  <c r="X928" i="4" s="1"/>
  <c r="W543" i="4"/>
  <c r="X543" i="4" s="1"/>
  <c r="W527" i="4"/>
  <c r="X527" i="4" s="1"/>
  <c r="W376" i="4"/>
  <c r="X376" i="4" s="1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X435" i="4" s="1"/>
  <c r="Y435" i="4" s="1"/>
  <c r="AH435" i="4" s="1"/>
  <c r="W427" i="4"/>
  <c r="X427" i="4" s="1"/>
  <c r="Y427" i="4" s="1"/>
  <c r="AI513" i="4"/>
  <c r="AF513" i="4"/>
  <c r="AI477" i="4"/>
  <c r="AF477" i="4"/>
  <c r="AI469" i="4"/>
  <c r="AF469" i="4"/>
  <c r="H7" i="3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AI917" i="4" s="1"/>
  <c r="Y901" i="4"/>
  <c r="Z901" i="4" s="1"/>
  <c r="Y885" i="4"/>
  <c r="AK885" i="4" s="1"/>
  <c r="Y869" i="4"/>
  <c r="AG869" i="4" s="1"/>
  <c r="Y853" i="4"/>
  <c r="AI853" i="4" s="1"/>
  <c r="Y845" i="4"/>
  <c r="Z845" i="4" s="1"/>
  <c r="Y829" i="4"/>
  <c r="AJ829" i="4" s="1"/>
  <c r="Y813" i="4"/>
  <c r="AG813" i="4" s="1"/>
  <c r="Y797" i="4"/>
  <c r="AJ797" i="4" s="1"/>
  <c r="Y781" i="4"/>
  <c r="Z781" i="4" s="1"/>
  <c r="Y765" i="4"/>
  <c r="AF765" i="4" s="1"/>
  <c r="Y749" i="4"/>
  <c r="Z749" i="4" s="1"/>
  <c r="Y733" i="4"/>
  <c r="AI733" i="4" s="1"/>
  <c r="Y717" i="4"/>
  <c r="Z717" i="4" s="1"/>
  <c r="Y701" i="4"/>
  <c r="AI701" i="4" s="1"/>
  <c r="Y677" i="4"/>
  <c r="AE677" i="4" s="1"/>
  <c r="Y661" i="4"/>
  <c r="AI661" i="4" s="1"/>
  <c r="Y645" i="4"/>
  <c r="Z645" i="4" s="1"/>
  <c r="Y997" i="4"/>
  <c r="AA997" i="4" s="1"/>
  <c r="Y993" i="4"/>
  <c r="AB993" i="4" s="1"/>
  <c r="Y989" i="4"/>
  <c r="AA989" i="4" s="1"/>
  <c r="Y981" i="4"/>
  <c r="AB981" i="4" s="1"/>
  <c r="Y977" i="4"/>
  <c r="AD977" i="4" s="1"/>
  <c r="Y382" i="4"/>
  <c r="AC382" i="4" s="1"/>
  <c r="Y1000" i="4"/>
  <c r="AB1000" i="4" s="1"/>
  <c r="Y996" i="4"/>
  <c r="AC996" i="4" s="1"/>
  <c r="Y992" i="4"/>
  <c r="AE992" i="4" s="1"/>
  <c r="Y988" i="4"/>
  <c r="AB988" i="4" s="1"/>
  <c r="Y984" i="4"/>
  <c r="AB984" i="4" s="1"/>
  <c r="Y980" i="4"/>
  <c r="AC980" i="4" s="1"/>
  <c r="Y976" i="4"/>
  <c r="AE976" i="4" s="1"/>
  <c r="Y553" i="4"/>
  <c r="AB553" i="4" s="1"/>
  <c r="Y537" i="4"/>
  <c r="AB537" i="4" s="1"/>
  <c r="Y521" i="4"/>
  <c r="AC521" i="4" s="1"/>
  <c r="Y966" i="4"/>
  <c r="AA966" i="4" s="1"/>
  <c r="Y958" i="4"/>
  <c r="Z958" i="4" s="1"/>
  <c r="Y950" i="4"/>
  <c r="AE950" i="4" s="1"/>
  <c r="Y938" i="4"/>
  <c r="AA938" i="4" s="1"/>
  <c r="Y930" i="4"/>
  <c r="AC930" i="4" s="1"/>
  <c r="Y555" i="4"/>
  <c r="AA555" i="4" s="1"/>
  <c r="Y531" i="4"/>
  <c r="AC531" i="4" s="1"/>
  <c r="Y378" i="4"/>
  <c r="AA378" i="4" s="1"/>
  <c r="Y370" i="4"/>
  <c r="AC370" i="4" s="1"/>
  <c r="Y362" i="4"/>
  <c r="AC362" i="4" s="1"/>
  <c r="Y358" i="4"/>
  <c r="AC358" i="4" s="1"/>
  <c r="Y246" i="4"/>
  <c r="AA246" i="4" s="1"/>
  <c r="Y242" i="4"/>
  <c r="AA242" i="4" s="1"/>
  <c r="Y238" i="4"/>
  <c r="AA238" i="4" s="1"/>
  <c r="Y234" i="4"/>
  <c r="AA234" i="4" s="1"/>
  <c r="Y152" i="4"/>
  <c r="AC152" i="4" s="1"/>
  <c r="Y148" i="4"/>
  <c r="AC148" i="4" s="1"/>
  <c r="Y110" i="4"/>
  <c r="AC110" i="4" s="1"/>
  <c r="Y106" i="4"/>
  <c r="AC106" i="4" s="1"/>
  <c r="Y157" i="4"/>
  <c r="AA157" i="4" s="1"/>
  <c r="Y127" i="4"/>
  <c r="AA127" i="4" s="1"/>
  <c r="Y422" i="4"/>
  <c r="AA422" i="4" s="1"/>
  <c r="Y386" i="4"/>
  <c r="AC386" i="4" s="1"/>
  <c r="Y236" i="4"/>
  <c r="AA236" i="4" s="1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AE336" i="4" s="1"/>
  <c r="Y328" i="4"/>
  <c r="AF328" i="4" s="1"/>
  <c r="Y320" i="4"/>
  <c r="Y312" i="4"/>
  <c r="AF312" i="4" s="1"/>
  <c r="Y304" i="4"/>
  <c r="AJ304" i="4" s="1"/>
  <c r="Y296" i="4"/>
  <c r="Y288" i="4"/>
  <c r="AF288" i="4" s="1"/>
  <c r="Y280" i="4"/>
  <c r="AI280" i="4" s="1"/>
  <c r="Y272" i="4"/>
  <c r="AI272" i="4" s="1"/>
  <c r="Y264" i="4"/>
  <c r="Y256" i="4"/>
  <c r="AA256" i="4" s="1"/>
  <c r="Y248" i="4"/>
  <c r="AI248" i="4" s="1"/>
  <c r="Y228" i="4"/>
  <c r="AJ228" i="4" s="1"/>
  <c r="Y212" i="4"/>
  <c r="Y196" i="4"/>
  <c r="Y180" i="4"/>
  <c r="AH180" i="4" s="1"/>
  <c r="Y164" i="4"/>
  <c r="AF164" i="4" s="1"/>
  <c r="Y140" i="4"/>
  <c r="AB140" i="4" s="1"/>
  <c r="Y124" i="4"/>
  <c r="AE124" i="4" s="1"/>
  <c r="Y350" i="4"/>
  <c r="AB350" i="4" s="1"/>
  <c r="Y342" i="4"/>
  <c r="Z342" i="4" s="1"/>
  <c r="Y230" i="4"/>
  <c r="Y222" i="4"/>
  <c r="Y214" i="4"/>
  <c r="AD214" i="4" s="1"/>
  <c r="Y102" i="4"/>
  <c r="Y94" i="4"/>
  <c r="AK94" i="4" s="1"/>
  <c r="Y90" i="4"/>
  <c r="AD90" i="4" s="1"/>
  <c r="Y86" i="4"/>
  <c r="AD86" i="4" s="1"/>
  <c r="Y82" i="4"/>
  <c r="AE82" i="4" s="1"/>
  <c r="Y78" i="4"/>
  <c r="AK78" i="4" s="1"/>
  <c r="Y74" i="4"/>
  <c r="AF74" i="4" s="1"/>
  <c r="Y70" i="4"/>
  <c r="AD70" i="4" s="1"/>
  <c r="Y15" i="4"/>
  <c r="Y395" i="4"/>
  <c r="AF395" i="4" s="1"/>
  <c r="Y387" i="4"/>
  <c r="AD387" i="4" s="1"/>
  <c r="Y507" i="4"/>
  <c r="Z507" i="4" s="1"/>
  <c r="Y55" i="4"/>
  <c r="Y47" i="4"/>
  <c r="AF47" i="4" s="1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X519" i="4" s="1"/>
  <c r="Y519" i="4" s="1"/>
  <c r="W380" i="4"/>
  <c r="X380" i="4" s="1"/>
  <c r="W20" i="4"/>
  <c r="X20" i="4" s="1"/>
  <c r="AP130" i="4"/>
  <c r="AV130" i="4" s="1"/>
  <c r="W915" i="4"/>
  <c r="X915" i="4" s="1"/>
  <c r="W907" i="4"/>
  <c r="X907" i="4" s="1"/>
  <c r="W899" i="4"/>
  <c r="X899" i="4" s="1"/>
  <c r="Y899" i="4" s="1"/>
  <c r="W891" i="4"/>
  <c r="X891" i="4" s="1"/>
  <c r="W883" i="4"/>
  <c r="X883" i="4" s="1"/>
  <c r="W875" i="4"/>
  <c r="X875" i="4" s="1"/>
  <c r="W867" i="4"/>
  <c r="X867" i="4" s="1"/>
  <c r="Y867" i="4" s="1"/>
  <c r="W859" i="4"/>
  <c r="X859" i="4" s="1"/>
  <c r="W851" i="4"/>
  <c r="X851" i="4" s="1"/>
  <c r="W843" i="4"/>
  <c r="X843" i="4" s="1"/>
  <c r="W835" i="4"/>
  <c r="X835" i="4" s="1"/>
  <c r="Y835" i="4" s="1"/>
  <c r="W827" i="4"/>
  <c r="X827" i="4" s="1"/>
  <c r="W819" i="4"/>
  <c r="X819" i="4" s="1"/>
  <c r="W811" i="4"/>
  <c r="X811" i="4" s="1"/>
  <c r="W803" i="4"/>
  <c r="X803" i="4" s="1"/>
  <c r="Y803" i="4" s="1"/>
  <c r="W795" i="4"/>
  <c r="X795" i="4" s="1"/>
  <c r="W787" i="4"/>
  <c r="X787" i="4" s="1"/>
  <c r="W779" i="4"/>
  <c r="X779" i="4" s="1"/>
  <c r="W771" i="4"/>
  <c r="Y771" i="4" s="1"/>
  <c r="W763" i="4"/>
  <c r="X763" i="4" s="1"/>
  <c r="W755" i="4"/>
  <c r="X755" i="4" s="1"/>
  <c r="W747" i="4"/>
  <c r="X747" i="4" s="1"/>
  <c r="W739" i="4"/>
  <c r="X739" i="4" s="1"/>
  <c r="Y739" i="4" s="1"/>
  <c r="W731" i="4"/>
  <c r="X731" i="4" s="1"/>
  <c r="W723" i="4"/>
  <c r="X723" i="4" s="1"/>
  <c r="W715" i="4"/>
  <c r="X715" i="4" s="1"/>
  <c r="W707" i="4"/>
  <c r="X707" i="4" s="1"/>
  <c r="Y707" i="4" s="1"/>
  <c r="W699" i="4"/>
  <c r="X699" i="4" s="1"/>
  <c r="W691" i="4"/>
  <c r="X691" i="4" s="1"/>
  <c r="W683" i="4"/>
  <c r="X683" i="4" s="1"/>
  <c r="W675" i="4"/>
  <c r="X675" i="4" s="1"/>
  <c r="Y675" i="4" s="1"/>
  <c r="W667" i="4"/>
  <c r="X667" i="4" s="1"/>
  <c r="W659" i="4"/>
  <c r="X659" i="4" s="1"/>
  <c r="W651" i="4"/>
  <c r="X651" i="4" s="1"/>
  <c r="W639" i="4"/>
  <c r="X639" i="4" s="1"/>
  <c r="Y639" i="4" s="1"/>
  <c r="W623" i="4"/>
  <c r="X623" i="4" s="1"/>
  <c r="W607" i="4"/>
  <c r="X607" i="4" s="1"/>
  <c r="W591" i="4"/>
  <c r="X591" i="4" s="1"/>
  <c r="W575" i="4"/>
  <c r="X575" i="4" s="1"/>
  <c r="Y575" i="4" s="1"/>
  <c r="W559" i="4"/>
  <c r="X559" i="4" s="1"/>
  <c r="W995" i="4"/>
  <c r="X995" i="4" s="1"/>
  <c r="W987" i="4"/>
  <c r="X987" i="4" s="1"/>
  <c r="W979" i="4"/>
  <c r="X979" i="4" s="1"/>
  <c r="Y979" i="4" s="1"/>
  <c r="W647" i="4"/>
  <c r="X647" i="4" s="1"/>
  <c r="W627" i="4"/>
  <c r="X627" i="4" s="1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X194" i="4" s="1"/>
  <c r="Y194" i="4" s="1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X447" i="4" s="1"/>
  <c r="W439" i="4"/>
  <c r="X439" i="4" s="1"/>
  <c r="W431" i="4"/>
  <c r="X431" i="4" s="1"/>
  <c r="Y431" i="4" s="1"/>
  <c r="W423" i="4"/>
  <c r="X423" i="4" s="1"/>
  <c r="W415" i="4"/>
  <c r="X415" i="4" s="1"/>
  <c r="W407" i="4"/>
  <c r="X407" i="4" s="1"/>
  <c r="W399" i="4"/>
  <c r="X399" i="4" s="1"/>
  <c r="Y399" i="4" s="1"/>
  <c r="AG501" i="4"/>
  <c r="AI501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D140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D200" i="4"/>
  <c r="AC200" i="4"/>
  <c r="AE200" i="4"/>
  <c r="AB200" i="4"/>
  <c r="AA20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419" i="4"/>
  <c r="W411" i="4"/>
  <c r="W403" i="4"/>
  <c r="W84" i="4"/>
  <c r="W92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4" i="4"/>
  <c r="Y4" i="4" s="1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B192" i="4"/>
  <c r="AA192" i="4"/>
  <c r="AE192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AQ486" i="4"/>
  <c r="AW486" i="4" s="1"/>
  <c r="AP454" i="4"/>
  <c r="AV454" i="4" s="1"/>
  <c r="W635" i="4"/>
  <c r="X635" i="4" s="1"/>
  <c r="W619" i="4"/>
  <c r="X619" i="4" s="1"/>
  <c r="W603" i="4"/>
  <c r="X603" i="4" s="1"/>
  <c r="W587" i="4"/>
  <c r="X587" i="4" s="1"/>
  <c r="W595" i="4"/>
  <c r="X595" i="4" s="1"/>
  <c r="Y595" i="4" s="1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W495" i="4"/>
  <c r="W487" i="4"/>
  <c r="W479" i="4"/>
  <c r="W471" i="4"/>
  <c r="W463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X508" i="4"/>
  <c r="Y508" i="4" s="1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X492" i="4"/>
  <c r="Y492" i="4" s="1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550" i="4"/>
  <c r="AB550" i="4"/>
  <c r="AD550" i="4"/>
  <c r="AA550" i="4"/>
  <c r="AE550" i="4"/>
  <c r="AC550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 s="1"/>
  <c r="AV151" i="4" s="1"/>
  <c r="AC151" i="4"/>
  <c r="AA151" i="4"/>
  <c r="AE151" i="4"/>
  <c r="Z99" i="4"/>
  <c r="AB99" i="4"/>
  <c r="AD99" i="4"/>
  <c r="AP99" i="4" s="1"/>
  <c r="AV99" i="4" s="1"/>
  <c r="AA99" i="4"/>
  <c r="AC99" i="4"/>
  <c r="AE99" i="4"/>
  <c r="Z83" i="4"/>
  <c r="AB83" i="4"/>
  <c r="AD83" i="4"/>
  <c r="AP83" i="4" s="1"/>
  <c r="AV83" i="4" s="1"/>
  <c r="AA83" i="4"/>
  <c r="AC83" i="4"/>
  <c r="AE83" i="4"/>
  <c r="Z65" i="4"/>
  <c r="AB65" i="4"/>
  <c r="AD65" i="4"/>
  <c r="AP65" i="4" s="1"/>
  <c r="AV65" i="4" s="1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 s="1"/>
  <c r="AN104" i="4"/>
  <c r="AT104" i="4" s="1"/>
  <c r="AP104" i="4"/>
  <c r="AV104" i="4" s="1"/>
  <c r="AO104" i="4"/>
  <c r="AU104" i="4" s="1"/>
  <c r="AO969" i="4"/>
  <c r="AU969" i="4" s="1"/>
  <c r="AO945" i="4"/>
  <c r="AU945" i="4" s="1"/>
  <c r="AO929" i="4"/>
  <c r="AU929" i="4" s="1"/>
  <c r="AO377" i="4"/>
  <c r="AU377" i="4" s="1"/>
  <c r="AM369" i="4"/>
  <c r="AS369" i="4" s="1"/>
  <c r="AO241" i="4"/>
  <c r="AU241" i="4" s="1"/>
  <c r="AO105" i="4"/>
  <c r="AU105" i="4" s="1"/>
  <c r="AQ43" i="4"/>
  <c r="AW43" i="4" s="1"/>
  <c r="AP414" i="4"/>
  <c r="AV414" i="4" s="1"/>
  <c r="AL414" i="4"/>
  <c r="AR414" i="4" s="1"/>
  <c r="AP394" i="4"/>
  <c r="AV394" i="4" s="1"/>
  <c r="AL394" i="4"/>
  <c r="AR394" i="4" s="1"/>
  <c r="AQ482" i="4"/>
  <c r="AW482" i="4" s="1"/>
  <c r="AM482" i="4"/>
  <c r="AS482" i="4" s="1"/>
  <c r="AN454" i="4"/>
  <c r="AT454" i="4" s="1"/>
  <c r="AO169" i="4"/>
  <c r="AU169" i="4" s="1"/>
  <c r="W240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G577" i="4"/>
  <c r="AG550" i="4"/>
  <c r="AI550" i="4"/>
  <c r="AH550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58" i="4"/>
  <c r="AU45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O130" i="4"/>
  <c r="AU130" i="4" s="1"/>
  <c r="AL130" i="4"/>
  <c r="AR130" i="4" s="1"/>
  <c r="X349" i="4"/>
  <c r="X285" i="4"/>
  <c r="X476" i="4"/>
  <c r="X412" i="4"/>
  <c r="X315" i="4"/>
  <c r="X251" i="4"/>
  <c r="X183" i="4"/>
  <c r="X133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AP494" i="4"/>
  <c r="AV494" i="4" s="1"/>
  <c r="AL494" i="4"/>
  <c r="AR494" i="4" s="1"/>
  <c r="AP406" i="4"/>
  <c r="AV406" i="4" s="1"/>
  <c r="AL104" i="4"/>
  <c r="AR104" i="4" s="1"/>
  <c r="AQ104" i="4"/>
  <c r="AW104" i="4" s="1"/>
  <c r="AM104" i="4"/>
  <c r="AS104" i="4" s="1"/>
  <c r="AP139" i="4"/>
  <c r="AV139" i="4" s="1"/>
  <c r="AP123" i="4"/>
  <c r="AV123" i="4" s="1"/>
  <c r="AL123" i="4"/>
  <c r="AR123" i="4" s="1"/>
  <c r="AM969" i="4"/>
  <c r="AS969" i="4" s="1"/>
  <c r="AM945" i="4"/>
  <c r="AS945" i="4" s="1"/>
  <c r="AM929" i="4"/>
  <c r="AS929" i="4" s="1"/>
  <c r="AM377" i="4"/>
  <c r="AS377" i="4" s="1"/>
  <c r="AO369" i="4"/>
  <c r="AU369" i="4" s="1"/>
  <c r="AM241" i="4"/>
  <c r="AS241" i="4" s="1"/>
  <c r="AM105" i="4"/>
  <c r="AS105" i="4" s="1"/>
  <c r="AO43" i="4"/>
  <c r="AU43" i="4" s="1"/>
  <c r="AO414" i="4"/>
  <c r="AU414" i="4" s="1"/>
  <c r="AO394" i="4"/>
  <c r="AU394" i="4" s="1"/>
  <c r="AN482" i="4"/>
  <c r="AT482" i="4" s="1"/>
  <c r="AQ454" i="4"/>
  <c r="AW454" i="4" s="1"/>
  <c r="AM454" i="4"/>
  <c r="AS454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K577" i="4"/>
  <c r="AK561" i="4"/>
  <c r="AK550" i="4"/>
  <c r="AJ550" i="4"/>
  <c r="AF550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M552" i="4"/>
  <c r="AS552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58" i="4"/>
  <c r="AV458" i="4" s="1"/>
  <c r="AL458" i="4"/>
  <c r="AR45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Q130" i="4"/>
  <c r="AW130" i="4" s="1"/>
  <c r="AM130" i="4"/>
  <c r="AS130" i="4" s="1"/>
  <c r="AN130" i="4"/>
  <c r="AT130" i="4" s="1"/>
  <c r="W154" i="4"/>
  <c r="J7" i="3"/>
  <c r="K7" i="3"/>
  <c r="D8" i="3"/>
  <c r="AM442" i="4" l="1"/>
  <c r="AS442" i="4" s="1"/>
  <c r="AO498" i="4"/>
  <c r="AU498" i="4" s="1"/>
  <c r="AN520" i="4"/>
  <c r="AT520" i="4" s="1"/>
  <c r="AL462" i="4"/>
  <c r="AR462" i="4" s="1"/>
  <c r="AL478" i="4"/>
  <c r="AR478" i="4" s="1"/>
  <c r="AP478" i="4"/>
  <c r="AV478" i="4" s="1"/>
  <c r="AG661" i="4"/>
  <c r="Z234" i="4"/>
  <c r="AD693" i="4"/>
  <c r="AF561" i="4"/>
  <c r="AF697" i="4"/>
  <c r="AK697" i="4"/>
  <c r="AG697" i="4"/>
  <c r="AH829" i="4"/>
  <c r="AF127" i="4"/>
  <c r="AD950" i="4"/>
  <c r="AD19" i="4"/>
  <c r="Z757" i="4"/>
  <c r="AQ552" i="4"/>
  <c r="AW552" i="4" s="1"/>
  <c r="AH765" i="4"/>
  <c r="AH885" i="4"/>
  <c r="AB386" i="4"/>
  <c r="AE106" i="4"/>
  <c r="Z531" i="4"/>
  <c r="AJ661" i="4"/>
  <c r="AM530" i="4"/>
  <c r="AS530" i="4" s="1"/>
  <c r="AL406" i="4"/>
  <c r="AR406" i="4" s="1"/>
  <c r="AP498" i="4"/>
  <c r="AV498" i="4" s="1"/>
  <c r="AN217" i="4"/>
  <c r="AT217" i="4" s="1"/>
  <c r="AM42" i="4"/>
  <c r="AS42" i="4" s="1"/>
  <c r="AN161" i="4"/>
  <c r="AT161" i="4" s="1"/>
  <c r="AL474" i="4"/>
  <c r="AR474" i="4" s="1"/>
  <c r="D474" i="4" s="1"/>
  <c r="H474" i="4" s="1"/>
  <c r="AP135" i="4"/>
  <c r="AV135" i="4" s="1"/>
  <c r="AO478" i="4"/>
  <c r="AU478" i="4" s="1"/>
  <c r="AO538" i="4"/>
  <c r="AU538" i="4" s="1"/>
  <c r="AN478" i="4"/>
  <c r="AT478" i="4" s="1"/>
  <c r="AP398" i="4"/>
  <c r="AV398" i="4" s="1"/>
  <c r="AL135" i="4"/>
  <c r="AR135" i="4" s="1"/>
  <c r="F135" i="4" s="1"/>
  <c r="J135" i="4" s="1"/>
  <c r="M136" i="2" s="1"/>
  <c r="AF641" i="4"/>
  <c r="AF673" i="4"/>
  <c r="AJ917" i="4"/>
  <c r="AE757" i="4"/>
  <c r="AD821" i="4"/>
  <c r="Z893" i="4"/>
  <c r="AL173" i="4"/>
  <c r="AR173" i="4" s="1"/>
  <c r="AN233" i="4"/>
  <c r="AT233" i="4" s="1"/>
  <c r="AI717" i="4"/>
  <c r="AE521" i="4"/>
  <c r="AG673" i="4"/>
  <c r="D554" i="4"/>
  <c r="H554" i="4" s="1"/>
  <c r="AN114" i="4"/>
  <c r="AT114" i="4" s="1"/>
  <c r="AM470" i="4"/>
  <c r="AS470" i="4" s="1"/>
  <c r="AN446" i="4"/>
  <c r="AT446" i="4" s="1"/>
  <c r="AO536" i="4"/>
  <c r="AU536" i="4" s="1"/>
  <c r="AP426" i="4"/>
  <c r="AV426" i="4" s="1"/>
  <c r="AP229" i="4"/>
  <c r="AV229" i="4" s="1"/>
  <c r="AP42" i="4"/>
  <c r="AV42" i="4" s="1"/>
  <c r="AG701" i="4"/>
  <c r="AH733" i="4"/>
  <c r="AH797" i="4"/>
  <c r="AH853" i="4"/>
  <c r="AH917" i="4"/>
  <c r="AH127" i="4"/>
  <c r="Z127" i="4"/>
  <c r="AE148" i="4"/>
  <c r="AA358" i="4"/>
  <c r="AA531" i="4"/>
  <c r="AK733" i="4"/>
  <c r="Z1001" i="4"/>
  <c r="AQ151" i="4"/>
  <c r="AW151" i="4" s="1"/>
  <c r="AE829" i="4"/>
  <c r="AP418" i="4"/>
  <c r="AV418" i="4" s="1"/>
  <c r="AM937" i="4"/>
  <c r="AS937" i="4" s="1"/>
  <c r="AP552" i="4"/>
  <c r="AV552" i="4" s="1"/>
  <c r="AK673" i="4"/>
  <c r="AC246" i="4"/>
  <c r="AE996" i="4"/>
  <c r="AG617" i="4"/>
  <c r="AH673" i="4"/>
  <c r="AL83" i="4"/>
  <c r="AR83" i="4" s="1"/>
  <c r="G83" i="4" s="1"/>
  <c r="AB617" i="4"/>
  <c r="AC673" i="4"/>
  <c r="AI509" i="4"/>
  <c r="AL37" i="4"/>
  <c r="AR37" i="4" s="1"/>
  <c r="D37" i="4" s="1"/>
  <c r="H37" i="4" s="1"/>
  <c r="K38" i="2" s="1"/>
  <c r="AO418" i="4"/>
  <c r="AU418" i="4" s="1"/>
  <c r="AJ617" i="4"/>
  <c r="AJ673" i="4"/>
  <c r="AJ737" i="4"/>
  <c r="Z157" i="4"/>
  <c r="AD110" i="4"/>
  <c r="AB958" i="4"/>
  <c r="AE980" i="4"/>
  <c r="AI673" i="4"/>
  <c r="AG689" i="4"/>
  <c r="AH737" i="4"/>
  <c r="AE1001" i="4"/>
  <c r="Y559" i="4"/>
  <c r="AN65" i="4"/>
  <c r="AT65" i="4" s="1"/>
  <c r="Z91" i="4"/>
  <c r="AE693" i="4"/>
  <c r="Z693" i="4"/>
  <c r="AD757" i="4"/>
  <c r="AE821" i="4"/>
  <c r="Z821" i="4"/>
  <c r="AD893" i="4"/>
  <c r="AC617" i="4"/>
  <c r="AB673" i="4"/>
  <c r="AD509" i="4"/>
  <c r="AP509" i="4" s="1"/>
  <c r="AV509" i="4" s="1"/>
  <c r="AO161" i="4"/>
  <c r="AU161" i="4" s="1"/>
  <c r="AP462" i="4"/>
  <c r="AV462" i="4" s="1"/>
  <c r="AP538" i="4"/>
  <c r="AV538" i="4" s="1"/>
  <c r="AQ229" i="4"/>
  <c r="AW229" i="4" s="1"/>
  <c r="AL538" i="4"/>
  <c r="AR538" i="4" s="1"/>
  <c r="D538" i="4" s="1"/>
  <c r="H538" i="4" s="1"/>
  <c r="AH661" i="4"/>
  <c r="AH701" i="4"/>
  <c r="AG733" i="4"/>
  <c r="AG765" i="4"/>
  <c r="AG797" i="4"/>
  <c r="AG829" i="4"/>
  <c r="AG853" i="4"/>
  <c r="AG885" i="4"/>
  <c r="AG917" i="4"/>
  <c r="AH386" i="4"/>
  <c r="AA386" i="4"/>
  <c r="AG127" i="4"/>
  <c r="AD127" i="4"/>
  <c r="AC127" i="4"/>
  <c r="AD106" i="4"/>
  <c r="AA106" i="4"/>
  <c r="AD148" i="4"/>
  <c r="AA148" i="4"/>
  <c r="AB242" i="4"/>
  <c r="AD358" i="4"/>
  <c r="AE370" i="4"/>
  <c r="AB531" i="4"/>
  <c r="Z930" i="4"/>
  <c r="AA950" i="4"/>
  <c r="AD966" i="4"/>
  <c r="AD976" i="4"/>
  <c r="AC984" i="4"/>
  <c r="AJ701" i="4"/>
  <c r="AF885" i="4"/>
  <c r="AM83" i="4"/>
  <c r="AS83" i="4" s="1"/>
  <c r="AM151" i="4"/>
  <c r="AS151" i="4" s="1"/>
  <c r="AK82" i="4"/>
  <c r="AQ82" i="4" s="1"/>
  <c r="AW82" i="4" s="1"/>
  <c r="AB509" i="4"/>
  <c r="AL185" i="4"/>
  <c r="AR185" i="4" s="1"/>
  <c r="D185" i="4" s="1"/>
  <c r="H185" i="4" s="1"/>
  <c r="AO209" i="4"/>
  <c r="AU209" i="4" s="1"/>
  <c r="AP189" i="4"/>
  <c r="AV189" i="4" s="1"/>
  <c r="AO486" i="4"/>
  <c r="AU486" i="4" s="1"/>
  <c r="AM538" i="4"/>
  <c r="AS538" i="4" s="1"/>
  <c r="AP161" i="4"/>
  <c r="AV161" i="4" s="1"/>
  <c r="AQ538" i="4"/>
  <c r="AW538" i="4" s="1"/>
  <c r="AL229" i="4"/>
  <c r="AR229" i="4" s="1"/>
  <c r="G229" i="4" s="1"/>
  <c r="AO181" i="4"/>
  <c r="AU181" i="4" s="1"/>
  <c r="AP446" i="4"/>
  <c r="AV446" i="4" s="1"/>
  <c r="AO520" i="4"/>
  <c r="AU520" i="4" s="1"/>
  <c r="AQ426" i="4"/>
  <c r="AW426" i="4" s="1"/>
  <c r="AN42" i="4"/>
  <c r="AT42" i="4" s="1"/>
  <c r="AP486" i="4"/>
  <c r="AV486" i="4" s="1"/>
  <c r="AI845" i="4"/>
  <c r="AK422" i="4"/>
  <c r="AG561" i="4"/>
  <c r="AI705" i="4"/>
  <c r="Y859" i="4"/>
  <c r="AC91" i="4"/>
  <c r="AC665" i="4"/>
  <c r="AO114" i="4"/>
  <c r="AU114" i="4" s="1"/>
  <c r="AQ114" i="4"/>
  <c r="AW114" i="4" s="1"/>
  <c r="AL181" i="4"/>
  <c r="AR181" i="4" s="1"/>
  <c r="F181" i="4" s="1"/>
  <c r="J181" i="4" s="1"/>
  <c r="M182" i="2" s="1"/>
  <c r="AM446" i="4"/>
  <c r="AS446" i="4" s="1"/>
  <c r="AK518" i="4"/>
  <c r="AJ569" i="4"/>
  <c r="AF617" i="4"/>
  <c r="AK617" i="4"/>
  <c r="AJ689" i="4"/>
  <c r="AI645" i="4"/>
  <c r="AI781" i="4"/>
  <c r="AI901" i="4"/>
  <c r="AH157" i="4"/>
  <c r="AA362" i="4"/>
  <c r="AB378" i="4"/>
  <c r="AC555" i="4"/>
  <c r="AB938" i="4"/>
  <c r="AD981" i="4"/>
  <c r="AI518" i="4"/>
  <c r="AH617" i="4"/>
  <c r="AI641" i="4"/>
  <c r="AG737" i="4"/>
  <c r="AK813" i="4"/>
  <c r="Y731" i="4"/>
  <c r="AE19" i="4"/>
  <c r="AL65" i="4"/>
  <c r="AR65" i="4" s="1"/>
  <c r="E65" i="4" s="1"/>
  <c r="I65" i="4" s="1"/>
  <c r="L66" i="2" s="1"/>
  <c r="AM99" i="4"/>
  <c r="AS99" i="4" s="1"/>
  <c r="AC693" i="4"/>
  <c r="AA693" i="4"/>
  <c r="AB693" i="4"/>
  <c r="AN693" i="4" s="1"/>
  <c r="AT693" i="4" s="1"/>
  <c r="AC757" i="4"/>
  <c r="AA757" i="4"/>
  <c r="AB757" i="4"/>
  <c r="AN757" i="4" s="1"/>
  <c r="AT757" i="4" s="1"/>
  <c r="AC821" i="4"/>
  <c r="AA821" i="4"/>
  <c r="AB821" i="4"/>
  <c r="AN821" i="4" s="1"/>
  <c r="AT821" i="4" s="1"/>
  <c r="AC893" i="4"/>
  <c r="AA893" i="4"/>
  <c r="AB893" i="4"/>
  <c r="AN893" i="4" s="1"/>
  <c r="AT893" i="4" s="1"/>
  <c r="AN139" i="4"/>
  <c r="AT139" i="4" s="1"/>
  <c r="AN229" i="4"/>
  <c r="AT229" i="4" s="1"/>
  <c r="AN486" i="4"/>
  <c r="AT486" i="4" s="1"/>
  <c r="AM229" i="4"/>
  <c r="AS229" i="4" s="1"/>
  <c r="AM37" i="4"/>
  <c r="AS37" i="4" s="1"/>
  <c r="AL418" i="4"/>
  <c r="AR418" i="4" s="1"/>
  <c r="G418" i="4" s="1"/>
  <c r="AO37" i="4"/>
  <c r="AU37" i="4" s="1"/>
  <c r="AN470" i="4"/>
  <c r="AT470" i="4" s="1"/>
  <c r="AQ474" i="4"/>
  <c r="AW474" i="4" s="1"/>
  <c r="AP530" i="4"/>
  <c r="AV530" i="4" s="1"/>
  <c r="AL139" i="4"/>
  <c r="AR139" i="4" s="1"/>
  <c r="F139" i="4" s="1"/>
  <c r="J139" i="4" s="1"/>
  <c r="M140" i="2" s="1"/>
  <c r="AO147" i="4"/>
  <c r="AU147" i="4" s="1"/>
  <c r="AQ520" i="4"/>
  <c r="AW520" i="4" s="1"/>
  <c r="AM217" i="4"/>
  <c r="AS217" i="4" s="1"/>
  <c r="AN937" i="4"/>
  <c r="AT937" i="4" s="1"/>
  <c r="AQ502" i="4"/>
  <c r="AW502" i="4" s="1"/>
  <c r="AO42" i="4"/>
  <c r="AU42" i="4" s="1"/>
  <c r="AH1001" i="4"/>
  <c r="AP201" i="4"/>
  <c r="AV201" i="4" s="1"/>
  <c r="AM114" i="4"/>
  <c r="AS114" i="4" s="1"/>
  <c r="AQ209" i="4"/>
  <c r="AW209" i="4" s="1"/>
  <c r="AM139" i="4"/>
  <c r="AS139" i="4" s="1"/>
  <c r="AP185" i="4"/>
  <c r="AV185" i="4" s="1"/>
  <c r="AQ165" i="4"/>
  <c r="AW165" i="4" s="1"/>
  <c r="AO442" i="4"/>
  <c r="AU442" i="4" s="1"/>
  <c r="AL466" i="4"/>
  <c r="AR466" i="4" s="1"/>
  <c r="D466" i="4" s="1"/>
  <c r="H466" i="4" s="1"/>
  <c r="AM197" i="4"/>
  <c r="AS197" i="4" s="1"/>
  <c r="AO225" i="4"/>
  <c r="AU225" i="4" s="1"/>
  <c r="AQ143" i="4"/>
  <c r="AW143" i="4" s="1"/>
  <c r="AL197" i="4"/>
  <c r="AR197" i="4" s="1"/>
  <c r="G197" i="4" s="1"/>
  <c r="AL193" i="4"/>
  <c r="AR193" i="4" s="1"/>
  <c r="AP466" i="4"/>
  <c r="AV466" i="4" s="1"/>
  <c r="AP147" i="4"/>
  <c r="AV147" i="4" s="1"/>
  <c r="AO205" i="4"/>
  <c r="AU205" i="4" s="1"/>
  <c r="AQ62" i="4"/>
  <c r="AW62" i="4" s="1"/>
  <c r="AO189" i="4"/>
  <c r="AU189" i="4" s="1"/>
  <c r="AO434" i="4"/>
  <c r="AU434" i="4" s="1"/>
  <c r="AN536" i="4"/>
  <c r="AT536" i="4" s="1"/>
  <c r="AM536" i="4"/>
  <c r="AS536" i="4" s="1"/>
  <c r="AN438" i="4"/>
  <c r="AT438" i="4" s="1"/>
  <c r="AQ221" i="4"/>
  <c r="AW221" i="4" s="1"/>
  <c r="AM438" i="4"/>
  <c r="AS438" i="4" s="1"/>
  <c r="AQ217" i="4"/>
  <c r="AW217" i="4" s="1"/>
  <c r="AL398" i="4"/>
  <c r="AR398" i="4" s="1"/>
  <c r="F398" i="4" s="1"/>
  <c r="J398" i="4" s="1"/>
  <c r="AP434" i="4"/>
  <c r="AV434" i="4" s="1"/>
  <c r="AP197" i="4"/>
  <c r="AV197" i="4" s="1"/>
  <c r="AL442" i="4"/>
  <c r="AR442" i="4" s="1"/>
  <c r="G442" i="4" s="1"/>
  <c r="AL426" i="4"/>
  <c r="AR426" i="4" s="1"/>
  <c r="E426" i="4" s="1"/>
  <c r="I426" i="4" s="1"/>
  <c r="AQ470" i="4"/>
  <c r="AW470" i="4" s="1"/>
  <c r="AQ135" i="4"/>
  <c r="AW135" i="4" s="1"/>
  <c r="AQ438" i="4"/>
  <c r="AW438" i="4" s="1"/>
  <c r="AL161" i="4"/>
  <c r="AR161" i="4" s="1"/>
  <c r="E161" i="4" s="1"/>
  <c r="I161" i="4" s="1"/>
  <c r="L162" i="2" s="1"/>
  <c r="AM474" i="4"/>
  <c r="AS474" i="4" s="1"/>
  <c r="AN426" i="4"/>
  <c r="AT426" i="4" s="1"/>
  <c r="AQ213" i="4"/>
  <c r="AW213" i="4" s="1"/>
  <c r="AD781" i="4"/>
  <c r="AD901" i="4"/>
  <c r="Y939" i="4"/>
  <c r="AP937" i="4"/>
  <c r="AV937" i="4" s="1"/>
  <c r="F43" i="4"/>
  <c r="J43" i="4" s="1"/>
  <c r="M44" i="2" s="1"/>
  <c r="AN63" i="4"/>
  <c r="AT63" i="4" s="1"/>
  <c r="AL143" i="4"/>
  <c r="AR143" i="4" s="1"/>
  <c r="E143" i="4" s="1"/>
  <c r="I143" i="4" s="1"/>
  <c r="L144" i="2" s="1"/>
  <c r="AP37" i="4"/>
  <c r="AV37" i="4" s="1"/>
  <c r="AN530" i="4"/>
  <c r="AT530" i="4" s="1"/>
  <c r="AF518" i="4"/>
  <c r="AF577" i="4"/>
  <c r="AJ609" i="4"/>
  <c r="AJ633" i="4"/>
  <c r="AK641" i="4"/>
  <c r="AF737" i="4"/>
  <c r="AK737" i="4"/>
  <c r="AI677" i="4"/>
  <c r="AI749" i="4"/>
  <c r="AI813" i="4"/>
  <c r="AI869" i="4"/>
  <c r="Z236" i="4"/>
  <c r="AJ422" i="4"/>
  <c r="Z422" i="4"/>
  <c r="AF157" i="4"/>
  <c r="AL157" i="4" s="1"/>
  <c r="AR157" i="4" s="1"/>
  <c r="AA110" i="4"/>
  <c r="AE152" i="4"/>
  <c r="Z238" i="4"/>
  <c r="AB246" i="4"/>
  <c r="AD362" i="4"/>
  <c r="AC378" i="4"/>
  <c r="Z555" i="4"/>
  <c r="AC938" i="4"/>
  <c r="AB382" i="4"/>
  <c r="Z993" i="4"/>
  <c r="AH577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 s="1"/>
  <c r="AD609" i="4"/>
  <c r="Y637" i="4"/>
  <c r="AL63" i="4"/>
  <c r="AR63" i="4" s="1"/>
  <c r="D63" i="4" s="1"/>
  <c r="H63" i="4" s="1"/>
  <c r="K64" i="2" s="1"/>
  <c r="AM63" i="4"/>
  <c r="AS63" i="4" s="1"/>
  <c r="AJ518" i="4"/>
  <c r="AJ561" i="4"/>
  <c r="AF569" i="4"/>
  <c r="AK569" i="4"/>
  <c r="AJ577" i="4"/>
  <c r="AF609" i="4"/>
  <c r="AK609" i="4"/>
  <c r="AF633" i="4"/>
  <c r="AJ641" i="4"/>
  <c r="AF689" i="4"/>
  <c r="AK689" i="4"/>
  <c r="AI765" i="4"/>
  <c r="AI797" i="4"/>
  <c r="AI829" i="4"/>
  <c r="AI885" i="4"/>
  <c r="AF386" i="4"/>
  <c r="AG386" i="4"/>
  <c r="AM386" i="4" s="1"/>
  <c r="AS386" i="4" s="1"/>
  <c r="AE386" i="4"/>
  <c r="AK127" i="4"/>
  <c r="AJ127" i="4"/>
  <c r="AI127" i="4"/>
  <c r="AB127" i="4"/>
  <c r="AN127" i="4" s="1"/>
  <c r="AT127" i="4" s="1"/>
  <c r="AE127" i="4"/>
  <c r="AQ127" i="4" s="1"/>
  <c r="AW127" i="4" s="1"/>
  <c r="AB106" i="4"/>
  <c r="Z106" i="4"/>
  <c r="AB148" i="4"/>
  <c r="Z148" i="4"/>
  <c r="AC242" i="4"/>
  <c r="AE358" i="4"/>
  <c r="AD370" i="4"/>
  <c r="AA370" i="4"/>
  <c r="AD531" i="4"/>
  <c r="AE531" i="4"/>
  <c r="AB930" i="4"/>
  <c r="AE966" i="4"/>
  <c r="AA976" i="4"/>
  <c r="Z984" i="4"/>
  <c r="AH518" i="4"/>
  <c r="AG518" i="4"/>
  <c r="AM518" i="4" s="1"/>
  <c r="AS518" i="4" s="1"/>
  <c r="AI577" i="4"/>
  <c r="AH641" i="4"/>
  <c r="AI689" i="4"/>
  <c r="F945" i="4"/>
  <c r="J945" i="4" s="1"/>
  <c r="AN466" i="4"/>
  <c r="AT466" i="4" s="1"/>
  <c r="AN442" i="4"/>
  <c r="AT442" i="4" s="1"/>
  <c r="AL434" i="4"/>
  <c r="AR434" i="4" s="1"/>
  <c r="AO131" i="4"/>
  <c r="AU131" i="4" s="1"/>
  <c r="AM502" i="4"/>
  <c r="AS502" i="4" s="1"/>
  <c r="AM466" i="4"/>
  <c r="AS466" i="4" s="1"/>
  <c r="AO398" i="4"/>
  <c r="AU398" i="4" s="1"/>
  <c r="AM189" i="4"/>
  <c r="AS189" i="4" s="1"/>
  <c r="AP520" i="4"/>
  <c r="AV520" i="4" s="1"/>
  <c r="AQ536" i="4"/>
  <c r="AW536" i="4" s="1"/>
  <c r="AN402" i="4"/>
  <c r="AT402" i="4" s="1"/>
  <c r="AL937" i="4"/>
  <c r="AR937" i="4" s="1"/>
  <c r="AC537" i="4"/>
  <c r="Z5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 s="1"/>
  <c r="AV19" i="4" s="1"/>
  <c r="AB19" i="4"/>
  <c r="AA19" i="4"/>
  <c r="AC19" i="4"/>
  <c r="AI91" i="4"/>
  <c r="AB91" i="4"/>
  <c r="AA91" i="4"/>
  <c r="AE91" i="4"/>
  <c r="AL446" i="4"/>
  <c r="AR446" i="4" s="1"/>
  <c r="D446" i="4" s="1"/>
  <c r="H446" i="4" s="1"/>
  <c r="AO502" i="4"/>
  <c r="AU502" i="4" s="1"/>
  <c r="AB609" i="4"/>
  <c r="Z609" i="4"/>
  <c r="AL609" i="4" s="1"/>
  <c r="AR609" i="4" s="1"/>
  <c r="AE609" i="4"/>
  <c r="AG609" i="4"/>
  <c r="AH609" i="4"/>
  <c r="AB573" i="4"/>
  <c r="AC573" i="4"/>
  <c r="AA773" i="4"/>
  <c r="Z773" i="4"/>
  <c r="E482" i="4"/>
  <c r="I482" i="4" s="1"/>
  <c r="D482" i="4"/>
  <c r="H482" i="4" s="1"/>
  <c r="AQ510" i="4"/>
  <c r="AW510" i="4" s="1"/>
  <c r="AB561" i="4"/>
  <c r="AN561" i="4" s="1"/>
  <c r="AT561" i="4" s="1"/>
  <c r="AI561" i="4"/>
  <c r="AB633" i="4"/>
  <c r="AG633" i="4"/>
  <c r="AH633" i="4"/>
  <c r="AB569" i="4"/>
  <c r="AG569" i="4"/>
  <c r="AH569" i="4"/>
  <c r="AC697" i="4"/>
  <c r="AI697" i="4"/>
  <c r="G957" i="4"/>
  <c r="E957" i="4"/>
  <c r="I957" i="4" s="1"/>
  <c r="Z617" i="4"/>
  <c r="AD617" i="4"/>
  <c r="AP617" i="4" s="1"/>
  <c r="AV617" i="4" s="1"/>
  <c r="AE617" i="4"/>
  <c r="AQ617" i="4" s="1"/>
  <c r="AW617" i="4" s="1"/>
  <c r="AI617" i="4"/>
  <c r="Z665" i="4"/>
  <c r="AL665" i="4" s="1"/>
  <c r="AR665" i="4" s="1"/>
  <c r="AD665" i="4"/>
  <c r="AE665" i="4"/>
  <c r="AQ665" i="4" s="1"/>
  <c r="AW665" i="4" s="1"/>
  <c r="AG665" i="4"/>
  <c r="AM665" i="4" s="1"/>
  <c r="AS665" i="4" s="1"/>
  <c r="AH665" i="4"/>
  <c r="AN665" i="4" s="1"/>
  <c r="AT665" i="4" s="1"/>
  <c r="Z705" i="4"/>
  <c r="AD705" i="4"/>
  <c r="AP705" i="4" s="1"/>
  <c r="AV705" i="4" s="1"/>
  <c r="AE705" i="4"/>
  <c r="AG705" i="4"/>
  <c r="AM705" i="4" s="1"/>
  <c r="AS705" i="4" s="1"/>
  <c r="AH705" i="4"/>
  <c r="AN705" i="4" s="1"/>
  <c r="AT705" i="4" s="1"/>
  <c r="AQ418" i="4"/>
  <c r="AW418" i="4" s="1"/>
  <c r="AQ442" i="4"/>
  <c r="AW442" i="4" s="1"/>
  <c r="AL62" i="4"/>
  <c r="AR62" i="4" s="1"/>
  <c r="F62" i="4" s="1"/>
  <c r="J62" i="4" s="1"/>
  <c r="M63" i="2" s="1"/>
  <c r="AP181" i="4"/>
  <c r="AV181" i="4" s="1"/>
  <c r="AQ446" i="4"/>
  <c r="AW446" i="4" s="1"/>
  <c r="AO406" i="4"/>
  <c r="AU406" i="4" s="1"/>
  <c r="AM147" i="4"/>
  <c r="AS147" i="4" s="1"/>
  <c r="AN165" i="4"/>
  <c r="AT165" i="4" s="1"/>
  <c r="AN147" i="4"/>
  <c r="AT147" i="4" s="1"/>
  <c r="AM165" i="4"/>
  <c r="AS165" i="4" s="1"/>
  <c r="AM426" i="4"/>
  <c r="AS426" i="4" s="1"/>
  <c r="Y621" i="4"/>
  <c r="AN418" i="4"/>
  <c r="AT418" i="4" s="1"/>
  <c r="AN209" i="4"/>
  <c r="AT209" i="4" s="1"/>
  <c r="AO139" i="4"/>
  <c r="AU139" i="4" s="1"/>
  <c r="AN406" i="4"/>
  <c r="AT406" i="4" s="1"/>
  <c r="AL225" i="4"/>
  <c r="AR225" i="4" s="1"/>
  <c r="AL165" i="4"/>
  <c r="AR165" i="4" s="1"/>
  <c r="AN197" i="4"/>
  <c r="AT197" i="4" s="1"/>
  <c r="AM398" i="4"/>
  <c r="AS398" i="4" s="1"/>
  <c r="AL498" i="4"/>
  <c r="AR498" i="4" s="1"/>
  <c r="E498" i="4" s="1"/>
  <c r="I498" i="4" s="1"/>
  <c r="AL205" i="4"/>
  <c r="AR205" i="4" s="1"/>
  <c r="AO185" i="4"/>
  <c r="AU185" i="4" s="1"/>
  <c r="AP438" i="4"/>
  <c r="AV438" i="4" s="1"/>
  <c r="AO470" i="4"/>
  <c r="AU470" i="4" s="1"/>
  <c r="AP470" i="4"/>
  <c r="AV470" i="4" s="1"/>
  <c r="AO221" i="4"/>
  <c r="AU221" i="4" s="1"/>
  <c r="AP131" i="4"/>
  <c r="AV131" i="4" s="1"/>
  <c r="AP217" i="4"/>
  <c r="AV217" i="4" s="1"/>
  <c r="AL209" i="4"/>
  <c r="AR209" i="4" s="1"/>
  <c r="G209" i="4" s="1"/>
  <c r="AL131" i="4"/>
  <c r="AR131" i="4" s="1"/>
  <c r="AP502" i="4"/>
  <c r="AV502" i="4" s="1"/>
  <c r="AO402" i="4"/>
  <c r="AU402" i="4" s="1"/>
  <c r="AN181" i="4"/>
  <c r="AT181" i="4" s="1"/>
  <c r="AM406" i="4"/>
  <c r="AS406" i="4" s="1"/>
  <c r="AP143" i="4"/>
  <c r="AV143" i="4" s="1"/>
  <c r="Y647" i="4"/>
  <c r="Y623" i="4"/>
  <c r="AJ623" i="4" s="1"/>
  <c r="Y699" i="4"/>
  <c r="Y763" i="4"/>
  <c r="AG763" i="4" s="1"/>
  <c r="Y827" i="4"/>
  <c r="AH827" i="4" s="1"/>
  <c r="Y891" i="4"/>
  <c r="AG891" i="4" s="1"/>
  <c r="AM143" i="4"/>
  <c r="AS143" i="4" s="1"/>
  <c r="AM498" i="4"/>
  <c r="AS498" i="4" s="1"/>
  <c r="AQ402" i="4"/>
  <c r="AW402" i="4" s="1"/>
  <c r="AN502" i="4"/>
  <c r="AT502" i="4" s="1"/>
  <c r="AQ193" i="4"/>
  <c r="AW193" i="4" s="1"/>
  <c r="AN225" i="4"/>
  <c r="AT225" i="4" s="1"/>
  <c r="AB236" i="4"/>
  <c r="AC236" i="4"/>
  <c r="AI422" i="4"/>
  <c r="AD422" i="4"/>
  <c r="AC422" i="4"/>
  <c r="AO422" i="4" s="1"/>
  <c r="AU422" i="4" s="1"/>
  <c r="AG157" i="4"/>
  <c r="AM157" i="4" s="1"/>
  <c r="AS157" i="4" s="1"/>
  <c r="AD157" i="4"/>
  <c r="AC157" i="4"/>
  <c r="AE110" i="4"/>
  <c r="AD152" i="4"/>
  <c r="AA152" i="4"/>
  <c r="AB238" i="4"/>
  <c r="AC238" i="4"/>
  <c r="Z246" i="4"/>
  <c r="AE362" i="4"/>
  <c r="Z378" i="4"/>
  <c r="AB555" i="4"/>
  <c r="Z938" i="4"/>
  <c r="AE958" i="4"/>
  <c r="AD521" i="4"/>
  <c r="AA521" i="4"/>
  <c r="AE553" i="4"/>
  <c r="AD980" i="4"/>
  <c r="AA980" i="4"/>
  <c r="AE988" i="4"/>
  <c r="AD996" i="4"/>
  <c r="AA996" i="4"/>
  <c r="AJ382" i="4"/>
  <c r="AA382" i="4"/>
  <c r="AE981" i="4"/>
  <c r="Z981" i="4"/>
  <c r="AE993" i="4"/>
  <c r="AF645" i="4"/>
  <c r="AL645" i="4" s="1"/>
  <c r="AR645" i="4" s="1"/>
  <c r="AK717" i="4"/>
  <c r="AK749" i="4"/>
  <c r="AF781" i="4"/>
  <c r="AK845" i="4"/>
  <c r="AK869" i="4"/>
  <c r="AF901" i="4"/>
  <c r="AL901" i="4" s="1"/>
  <c r="AR901" i="4" s="1"/>
  <c r="Y611" i="4"/>
  <c r="Y987" i="4"/>
  <c r="Y591" i="4"/>
  <c r="AH591" i="4" s="1"/>
  <c r="Y651" i="4"/>
  <c r="Y683" i="4"/>
  <c r="Y715" i="4"/>
  <c r="Y747" i="4"/>
  <c r="Y779" i="4"/>
  <c r="AH779" i="4" s="1"/>
  <c r="Y811" i="4"/>
  <c r="Y843" i="4"/>
  <c r="AF843" i="4" s="1"/>
  <c r="Y875" i="4"/>
  <c r="AI875" i="4" s="1"/>
  <c r="Y907" i="4"/>
  <c r="AH907" i="4" s="1"/>
  <c r="AC653" i="4"/>
  <c r="AC709" i="4"/>
  <c r="Y380" i="4"/>
  <c r="AK380" i="4" s="1"/>
  <c r="AA561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A537" i="4"/>
  <c r="AE537" i="4"/>
  <c r="AD537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N498" i="4"/>
  <c r="AT498" i="4" s="1"/>
  <c r="AD1001" i="4"/>
  <c r="AP1001" i="4" s="1"/>
  <c r="AM65" i="4"/>
  <c r="AS65" i="4" s="1"/>
  <c r="AO99" i="4"/>
  <c r="AU99" i="4" s="1"/>
  <c r="AL99" i="4"/>
  <c r="AR99" i="4" s="1"/>
  <c r="F99" i="4" s="1"/>
  <c r="J99" i="4" s="1"/>
  <c r="M100" i="2" s="1"/>
  <c r="AN151" i="4"/>
  <c r="AT151" i="4" s="1"/>
  <c r="AA837" i="4"/>
  <c r="AD909" i="4"/>
  <c r="AL201" i="4"/>
  <c r="AR201" i="4" s="1"/>
  <c r="AM510" i="4"/>
  <c r="AS510" i="4" s="1"/>
  <c r="AN434" i="4"/>
  <c r="AT434" i="4" s="1"/>
  <c r="AJ107" i="4"/>
  <c r="AP107" i="4" s="1"/>
  <c r="AV107" i="4" s="1"/>
  <c r="Z107" i="4"/>
  <c r="AA107" i="4"/>
  <c r="F937" i="4"/>
  <c r="J937" i="4" s="1"/>
  <c r="AB641" i="4"/>
  <c r="AC641" i="4"/>
  <c r="AO641" i="4" s="1"/>
  <c r="AU641" i="4" s="1"/>
  <c r="AQ434" i="4"/>
  <c r="AW434" i="4" s="1"/>
  <c r="F105" i="4"/>
  <c r="J105" i="4" s="1"/>
  <c r="M106" i="2" s="1"/>
  <c r="E105" i="4"/>
  <c r="I105" i="4" s="1"/>
  <c r="L106" i="2" s="1"/>
  <c r="D241" i="4"/>
  <c r="H241" i="4" s="1"/>
  <c r="F241" i="4"/>
  <c r="J241" i="4" s="1"/>
  <c r="AF1001" i="4"/>
  <c r="AG1001" i="4"/>
  <c r="AB1001" i="4"/>
  <c r="AN1001" i="4" s="1"/>
  <c r="AA1001" i="4"/>
  <c r="AM1001" i="4" s="1"/>
  <c r="AC1001" i="4"/>
  <c r="AO438" i="4"/>
  <c r="AU438" i="4" s="1"/>
  <c r="AN221" i="4"/>
  <c r="AT221" i="4" s="1"/>
  <c r="AQ189" i="4"/>
  <c r="AW189" i="4" s="1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G241" i="4"/>
  <c r="Z959" i="4"/>
  <c r="AB959" i="4"/>
  <c r="Y557" i="4"/>
  <c r="Z557" i="4" s="1"/>
  <c r="AI1001" i="4"/>
  <c r="AK1001" i="4"/>
  <c r="Z737" i="4"/>
  <c r="AB737" i="4"/>
  <c r="AN737" i="4" s="1"/>
  <c r="AT737" i="4" s="1"/>
  <c r="AC737" i="4"/>
  <c r="AO65" i="4"/>
  <c r="AU65" i="4" s="1"/>
  <c r="AQ201" i="4"/>
  <c r="AW201" i="4" s="1"/>
  <c r="AO193" i="4"/>
  <c r="AU193" i="4" s="1"/>
  <c r="AQ225" i="4"/>
  <c r="AW225" i="4" s="1"/>
  <c r="AQ181" i="4"/>
  <c r="AW181" i="4" s="1"/>
  <c r="AL470" i="4"/>
  <c r="AR470" i="4" s="1"/>
  <c r="D470" i="4" s="1"/>
  <c r="H470" i="4" s="1"/>
  <c r="AN185" i="4"/>
  <c r="AT185" i="4" s="1"/>
  <c r="AQ139" i="4"/>
  <c r="AW139" i="4" s="1"/>
  <c r="AQ406" i="4"/>
  <c r="AW406" i="4" s="1"/>
  <c r="AL536" i="4"/>
  <c r="AR536" i="4" s="1"/>
  <c r="E536" i="4" s="1"/>
  <c r="I536" i="4" s="1"/>
  <c r="AQ131" i="4"/>
  <c r="AW131" i="4" s="1"/>
  <c r="AC569" i="4"/>
  <c r="AC609" i="4"/>
  <c r="AA609" i="4"/>
  <c r="AA633" i="4"/>
  <c r="AA673" i="4"/>
  <c r="AA853" i="4"/>
  <c r="AG387" i="4"/>
  <c r="AJ90" i="4"/>
  <c r="AP90" i="4" s="1"/>
  <c r="AV90" i="4" s="1"/>
  <c r="AG342" i="4"/>
  <c r="AD82" i="4"/>
  <c r="AD288" i="4"/>
  <c r="AE509" i="4"/>
  <c r="AG509" i="4"/>
  <c r="AF509" i="4"/>
  <c r="E454" i="4"/>
  <c r="I454" i="4" s="1"/>
  <c r="E945" i="4"/>
  <c r="I945" i="4" s="1"/>
  <c r="E43" i="4"/>
  <c r="I43" i="4" s="1"/>
  <c r="L44" i="2" s="1"/>
  <c r="AN173" i="4"/>
  <c r="AT173" i="4" s="1"/>
  <c r="Y649" i="4"/>
  <c r="AC649" i="4" s="1"/>
  <c r="AN398" i="4"/>
  <c r="AT398" i="4" s="1"/>
  <c r="AM185" i="4"/>
  <c r="AS185" i="4" s="1"/>
  <c r="AQ530" i="4"/>
  <c r="AW530" i="4" s="1"/>
  <c r="AM205" i="4"/>
  <c r="AS205" i="4" s="1"/>
  <c r="AQ466" i="4"/>
  <c r="AW466" i="4" s="1"/>
  <c r="AQ197" i="4"/>
  <c r="AW197" i="4" s="1"/>
  <c r="AQ498" i="4"/>
  <c r="AW498" i="4" s="1"/>
  <c r="AP114" i="4"/>
  <c r="AV114" i="4" s="1"/>
  <c r="AQ398" i="4"/>
  <c r="AW398" i="4" s="1"/>
  <c r="AN193" i="4"/>
  <c r="AT193" i="4" s="1"/>
  <c r="AQ147" i="4"/>
  <c r="AW147" i="4" s="1"/>
  <c r="AO165" i="4"/>
  <c r="AU165" i="4" s="1"/>
  <c r="X771" i="4"/>
  <c r="AI771" i="4" s="1"/>
  <c r="AC561" i="4"/>
  <c r="AC633" i="4"/>
  <c r="AO633" i="4" s="1"/>
  <c r="AU633" i="4" s="1"/>
  <c r="AE673" i="4"/>
  <c r="AD673" i="4"/>
  <c r="AD717" i="4"/>
  <c r="AK350" i="4"/>
  <c r="AP72" i="4"/>
  <c r="AV72" i="4" s="1"/>
  <c r="AN72" i="4"/>
  <c r="AT72" i="4" s="1"/>
  <c r="Y282" i="4"/>
  <c r="AG282" i="4" s="1"/>
  <c r="AM128" i="4"/>
  <c r="AS128" i="4" s="1"/>
  <c r="AC509" i="4"/>
  <c r="Z509" i="4"/>
  <c r="AA509" i="4"/>
  <c r="AK509" i="4"/>
  <c r="AH509" i="4"/>
  <c r="AN509" i="4" s="1"/>
  <c r="AT509" i="4" s="1"/>
  <c r="G544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D236" i="4"/>
  <c r="AE236" i="4"/>
  <c r="AF422" i="4"/>
  <c r="AH422" i="4"/>
  <c r="AG422" i="4"/>
  <c r="AB422" i="4"/>
  <c r="AE422" i="4"/>
  <c r="AK157" i="4"/>
  <c r="AJ157" i="4"/>
  <c r="AI157" i="4"/>
  <c r="AB157" i="4"/>
  <c r="AN157" i="4" s="1"/>
  <c r="AT157" i="4" s="1"/>
  <c r="AE157" i="4"/>
  <c r="AB110" i="4"/>
  <c r="Z110" i="4"/>
  <c r="AB152" i="4"/>
  <c r="Z152" i="4"/>
  <c r="AD238" i="4"/>
  <c r="AE238" i="4"/>
  <c r="AD246" i="4"/>
  <c r="AE246" i="4"/>
  <c r="AB362" i="4"/>
  <c r="Z362" i="4"/>
  <c r="AD378" i="4"/>
  <c r="AE378" i="4"/>
  <c r="AD555" i="4"/>
  <c r="AE555" i="4"/>
  <c r="AD938" i="4"/>
  <c r="AE938" i="4"/>
  <c r="Z521" i="4"/>
  <c r="AB521" i="4"/>
  <c r="Z980" i="4"/>
  <c r="AB980" i="4"/>
  <c r="Z996" i="4"/>
  <c r="AB996" i="4"/>
  <c r="AG382" i="4"/>
  <c r="AD382" i="4"/>
  <c r="AC981" i="4"/>
  <c r="AA981" i="4"/>
  <c r="AC993" i="4"/>
  <c r="AJ645" i="4"/>
  <c r="AJ717" i="4"/>
  <c r="AJ781" i="4"/>
  <c r="AJ845" i="4"/>
  <c r="AJ901" i="4"/>
  <c r="AJ70" i="4"/>
  <c r="AP70" i="4" s="1"/>
  <c r="AV70" i="4" s="1"/>
  <c r="AJ86" i="4"/>
  <c r="AP86" i="4" s="1"/>
  <c r="AV86" i="4" s="1"/>
  <c r="AK214" i="4"/>
  <c r="AK226" i="4"/>
  <c r="AO136" i="4"/>
  <c r="AU136" i="4" s="1"/>
  <c r="AQ136" i="4"/>
  <c r="AW136" i="4" s="1"/>
  <c r="Y178" i="4"/>
  <c r="AF178" i="4" s="1"/>
  <c r="AE350" i="4"/>
  <c r="AQ350" i="4" s="1"/>
  <c r="AW350" i="4" s="1"/>
  <c r="G149" i="4"/>
  <c r="D965" i="4"/>
  <c r="H965" i="4" s="1"/>
  <c r="D377" i="4"/>
  <c r="H377" i="4" s="1"/>
  <c r="AL233" i="4"/>
  <c r="AR233" i="4" s="1"/>
  <c r="AM434" i="4"/>
  <c r="AS434" i="4" s="1"/>
  <c r="AN201" i="4"/>
  <c r="AT201" i="4" s="1"/>
  <c r="Z653" i="4"/>
  <c r="AE653" i="4"/>
  <c r="AG685" i="4"/>
  <c r="AB685" i="4"/>
  <c r="AI709" i="4"/>
  <c r="AE709" i="4"/>
  <c r="AH741" i="4"/>
  <c r="AN741" i="4" s="1"/>
  <c r="AT741" i="4" s="1"/>
  <c r="AE741" i="4"/>
  <c r="AB773" i="4"/>
  <c r="AD773" i="4"/>
  <c r="AC773" i="4"/>
  <c r="AH805" i="4"/>
  <c r="AN805" i="4" s="1"/>
  <c r="AT805" i="4" s="1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 s="1"/>
  <c r="E969" i="4"/>
  <c r="I969" i="4" s="1"/>
  <c r="Z561" i="4"/>
  <c r="AL561" i="4" s="1"/>
  <c r="AR561" i="4" s="1"/>
  <c r="AD561" i="4"/>
  <c r="AP561" i="4" s="1"/>
  <c r="AV561" i="4" s="1"/>
  <c r="AE561" i="4"/>
  <c r="AQ561" i="4" s="1"/>
  <c r="AW561" i="4" s="1"/>
  <c r="E462" i="4"/>
  <c r="I462" i="4" s="1"/>
  <c r="D462" i="4"/>
  <c r="H462" i="4" s="1"/>
  <c r="Z633" i="4"/>
  <c r="AD633" i="4"/>
  <c r="AP633" i="4" s="1"/>
  <c r="AV633" i="4" s="1"/>
  <c r="AE633" i="4"/>
  <c r="F528" i="4"/>
  <c r="J528" i="4" s="1"/>
  <c r="D528" i="4"/>
  <c r="H528" i="4" s="1"/>
  <c r="Z569" i="4"/>
  <c r="AA569" i="4"/>
  <c r="Z697" i="4"/>
  <c r="AA697" i="4"/>
  <c r="AM697" i="4" s="1"/>
  <c r="AS697" i="4" s="1"/>
  <c r="Z518" i="4"/>
  <c r="AB518" i="4"/>
  <c r="AC518" i="4"/>
  <c r="Z577" i="4"/>
  <c r="AB577" i="4"/>
  <c r="AC577" i="4"/>
  <c r="AO577" i="4" s="1"/>
  <c r="AU577" i="4" s="1"/>
  <c r="Z641" i="4"/>
  <c r="AA641" i="4"/>
  <c r="AM641" i="4" s="1"/>
  <c r="AS641" i="4" s="1"/>
  <c r="Z689" i="4"/>
  <c r="AB689" i="4"/>
  <c r="AC689" i="4"/>
  <c r="G925" i="4"/>
  <c r="D925" i="4"/>
  <c r="H925" i="4" s="1"/>
  <c r="X605" i="4"/>
  <c r="Y605" i="4"/>
  <c r="AB17" i="4"/>
  <c r="AE55" i="4"/>
  <c r="AH55" i="4"/>
  <c r="Z15" i="4"/>
  <c r="AI15" i="4"/>
  <c r="AD74" i="4"/>
  <c r="AK74" i="4"/>
  <c r="AA102" i="4"/>
  <c r="AH102" i="4"/>
  <c r="AJ102" i="4"/>
  <c r="AC222" i="4"/>
  <c r="AH222" i="4"/>
  <c r="AF196" i="4"/>
  <c r="AB196" i="4"/>
  <c r="AJ320" i="4"/>
  <c r="AH320" i="4"/>
  <c r="AB218" i="4"/>
  <c r="AK218" i="4"/>
  <c r="AE338" i="4"/>
  <c r="AJ338" i="4"/>
  <c r="AD354" i="4"/>
  <c r="AI354" i="4"/>
  <c r="AB661" i="4"/>
  <c r="AD661" i="4"/>
  <c r="Z701" i="4"/>
  <c r="AA701" i="4"/>
  <c r="AM701" i="4" s="1"/>
  <c r="AS701" i="4" s="1"/>
  <c r="AB733" i="4"/>
  <c r="AD733" i="4"/>
  <c r="Z765" i="4"/>
  <c r="AL765" i="4" s="1"/>
  <c r="AR765" i="4" s="1"/>
  <c r="AA765" i="4"/>
  <c r="AB797" i="4"/>
  <c r="AD797" i="4"/>
  <c r="AB829" i="4"/>
  <c r="Z829" i="4"/>
  <c r="Z885" i="4"/>
  <c r="AC885" i="4"/>
  <c r="AB917" i="4"/>
  <c r="Z917" i="4"/>
  <c r="F925" i="4"/>
  <c r="J925" i="4" s="1"/>
  <c r="G528" i="4"/>
  <c r="F969" i="4"/>
  <c r="J969" i="4" s="1"/>
  <c r="F462" i="4"/>
  <c r="J462" i="4" s="1"/>
  <c r="AH947" i="4"/>
  <c r="AB947" i="4"/>
  <c r="AC947" i="4"/>
  <c r="AE947" i="4"/>
  <c r="AH573" i="4"/>
  <c r="Z573" i="4"/>
  <c r="AD573" i="4"/>
  <c r="AE573" i="4"/>
  <c r="AQ88" i="4"/>
  <c r="AW88" i="4" s="1"/>
  <c r="AO59" i="4"/>
  <c r="AU59" i="4" s="1"/>
  <c r="AM176" i="4"/>
  <c r="AS176" i="4" s="1"/>
  <c r="AO184" i="4"/>
  <c r="AU184" i="4" s="1"/>
  <c r="AO200" i="4"/>
  <c r="AU200" i="4" s="1"/>
  <c r="AL200" i="4"/>
  <c r="AR200" i="4" s="1"/>
  <c r="E200" i="4" s="1"/>
  <c r="I200" i="4" s="1"/>
  <c r="AA387" i="4"/>
  <c r="AA222" i="4"/>
  <c r="AD124" i="4"/>
  <c r="AD164" i="4"/>
  <c r="AH228" i="4"/>
  <c r="AA304" i="4"/>
  <c r="AE218" i="4"/>
  <c r="AE506" i="4"/>
  <c r="AQ506" i="4" s="1"/>
  <c r="AW506" i="4" s="1"/>
  <c r="AG506" i="4"/>
  <c r="AJ506" i="4"/>
  <c r="AD115" i="4"/>
  <c r="AA55" i="4"/>
  <c r="AB74" i="4"/>
  <c r="AE90" i="4"/>
  <c r="AC342" i="4"/>
  <c r="AH124" i="4"/>
  <c r="AI164" i="4"/>
  <c r="AC228" i="4"/>
  <c r="AJ256" i="4"/>
  <c r="AI288" i="4"/>
  <c r="AC320" i="4"/>
  <c r="AB336" i="4"/>
  <c r="AB338" i="4"/>
  <c r="AF506" i="4"/>
  <c r="AA506" i="4"/>
  <c r="AM506" i="4" s="1"/>
  <c r="AS506" i="4" s="1"/>
  <c r="AB506" i="4"/>
  <c r="AH506" i="4"/>
  <c r="AC115" i="4"/>
  <c r="AB450" i="4"/>
  <c r="AD506" i="4"/>
  <c r="AP506" i="4" s="1"/>
  <c r="AV506" i="4" s="1"/>
  <c r="AF450" i="4"/>
  <c r="Z506" i="4"/>
  <c r="AL506" i="4" s="1"/>
  <c r="AR506" i="4" s="1"/>
  <c r="AI506" i="4"/>
  <c r="AE661" i="4"/>
  <c r="Z661" i="4"/>
  <c r="AL661" i="4" s="1"/>
  <c r="AR661" i="4" s="1"/>
  <c r="AC701" i="4"/>
  <c r="AB701" i="4"/>
  <c r="AN701" i="4" s="1"/>
  <c r="AT701" i="4" s="1"/>
  <c r="AE733" i="4"/>
  <c r="Z733" i="4"/>
  <c r="AL733" i="4" s="1"/>
  <c r="AR733" i="4" s="1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J354" i="4"/>
  <c r="AM160" i="4"/>
  <c r="AS160" i="4" s="1"/>
  <c r="AG15" i="4"/>
  <c r="AF82" i="4"/>
  <c r="AG222" i="4"/>
  <c r="AG218" i="4"/>
  <c r="AH232" i="4"/>
  <c r="AD55" i="4"/>
  <c r="AA15" i="4"/>
  <c r="AM15" i="4" s="1"/>
  <c r="AS15" i="4" s="1"/>
  <c r="AE74" i="4"/>
  <c r="AB90" i="4"/>
  <c r="Z102" i="4"/>
  <c r="Z222" i="4"/>
  <c r="AJ124" i="4"/>
  <c r="AB164" i="4"/>
  <c r="AD196" i="4"/>
  <c r="AI196" i="4"/>
  <c r="AA228" i="4"/>
  <c r="Z256" i="4"/>
  <c r="AG272" i="4"/>
  <c r="AB288" i="4"/>
  <c r="AC304" i="4"/>
  <c r="AH304" i="4"/>
  <c r="AA320" i="4"/>
  <c r="AD336" i="4"/>
  <c r="AA352" i="4"/>
  <c r="AD338" i="4"/>
  <c r="AB354" i="4"/>
  <c r="D957" i="4"/>
  <c r="H957" i="4" s="1"/>
  <c r="E554" i="4"/>
  <c r="I554" i="4" s="1"/>
  <c r="D949" i="4"/>
  <c r="H949" i="4" s="1"/>
  <c r="E377" i="4"/>
  <c r="I377" i="4" s="1"/>
  <c r="AD845" i="4"/>
  <c r="AG507" i="4"/>
  <c r="AP160" i="4"/>
  <c r="AV160" i="4" s="1"/>
  <c r="AL51" i="4"/>
  <c r="AR51" i="4" s="1"/>
  <c r="E51" i="4" s="1"/>
  <c r="I51" i="4" s="1"/>
  <c r="L52" i="2" s="1"/>
  <c r="G554" i="4"/>
  <c r="F109" i="4"/>
  <c r="J109" i="4" s="1"/>
  <c r="M110" i="2" s="1"/>
  <c r="F949" i="4"/>
  <c r="J949" i="4" s="1"/>
  <c r="F965" i="4"/>
  <c r="J965" i="4" s="1"/>
  <c r="G377" i="4"/>
  <c r="Y589" i="4"/>
  <c r="AK589" i="4" s="1"/>
  <c r="AO63" i="4"/>
  <c r="AU63" i="4" s="1"/>
  <c r="AL510" i="4"/>
  <c r="AR510" i="4" s="1"/>
  <c r="F510" i="4" s="1"/>
  <c r="J510" i="4" s="1"/>
  <c r="AP173" i="4"/>
  <c r="AV173" i="4" s="1"/>
  <c r="AO201" i="4"/>
  <c r="AU201" i="4" s="1"/>
  <c r="AN37" i="4"/>
  <c r="AT37" i="4" s="1"/>
  <c r="AL530" i="4"/>
  <c r="AR530" i="4" s="1"/>
  <c r="D530" i="4" s="1"/>
  <c r="H530" i="4" s="1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 s="1"/>
  <c r="F114" i="4" s="1"/>
  <c r="J114" i="4" s="1"/>
  <c r="M115" i="2" s="1"/>
  <c r="AE518" i="4"/>
  <c r="AD518" i="4"/>
  <c r="AE569" i="4"/>
  <c r="AQ569" i="4" s="1"/>
  <c r="AW569" i="4" s="1"/>
  <c r="AD569" i="4"/>
  <c r="AE577" i="4"/>
  <c r="AQ577" i="4" s="1"/>
  <c r="AW577" i="4" s="1"/>
  <c r="AD577" i="4"/>
  <c r="AE585" i="4"/>
  <c r="AD585" i="4"/>
  <c r="Z585" i="4"/>
  <c r="AL585" i="4" s="1"/>
  <c r="AR585" i="4" s="1"/>
  <c r="AE641" i="4"/>
  <c r="AD641" i="4"/>
  <c r="AE689" i="4"/>
  <c r="AD689" i="4"/>
  <c r="AE697" i="4"/>
  <c r="AD697" i="4"/>
  <c r="AE737" i="4"/>
  <c r="AD737" i="4"/>
  <c r="AC661" i="4"/>
  <c r="AA661" i="4"/>
  <c r="AM661" i="4" s="1"/>
  <c r="AS661" i="4" s="1"/>
  <c r="AE701" i="4"/>
  <c r="AD701" i="4"/>
  <c r="AP701" i="4" s="1"/>
  <c r="AV701" i="4" s="1"/>
  <c r="AC733" i="4"/>
  <c r="AA733" i="4"/>
  <c r="AE765" i="4"/>
  <c r="AD765" i="4"/>
  <c r="AC797" i="4"/>
  <c r="AA797" i="4"/>
  <c r="AC829" i="4"/>
  <c r="AA829" i="4"/>
  <c r="AE853" i="4"/>
  <c r="AD853" i="4"/>
  <c r="AP853" i="4" s="1"/>
  <c r="AV853" i="4" s="1"/>
  <c r="AE885" i="4"/>
  <c r="AD885" i="4"/>
  <c r="AC917" i="4"/>
  <c r="AA917" i="4"/>
  <c r="AF55" i="4"/>
  <c r="AG55" i="4"/>
  <c r="AF387" i="4"/>
  <c r="AK15" i="4"/>
  <c r="AI74" i="4"/>
  <c r="AI82" i="4"/>
  <c r="AI90" i="4"/>
  <c r="AI102" i="4"/>
  <c r="AH342" i="4"/>
  <c r="AJ218" i="4"/>
  <c r="AK338" i="4"/>
  <c r="AK354" i="4"/>
  <c r="AJ15" i="4"/>
  <c r="Z80" i="4"/>
  <c r="AP88" i="4"/>
  <c r="AV88" i="4" s="1"/>
  <c r="AN88" i="4"/>
  <c r="AT88" i="4" s="1"/>
  <c r="AL59" i="4"/>
  <c r="AR59" i="4" s="1"/>
  <c r="G59" i="4" s="1"/>
  <c r="AP59" i="4"/>
  <c r="AV59" i="4" s="1"/>
  <c r="AP136" i="4"/>
  <c r="AV136" i="4" s="1"/>
  <c r="AO192" i="4"/>
  <c r="AU192" i="4" s="1"/>
  <c r="AJ387" i="4"/>
  <c r="AG74" i="4"/>
  <c r="AG82" i="4"/>
  <c r="AH90" i="4"/>
  <c r="AN90" i="4" s="1"/>
  <c r="AT90" i="4" s="1"/>
  <c r="AF222" i="4"/>
  <c r="AF342" i="4"/>
  <c r="AL342" i="4" s="1"/>
  <c r="AR342" i="4" s="1"/>
  <c r="AF218" i="4"/>
  <c r="AI338" i="4"/>
  <c r="AQ128" i="4"/>
  <c r="AW128" i="4" s="1"/>
  <c r="AP128" i="4"/>
  <c r="AV128" i="4" s="1"/>
  <c r="AP144" i="4"/>
  <c r="AV144" i="4" s="1"/>
  <c r="AA232" i="4"/>
  <c r="Z387" i="4"/>
  <c r="AL387" i="4" s="1"/>
  <c r="AR387" i="4" s="1"/>
  <c r="AB15" i="4"/>
  <c r="AB82" i="4"/>
  <c r="AB102" i="4"/>
  <c r="AB342" i="4"/>
  <c r="AN342" i="4" s="1"/>
  <c r="AT342" i="4" s="1"/>
  <c r="AF124" i="4"/>
  <c r="AA124" i="4"/>
  <c r="AE164" i="4"/>
  <c r="AG164" i="4"/>
  <c r="AE196" i="4"/>
  <c r="AG196" i="4"/>
  <c r="Z228" i="4"/>
  <c r="AK228" i="4"/>
  <c r="AK256" i="4"/>
  <c r="AE272" i="4"/>
  <c r="AF272" i="4"/>
  <c r="AE288" i="4"/>
  <c r="AG288" i="4"/>
  <c r="Z304" i="4"/>
  <c r="AK304" i="4"/>
  <c r="Z320" i="4"/>
  <c r="AK320" i="4"/>
  <c r="AD352" i="4"/>
  <c r="AD218" i="4"/>
  <c r="AP218" i="4" s="1"/>
  <c r="AV218" i="4" s="1"/>
  <c r="Z17" i="4"/>
  <c r="AA17" i="4"/>
  <c r="AI17" i="4"/>
  <c r="F544" i="4"/>
  <c r="J544" i="4" s="1"/>
  <c r="G969" i="4"/>
  <c r="E949" i="4"/>
  <c r="I949" i="4" s="1"/>
  <c r="E965" i="4"/>
  <c r="I965" i="4" s="1"/>
  <c r="G482" i="4"/>
  <c r="AP510" i="4"/>
  <c r="AV510" i="4" s="1"/>
  <c r="Z115" i="4"/>
  <c r="AI115" i="4"/>
  <c r="AK450" i="4"/>
  <c r="AE450" i="4"/>
  <c r="AE961" i="4"/>
  <c r="AQ961" i="4" s="1"/>
  <c r="AW961" i="4" s="1"/>
  <c r="AH961" i="4"/>
  <c r="AB961" i="4"/>
  <c r="AC973" i="4"/>
  <c r="AK973" i="4"/>
  <c r="AB973" i="4"/>
  <c r="AA973" i="4"/>
  <c r="AJ961" i="4"/>
  <c r="AC961" i="4"/>
  <c r="Y927" i="4"/>
  <c r="AI927" i="4" s="1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 s="1"/>
  <c r="AW721" i="4" s="1"/>
  <c r="AI721" i="4"/>
  <c r="AJ721" i="4"/>
  <c r="Z657" i="4"/>
  <c r="AK657" i="4"/>
  <c r="AF657" i="4"/>
  <c r="AE657" i="4"/>
  <c r="AQ657" i="4" s="1"/>
  <c r="AW657" i="4" s="1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40" i="4"/>
  <c r="AD540" i="4"/>
  <c r="AE540" i="4"/>
  <c r="AI540" i="4"/>
  <c r="AB540" i="4"/>
  <c r="AA540" i="4"/>
  <c r="AC540" i="4"/>
  <c r="AG540" i="4"/>
  <c r="AH540" i="4"/>
  <c r="AK540" i="4"/>
  <c r="AF540" i="4"/>
  <c r="AJ540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Z524" i="4"/>
  <c r="AD524" i="4"/>
  <c r="AE524" i="4"/>
  <c r="AG524" i="4"/>
  <c r="AH524" i="4"/>
  <c r="AB524" i="4"/>
  <c r="AA524" i="4"/>
  <c r="AC524" i="4"/>
  <c r="AI524" i="4"/>
  <c r="AJ524" i="4"/>
  <c r="AK524" i="4"/>
  <c r="AF524" i="4"/>
  <c r="Z534" i="4"/>
  <c r="AK534" i="4"/>
  <c r="AG542" i="4"/>
  <c r="AB542" i="4"/>
  <c r="AA542" i="4"/>
  <c r="AM542" i="4" s="1"/>
  <c r="AS542" i="4" s="1"/>
  <c r="AC542" i="4"/>
  <c r="AJ542" i="4"/>
  <c r="AF542" i="4"/>
  <c r="AK542" i="4"/>
  <c r="AH542" i="4"/>
  <c r="AI542" i="4"/>
  <c r="Z542" i="4"/>
  <c r="AL542" i="4" s="1"/>
  <c r="AR542" i="4" s="1"/>
  <c r="AD542" i="4"/>
  <c r="AP542" i="4" s="1"/>
  <c r="AV542" i="4" s="1"/>
  <c r="AE542" i="4"/>
  <c r="AG485" i="4"/>
  <c r="Y493" i="4"/>
  <c r="AB493" i="4" s="1"/>
  <c r="AJ386" i="4"/>
  <c r="AI386" i="4"/>
  <c r="AO386" i="4" s="1"/>
  <c r="AU386" i="4" s="1"/>
  <c r="AK386" i="4"/>
  <c r="AQ386" i="4" s="1"/>
  <c r="AW386" i="4" s="1"/>
  <c r="AD386" i="4"/>
  <c r="Z386" i="4"/>
  <c r="AL386" i="4" s="1"/>
  <c r="AR386" i="4" s="1"/>
  <c r="AB358" i="4"/>
  <c r="Z358" i="4"/>
  <c r="AB370" i="4"/>
  <c r="Z370" i="4"/>
  <c r="AI387" i="4"/>
  <c r="AK387" i="4"/>
  <c r="G462" i="4"/>
  <c r="AC450" i="4"/>
  <c r="Z450" i="4"/>
  <c r="AA450" i="4"/>
  <c r="AM450" i="4" s="1"/>
  <c r="AS450" i="4" s="1"/>
  <c r="AC256" i="4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 s="1"/>
  <c r="AT669" i="4" s="1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T526" i="4" s="1"/>
  <c r="AA526" i="4"/>
  <c r="AM526" i="4" s="1"/>
  <c r="AS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 s="1"/>
  <c r="AW745" i="4" s="1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C725" i="4"/>
  <c r="AC789" i="4"/>
  <c r="AC861" i="4"/>
  <c r="AD47" i="4"/>
  <c r="AH47" i="4"/>
  <c r="AA395" i="4"/>
  <c r="AH395" i="4"/>
  <c r="AE78" i="4"/>
  <c r="AQ78" i="4" s="1"/>
  <c r="AW78" i="4" s="1"/>
  <c r="AG78" i="4"/>
  <c r="AE94" i="4"/>
  <c r="AQ94" i="4" s="1"/>
  <c r="AW94" i="4" s="1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O382" i="4" s="1"/>
  <c r="AU382" i="4" s="1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L749" i="4" s="1"/>
  <c r="AR749" i="4" s="1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G713" i="4"/>
  <c r="AE526" i="4"/>
  <c r="AA967" i="4"/>
  <c r="AB725" i="4"/>
  <c r="AB789" i="4"/>
  <c r="AB861" i="4"/>
  <c r="AE534" i="4"/>
  <c r="AQ534" i="4" s="1"/>
  <c r="AW534" i="4" s="1"/>
  <c r="AE625" i="4"/>
  <c r="AD745" i="4"/>
  <c r="AP745" i="4" s="1"/>
  <c r="AV745" i="4" s="1"/>
  <c r="AH985" i="4"/>
  <c r="AJ75" i="4"/>
  <c r="AP75" i="4" s="1"/>
  <c r="AV75" i="4" s="1"/>
  <c r="AC75" i="4"/>
  <c r="Z75" i="4"/>
  <c r="D929" i="4"/>
  <c r="H929" i="4" s="1"/>
  <c r="F929" i="4"/>
  <c r="J929" i="4" s="1"/>
  <c r="G929" i="4"/>
  <c r="F369" i="4"/>
  <c r="J369" i="4" s="1"/>
  <c r="E369" i="4"/>
  <c r="I369" i="4" s="1"/>
  <c r="G369" i="4"/>
  <c r="AM192" i="4"/>
  <c r="AS192" i="4" s="1"/>
  <c r="AI546" i="4"/>
  <c r="AM173" i="4"/>
  <c r="AS173" i="4" s="1"/>
  <c r="AA546" i="4"/>
  <c r="AO83" i="4"/>
  <c r="AU83" i="4" s="1"/>
  <c r="AN176" i="4"/>
  <c r="AT176" i="4" s="1"/>
  <c r="AJ526" i="4"/>
  <c r="AM418" i="4"/>
  <c r="AS418" i="4" s="1"/>
  <c r="AG639" i="4"/>
  <c r="AI707" i="4"/>
  <c r="AG899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AL284" i="4"/>
  <c r="AR284" i="4" s="1"/>
  <c r="AL292" i="4"/>
  <c r="AR292" i="4" s="1"/>
  <c r="G292" i="4" s="1"/>
  <c r="AL300" i="4"/>
  <c r="AR300" i="4" s="1"/>
  <c r="G300" i="4" s="1"/>
  <c r="AL308" i="4"/>
  <c r="AR308" i="4" s="1"/>
  <c r="AL316" i="4"/>
  <c r="AR316" i="4" s="1"/>
  <c r="AL324" i="4"/>
  <c r="AR324" i="4" s="1"/>
  <c r="AL332" i="4"/>
  <c r="AR332" i="4" s="1"/>
  <c r="AH91" i="4"/>
  <c r="AJ146" i="4"/>
  <c r="AD146" i="4"/>
  <c r="AB546" i="4"/>
  <c r="Z546" i="4"/>
  <c r="AI573" i="4"/>
  <c r="AK146" i="4"/>
  <c r="AF546" i="4"/>
  <c r="AE546" i="4"/>
  <c r="AQ546" i="4" s="1"/>
  <c r="AW546" i="4" s="1"/>
  <c r="AC546" i="4"/>
  <c r="AC506" i="4"/>
  <c r="AB234" i="4"/>
  <c r="AC234" i="4"/>
  <c r="Z242" i="4"/>
  <c r="AO173" i="4"/>
  <c r="AU173" i="4" s="1"/>
  <c r="Z961" i="4"/>
  <c r="AI961" i="4"/>
  <c r="AF961" i="4"/>
  <c r="AD961" i="4"/>
  <c r="AA961" i="4"/>
  <c r="AG961" i="4"/>
  <c r="AH450" i="4"/>
  <c r="AJ450" i="4"/>
  <c r="AI450" i="4"/>
  <c r="AJ546" i="4"/>
  <c r="AG546" i="4"/>
  <c r="AH546" i="4"/>
  <c r="AA146" i="4"/>
  <c r="AG146" i="4"/>
  <c r="AI146" i="4"/>
  <c r="AB146" i="4"/>
  <c r="AE146" i="4"/>
  <c r="AF146" i="4"/>
  <c r="AK115" i="4"/>
  <c r="AA115" i="4"/>
  <c r="AB115" i="4"/>
  <c r="AN115" i="4" s="1"/>
  <c r="AT115" i="4" s="1"/>
  <c r="AJ115" i="4"/>
  <c r="AG115" i="4"/>
  <c r="AE115" i="4"/>
  <c r="AF115" i="4"/>
  <c r="D438" i="4"/>
  <c r="H438" i="4" s="1"/>
  <c r="F438" i="4"/>
  <c r="J438" i="4" s="1"/>
  <c r="G933" i="4"/>
  <c r="E933" i="4"/>
  <c r="I933" i="4" s="1"/>
  <c r="F153" i="4"/>
  <c r="J153" i="4" s="1"/>
  <c r="M154" i="2" s="1"/>
  <c r="E153" i="4"/>
  <c r="I153" i="4" s="1"/>
  <c r="L154" i="2" s="1"/>
  <c r="G245" i="4"/>
  <c r="F245" i="4"/>
  <c r="J245" i="4" s="1"/>
  <c r="F552" i="4"/>
  <c r="J552" i="4" s="1"/>
  <c r="D552" i="4"/>
  <c r="H552" i="4" s="1"/>
  <c r="AF973" i="4"/>
  <c r="AI973" i="4"/>
  <c r="AJ973" i="4"/>
  <c r="AH973" i="4"/>
  <c r="AE973" i="4"/>
  <c r="AD973" i="4"/>
  <c r="Z973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F151" i="4" s="1"/>
  <c r="J151" i="4" s="1"/>
  <c r="M152" i="2" s="1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 s="1"/>
  <c r="AQ72" i="4"/>
  <c r="AW72" i="4" s="1"/>
  <c r="AO72" i="4"/>
  <c r="AU72" i="4" s="1"/>
  <c r="AL88" i="4"/>
  <c r="AR88" i="4" s="1"/>
  <c r="D88" i="4" s="1"/>
  <c r="H88" i="4" s="1"/>
  <c r="K89" i="2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 s="1"/>
  <c r="AF232" i="4"/>
  <c r="AJ232" i="4"/>
  <c r="AP232" i="4" s="1"/>
  <c r="AV232" i="4" s="1"/>
  <c r="AK232" i="4"/>
  <c r="AE232" i="4"/>
  <c r="Z55" i="4"/>
  <c r="AC55" i="4"/>
  <c r="AB55" i="4"/>
  <c r="AK55" i="4"/>
  <c r="AJ55" i="4"/>
  <c r="AB387" i="4"/>
  <c r="AE387" i="4"/>
  <c r="AC387" i="4"/>
  <c r="AH387" i="4"/>
  <c r="AC15" i="4"/>
  <c r="AD15" i="4"/>
  <c r="AE15" i="4"/>
  <c r="AF15" i="4"/>
  <c r="AA74" i="4"/>
  <c r="Z74" i="4"/>
  <c r="AL74" i="4" s="1"/>
  <c r="AR74" i="4" s="1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B124" i="4"/>
  <c r="AK124" i="4"/>
  <c r="AQ124" i="4" s="1"/>
  <c r="AW124" i="4" s="1"/>
  <c r="AI124" i="4"/>
  <c r="AJ164" i="4"/>
  <c r="AH164" i="4"/>
  <c r="AK164" i="4"/>
  <c r="AA164" i="4"/>
  <c r="Z164" i="4"/>
  <c r="AL164" i="4" s="1"/>
  <c r="AR164" i="4" s="1"/>
  <c r="AC164" i="4"/>
  <c r="AJ196" i="4"/>
  <c r="AH196" i="4"/>
  <c r="AK196" i="4"/>
  <c r="AA196" i="4"/>
  <c r="Z196" i="4"/>
  <c r="AC196" i="4"/>
  <c r="AF228" i="4"/>
  <c r="AI228" i="4"/>
  <c r="AG228" i="4"/>
  <c r="AB228" i="4"/>
  <c r="AE228" i="4"/>
  <c r="AD228" i="4"/>
  <c r="AF256" i="4"/>
  <c r="AI256" i="4"/>
  <c r="AG256" i="4"/>
  <c r="AM256" i="4" s="1"/>
  <c r="AS256" i="4" s="1"/>
  <c r="AB256" i="4"/>
  <c r="AE256" i="4"/>
  <c r="AD256" i="4"/>
  <c r="AP256" i="4" s="1"/>
  <c r="AV256" i="4" s="1"/>
  <c r="AJ272" i="4"/>
  <c r="AH272" i="4"/>
  <c r="AK272" i="4"/>
  <c r="AA272" i="4"/>
  <c r="Z272" i="4"/>
  <c r="AC272" i="4"/>
  <c r="AO272" i="4" s="1"/>
  <c r="AU272" i="4" s="1"/>
  <c r="AJ288" i="4"/>
  <c r="AH288" i="4"/>
  <c r="AK288" i="4"/>
  <c r="AA288" i="4"/>
  <c r="Z288" i="4"/>
  <c r="AL288" i="4" s="1"/>
  <c r="AR288" i="4" s="1"/>
  <c r="AC288" i="4"/>
  <c r="AF304" i="4"/>
  <c r="AI304" i="4"/>
  <c r="AG304" i="4"/>
  <c r="AB304" i="4"/>
  <c r="AE304" i="4"/>
  <c r="AD304" i="4"/>
  <c r="AP304" i="4" s="1"/>
  <c r="AV304" i="4" s="1"/>
  <c r="AF320" i="4"/>
  <c r="AI320" i="4"/>
  <c r="AG320" i="4"/>
  <c r="AB320" i="4"/>
  <c r="AE320" i="4"/>
  <c r="AD320" i="4"/>
  <c r="AI336" i="4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U352" i="4" s="1"/>
  <c r="AA218" i="4"/>
  <c r="Z218" i="4"/>
  <c r="AC218" i="4"/>
  <c r="AI218" i="4"/>
  <c r="AH218" i="4"/>
  <c r="AA338" i="4"/>
  <c r="Z338" i="4"/>
  <c r="AC338" i="4"/>
  <c r="AG338" i="4"/>
  <c r="AF338" i="4"/>
  <c r="AH338" i="4"/>
  <c r="AA354" i="4"/>
  <c r="AE354" i="4"/>
  <c r="AG354" i="4"/>
  <c r="AF354" i="4"/>
  <c r="AH354" i="4"/>
  <c r="E552" i="4"/>
  <c r="I552" i="4" s="1"/>
  <c r="E245" i="4"/>
  <c r="I245" i="4" s="1"/>
  <c r="F933" i="4"/>
  <c r="J933" i="4" s="1"/>
  <c r="G153" i="4"/>
  <c r="AG973" i="4"/>
  <c r="AL72" i="4"/>
  <c r="AR72" i="4" s="1"/>
  <c r="D72" i="4" s="1"/>
  <c r="H72" i="4" s="1"/>
  <c r="K73" i="2" s="1"/>
  <c r="AN59" i="4"/>
  <c r="AT59" i="4" s="1"/>
  <c r="AL120" i="4"/>
  <c r="AR120" i="4" s="1"/>
  <c r="F120" i="4" s="1"/>
  <c r="J120" i="4" s="1"/>
  <c r="M121" i="2" s="1"/>
  <c r="AO160" i="4"/>
  <c r="AU160" i="4" s="1"/>
  <c r="AL160" i="4"/>
  <c r="AR160" i="4" s="1"/>
  <c r="AL176" i="4"/>
  <c r="AR176" i="4" s="1"/>
  <c r="F176" i="4" s="1"/>
  <c r="J176" i="4" s="1"/>
  <c r="M177" i="2" s="1"/>
  <c r="AL18" i="4"/>
  <c r="AR18" i="4" s="1"/>
  <c r="D18" i="4" s="1"/>
  <c r="H18" i="4" s="1"/>
  <c r="K19" i="2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F168" i="4" s="1"/>
  <c r="J168" i="4" s="1"/>
  <c r="M169" i="2" s="1"/>
  <c r="AL184" i="4"/>
  <c r="AR184" i="4" s="1"/>
  <c r="D184" i="4" s="1"/>
  <c r="H184" i="4" s="1"/>
  <c r="K185" i="2" s="1"/>
  <c r="AN501" i="4"/>
  <c r="AT501" i="4" s="1"/>
  <c r="AO510" i="4"/>
  <c r="AU510" i="4" s="1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AL216" i="4"/>
  <c r="AR216" i="4" s="1"/>
  <c r="D216" i="4" s="1"/>
  <c r="H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Y250" i="4"/>
  <c r="AF250" i="4" s="1"/>
  <c r="Y314" i="4"/>
  <c r="AD314" i="4" s="1"/>
  <c r="AF70" i="4"/>
  <c r="AF86" i="4"/>
  <c r="AG214" i="4"/>
  <c r="AG350" i="4"/>
  <c r="AF226" i="4"/>
  <c r="AC507" i="4"/>
  <c r="E109" i="4"/>
  <c r="I109" i="4" s="1"/>
  <c r="L110" i="2" s="1"/>
  <c r="AF485" i="4"/>
  <c r="AH507" i="4"/>
  <c r="AO144" i="4"/>
  <c r="AU144" i="4" s="1"/>
  <c r="AA507" i="4"/>
  <c r="AB312" i="4"/>
  <c r="D109" i="4"/>
  <c r="H109" i="4" s="1"/>
  <c r="K110" i="2" s="1"/>
  <c r="AQ160" i="4"/>
  <c r="AW160" i="4" s="1"/>
  <c r="AF344" i="4"/>
  <c r="AG248" i="4"/>
  <c r="E520" i="4"/>
  <c r="I520" i="4" s="1"/>
  <c r="AJ485" i="4"/>
  <c r="AC485" i="4"/>
  <c r="AL34" i="4"/>
  <c r="AR34" i="4" s="1"/>
  <c r="E34" i="4" s="1"/>
  <c r="I34" i="4" s="1"/>
  <c r="L35" i="2" s="1"/>
  <c r="AE70" i="4"/>
  <c r="AL30" i="4"/>
  <c r="AR30" i="4" s="1"/>
  <c r="F30" i="4" s="1"/>
  <c r="J30" i="4" s="1"/>
  <c r="M31" i="2" s="1"/>
  <c r="AL38" i="4"/>
  <c r="AR38" i="4" s="1"/>
  <c r="G38" i="4" s="1"/>
  <c r="AP34" i="4"/>
  <c r="AV34" i="4" s="1"/>
  <c r="AQ22" i="4"/>
  <c r="AW22" i="4" s="1"/>
  <c r="AQ26" i="4"/>
  <c r="AW26" i="4" s="1"/>
  <c r="AG75" i="4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5" i="4"/>
  <c r="AV5" i="4" s="1"/>
  <c r="I7" i="3"/>
  <c r="F7" i="3"/>
  <c r="AH979" i="4"/>
  <c r="AI639" i="4"/>
  <c r="AI835" i="4"/>
  <c r="AI899" i="4"/>
  <c r="AE645" i="4"/>
  <c r="AE717" i="4"/>
  <c r="AE781" i="4"/>
  <c r="AE845" i="4"/>
  <c r="AE901" i="4"/>
  <c r="AG47" i="4"/>
  <c r="AF507" i="4"/>
  <c r="AL507" i="4" s="1"/>
  <c r="AR507" i="4" s="1"/>
  <c r="AG395" i="4"/>
  <c r="AK70" i="4"/>
  <c r="AJ78" i="4"/>
  <c r="AK86" i="4"/>
  <c r="AJ94" i="4"/>
  <c r="AJ214" i="4"/>
  <c r="AP214" i="4" s="1"/>
  <c r="AV214" i="4" s="1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M226" i="4" s="1"/>
  <c r="AS226" i="4" s="1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H140" i="4"/>
  <c r="AN140" i="4" s="1"/>
  <c r="AT140" i="4" s="1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E501" i="4" s="1"/>
  <c r="I501" i="4" s="1"/>
  <c r="D544" i="4"/>
  <c r="H544" i="4" s="1"/>
  <c r="F482" i="4"/>
  <c r="J482" i="4" s="1"/>
  <c r="AI485" i="4"/>
  <c r="AG107" i="4"/>
  <c r="AI693" i="4"/>
  <c r="AH485" i="4"/>
  <c r="AI75" i="4"/>
  <c r="AA485" i="4"/>
  <c r="AF107" i="4"/>
  <c r="AI979" i="4"/>
  <c r="AH639" i="4"/>
  <c r="AF811" i="4"/>
  <c r="AH899" i="4"/>
  <c r="AG947" i="4"/>
  <c r="AM947" i="4" s="1"/>
  <c r="AS947" i="4" s="1"/>
  <c r="AH707" i="4"/>
  <c r="AH835" i="4"/>
  <c r="AQ5" i="4"/>
  <c r="AW5" i="4" s="1"/>
  <c r="AL144" i="4"/>
  <c r="AR144" i="4" s="1"/>
  <c r="G144" i="4" s="1"/>
  <c r="AN200" i="4"/>
  <c r="AT200" i="4" s="1"/>
  <c r="AC70" i="4"/>
  <c r="AD78" i="4"/>
  <c r="AE86" i="4"/>
  <c r="Z214" i="4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G438" i="4"/>
  <c r="E438" i="4"/>
  <c r="I438" i="4" s="1"/>
  <c r="D39" i="4"/>
  <c r="H39" i="4" s="1"/>
  <c r="K40" i="2" s="1"/>
  <c r="AK19" i="4"/>
  <c r="AG91" i="4"/>
  <c r="AC354" i="4"/>
  <c r="Z354" i="4"/>
  <c r="AK336" i="4"/>
  <c r="AQ336" i="4" s="1"/>
  <c r="AW336" i="4" s="1"/>
  <c r="AI19" i="4"/>
  <c r="AK91" i="4"/>
  <c r="AH19" i="4"/>
  <c r="AF19" i="4"/>
  <c r="AL19" i="4" s="1"/>
  <c r="AR19" i="4" s="1"/>
  <c r="AF91" i="4"/>
  <c r="AJ91" i="4"/>
  <c r="AP91" i="4" s="1"/>
  <c r="AV91" i="4" s="1"/>
  <c r="AL220" i="4"/>
  <c r="AR220" i="4" s="1"/>
  <c r="D220" i="4" s="1"/>
  <c r="H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B264" i="4"/>
  <c r="AC280" i="4"/>
  <c r="AO280" i="4" s="1"/>
  <c r="AU280" i="4" s="1"/>
  <c r="AB280" i="4"/>
  <c r="AD296" i="4"/>
  <c r="AK296" i="4"/>
  <c r="AE312" i="4"/>
  <c r="AG312" i="4"/>
  <c r="AE328" i="4"/>
  <c r="AG328" i="4"/>
  <c r="AC226" i="4"/>
  <c r="AN12" i="4"/>
  <c r="AT12" i="4" s="1"/>
  <c r="AK75" i="4"/>
  <c r="AI107" i="4"/>
  <c r="AK80" i="4"/>
  <c r="AH75" i="4"/>
  <c r="AH107" i="4"/>
  <c r="AF75" i="4"/>
  <c r="AK107" i="4"/>
  <c r="AG19" i="4"/>
  <c r="Y415" i="4"/>
  <c r="AE415" i="4" s="1"/>
  <c r="AG979" i="4"/>
  <c r="AG707" i="4"/>
  <c r="AG835" i="4"/>
  <c r="AF979" i="4"/>
  <c r="AF639" i="4"/>
  <c r="AF707" i="4"/>
  <c r="AN5" i="4"/>
  <c r="AT5" i="4" s="1"/>
  <c r="AO5" i="4"/>
  <c r="AU5" i="4" s="1"/>
  <c r="AI805" i="4"/>
  <c r="AJ80" i="4"/>
  <c r="AP80" i="4" s="1"/>
  <c r="AV80" i="4" s="1"/>
  <c r="Z47" i="4"/>
  <c r="AL47" i="4" s="1"/>
  <c r="AR47" i="4" s="1"/>
  <c r="AC47" i="4"/>
  <c r="AA47" i="4"/>
  <c r="AK47" i="4"/>
  <c r="AJ47" i="4"/>
  <c r="AI47" i="4"/>
  <c r="AB507" i="4"/>
  <c r="AE507" i="4"/>
  <c r="AD507" i="4"/>
  <c r="AK507" i="4"/>
  <c r="AJ507" i="4"/>
  <c r="AI507" i="4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AB214" i="4"/>
  <c r="AE214" i="4"/>
  <c r="AC214" i="4"/>
  <c r="AI214" i="4"/>
  <c r="AH214" i="4"/>
  <c r="Z230" i="4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J140" i="4"/>
  <c r="AP140" i="4" s="1"/>
  <c r="AV140" i="4" s="1"/>
  <c r="AK140" i="4"/>
  <c r="AI140" i="4"/>
  <c r="AF180" i="4"/>
  <c r="AI180" i="4"/>
  <c r="AG180" i="4"/>
  <c r="AB180" i="4"/>
  <c r="AN180" i="4" s="1"/>
  <c r="AT180" i="4" s="1"/>
  <c r="AE180" i="4"/>
  <c r="AD180" i="4"/>
  <c r="AF212" i="4"/>
  <c r="AI212" i="4"/>
  <c r="AG212" i="4"/>
  <c r="AB212" i="4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J280" i="4"/>
  <c r="AH280" i="4"/>
  <c r="AK280" i="4"/>
  <c r="AA280" i="4"/>
  <c r="AD280" i="4"/>
  <c r="AP280" i="4" s="1"/>
  <c r="AV280" i="4" s="1"/>
  <c r="Z280" i="4"/>
  <c r="AF296" i="4"/>
  <c r="AI296" i="4"/>
  <c r="AG296" i="4"/>
  <c r="AB296" i="4"/>
  <c r="AE296" i="4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K328" i="4"/>
  <c r="AA328" i="4"/>
  <c r="AD328" i="4"/>
  <c r="AP328" i="4" s="1"/>
  <c r="AV328" i="4" s="1"/>
  <c r="Z328" i="4"/>
  <c r="AL328" i="4" s="1"/>
  <c r="AR328" i="4" s="1"/>
  <c r="G328" i="4" s="1"/>
  <c r="AA344" i="4"/>
  <c r="AD344" i="4"/>
  <c r="Z344" i="4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C346" i="4"/>
  <c r="AI346" i="4"/>
  <c r="AH346" i="4"/>
  <c r="AB645" i="4"/>
  <c r="AA645" i="4"/>
  <c r="AC645" i="4"/>
  <c r="AB677" i="4"/>
  <c r="AN677" i="4" s="1"/>
  <c r="AT677" i="4" s="1"/>
  <c r="AA677" i="4"/>
  <c r="AC677" i="4"/>
  <c r="AO677" i="4" s="1"/>
  <c r="AU677" i="4" s="1"/>
  <c r="AB717" i="4"/>
  <c r="AA717" i="4"/>
  <c r="AC717" i="4"/>
  <c r="AB749" i="4"/>
  <c r="AA749" i="4"/>
  <c r="AC749" i="4"/>
  <c r="AB781" i="4"/>
  <c r="AA781" i="4"/>
  <c r="AC781" i="4"/>
  <c r="AB813" i="4"/>
  <c r="AN813" i="4" s="1"/>
  <c r="AT813" i="4" s="1"/>
  <c r="AA813" i="4"/>
  <c r="AM813" i="4" s="1"/>
  <c r="AS813" i="4" s="1"/>
  <c r="AC813" i="4"/>
  <c r="AB845" i="4"/>
  <c r="AA845" i="4"/>
  <c r="AM845" i="4" s="1"/>
  <c r="AS845" i="4" s="1"/>
  <c r="AC845" i="4"/>
  <c r="AB869" i="4"/>
  <c r="AA869" i="4"/>
  <c r="AM869" i="4" s="1"/>
  <c r="AS869" i="4" s="1"/>
  <c r="AC869" i="4"/>
  <c r="AB901" i="4"/>
  <c r="AA901" i="4"/>
  <c r="AM901" i="4" s="1"/>
  <c r="AS901" i="4" s="1"/>
  <c r="AC901" i="4"/>
  <c r="AH939" i="4"/>
  <c r="AH959" i="4"/>
  <c r="AG959" i="4"/>
  <c r="AM959" i="4" s="1"/>
  <c r="AS959" i="4" s="1"/>
  <c r="AH653" i="4"/>
  <c r="AN653" i="4" s="1"/>
  <c r="AT653" i="4" s="1"/>
  <c r="AI653" i="4"/>
  <c r="AH685" i="4"/>
  <c r="AI685" i="4"/>
  <c r="AH709" i="4"/>
  <c r="AN709" i="4" s="1"/>
  <c r="AT709" i="4" s="1"/>
  <c r="AG709" i="4"/>
  <c r="AH773" i="4"/>
  <c r="AI773" i="4"/>
  <c r="AH837" i="4"/>
  <c r="AI837" i="4"/>
  <c r="AH909" i="4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F17" i="4"/>
  <c r="AJ17" i="4"/>
  <c r="AG17" i="4"/>
  <c r="AE17" i="4"/>
  <c r="AQ17" i="4" s="1"/>
  <c r="AW17" i="4" s="1"/>
  <c r="AC17" i="4"/>
  <c r="AD17" i="4"/>
  <c r="AP17" i="4" s="1"/>
  <c r="AV17" i="4" s="1"/>
  <c r="AG80" i="4"/>
  <c r="AF80" i="4"/>
  <c r="AI80" i="4"/>
  <c r="AC80" i="4"/>
  <c r="AE80" i="4"/>
  <c r="AA80" i="4"/>
  <c r="AF835" i="4"/>
  <c r="AF899" i="4"/>
  <c r="D454" i="4"/>
  <c r="H454" i="4" s="1"/>
  <c r="F454" i="4"/>
  <c r="J454" i="4" s="1"/>
  <c r="AI959" i="4"/>
  <c r="AG653" i="4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AO36" i="4"/>
  <c r="AU36" i="4" s="1"/>
  <c r="AP18" i="4"/>
  <c r="AV18" i="4" s="1"/>
  <c r="AN18" i="4"/>
  <c r="AT18" i="4" s="1"/>
  <c r="AN51" i="4"/>
  <c r="AT51" i="4" s="1"/>
  <c r="AL28" i="4"/>
  <c r="AR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E128" i="4" s="1"/>
  <c r="I128" i="4" s="1"/>
  <c r="L129" i="2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K979" i="4"/>
  <c r="AJ979" i="4"/>
  <c r="AK559" i="4"/>
  <c r="AK639" i="4"/>
  <c r="AJ639" i="4"/>
  <c r="AK707" i="4"/>
  <c r="AJ707" i="4"/>
  <c r="AK835" i="4"/>
  <c r="AJ835" i="4"/>
  <c r="AK899" i="4"/>
  <c r="AJ899" i="4"/>
  <c r="Y579" i="4"/>
  <c r="AB579" i="4" s="1"/>
  <c r="AH336" i="4"/>
  <c r="AH352" i="4"/>
  <c r="AP501" i="4"/>
  <c r="AV501" i="4" s="1"/>
  <c r="AG931" i="4"/>
  <c r="AG967" i="4"/>
  <c r="AI669" i="4"/>
  <c r="AI725" i="4"/>
  <c r="AG757" i="4"/>
  <c r="AI789" i="4"/>
  <c r="AG821" i="4"/>
  <c r="AI861" i="4"/>
  <c r="AG893" i="4"/>
  <c r="Z485" i="4"/>
  <c r="Y514" i="4"/>
  <c r="AK514" i="4" s="1"/>
  <c r="AQ156" i="4"/>
  <c r="AW156" i="4" s="1"/>
  <c r="AQ188" i="4"/>
  <c r="AW188" i="4" s="1"/>
  <c r="AQ220" i="4"/>
  <c r="AW220" i="4" s="1"/>
  <c r="AQ12" i="4"/>
  <c r="AW12" i="4" s="1"/>
  <c r="AI931" i="4"/>
  <c r="AI947" i="4"/>
  <c r="AI967" i="4"/>
  <c r="AG573" i="4"/>
  <c r="AM573" i="4" s="1"/>
  <c r="AS573" i="4" s="1"/>
  <c r="AG637" i="4"/>
  <c r="AG669" i="4"/>
  <c r="AG693" i="4"/>
  <c r="AG725" i="4"/>
  <c r="AI757" i="4"/>
  <c r="AG789" i="4"/>
  <c r="AI821" i="4"/>
  <c r="AO821" i="4" s="1"/>
  <c r="AU821" i="4" s="1"/>
  <c r="AG861" i="4"/>
  <c r="AI893" i="4"/>
  <c r="AK485" i="4"/>
  <c r="AD485" i="4"/>
  <c r="AE485" i="4"/>
  <c r="AB485" i="4"/>
  <c r="AG741" i="4"/>
  <c r="AG773" i="4"/>
  <c r="AG805" i="4"/>
  <c r="AG837" i="4"/>
  <c r="AG877" i="4"/>
  <c r="AG909" i="4"/>
  <c r="AE461" i="4"/>
  <c r="AB461" i="4"/>
  <c r="AD461" i="4"/>
  <c r="AO172" i="4"/>
  <c r="AU172" i="4" s="1"/>
  <c r="AM172" i="4"/>
  <c r="AS172" i="4" s="1"/>
  <c r="AL204" i="4"/>
  <c r="AR204" i="4" s="1"/>
  <c r="G204" i="4" s="1"/>
  <c r="AM204" i="4"/>
  <c r="AS204" i="4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 s="1"/>
  <c r="AW653" i="4" s="1"/>
  <c r="AJ685" i="4"/>
  <c r="AF685" i="4"/>
  <c r="AK685" i="4"/>
  <c r="AQ685" i="4" s="1"/>
  <c r="AW685" i="4" s="1"/>
  <c r="AJ709" i="4"/>
  <c r="AF709" i="4"/>
  <c r="AK709" i="4"/>
  <c r="AQ709" i="4" s="1"/>
  <c r="AW709" i="4" s="1"/>
  <c r="AJ741" i="4"/>
  <c r="AF741" i="4"/>
  <c r="AK741" i="4"/>
  <c r="AJ773" i="4"/>
  <c r="AP773" i="4" s="1"/>
  <c r="AV773" i="4" s="1"/>
  <c r="AF773" i="4"/>
  <c r="AK773" i="4"/>
  <c r="AJ805" i="4"/>
  <c r="AF805" i="4"/>
  <c r="AK805" i="4"/>
  <c r="AJ837" i="4"/>
  <c r="AF837" i="4"/>
  <c r="AL837" i="4" s="1"/>
  <c r="AR837" i="4" s="1"/>
  <c r="AK837" i="4"/>
  <c r="AJ877" i="4"/>
  <c r="AP877" i="4" s="1"/>
  <c r="AV877" i="4" s="1"/>
  <c r="AF877" i="4"/>
  <c r="AL877" i="4" s="1"/>
  <c r="AR877" i="4" s="1"/>
  <c r="AK877" i="4"/>
  <c r="AJ909" i="4"/>
  <c r="AP909" i="4" s="1"/>
  <c r="AV909" i="4" s="1"/>
  <c r="AF909" i="4"/>
  <c r="AK909" i="4"/>
  <c r="AO12" i="4"/>
  <c r="AU12" i="4" s="1"/>
  <c r="AN477" i="4"/>
  <c r="AT477" i="4" s="1"/>
  <c r="AP477" i="4"/>
  <c r="AV477" i="4" s="1"/>
  <c r="AF931" i="4"/>
  <c r="AK931" i="4"/>
  <c r="AQ931" i="4" s="1"/>
  <c r="AW931" i="4" s="1"/>
  <c r="AJ931" i="4"/>
  <c r="AF947" i="4"/>
  <c r="AK947" i="4"/>
  <c r="AJ947" i="4"/>
  <c r="AP947" i="4" s="1"/>
  <c r="AV947" i="4" s="1"/>
  <c r="AF967" i="4"/>
  <c r="AL967" i="4" s="1"/>
  <c r="AR967" i="4" s="1"/>
  <c r="AK967" i="4"/>
  <c r="AJ967" i="4"/>
  <c r="AF573" i="4"/>
  <c r="AK573" i="4"/>
  <c r="AJ573" i="4"/>
  <c r="AF669" i="4"/>
  <c r="AK669" i="4"/>
  <c r="AJ669" i="4"/>
  <c r="AP669" i="4" s="1"/>
  <c r="AV669" i="4" s="1"/>
  <c r="AF693" i="4"/>
  <c r="AK693" i="4"/>
  <c r="AJ693" i="4"/>
  <c r="AP693" i="4" s="1"/>
  <c r="AV693" i="4" s="1"/>
  <c r="AF725" i="4"/>
  <c r="AK725" i="4"/>
  <c r="AJ725" i="4"/>
  <c r="AF757" i="4"/>
  <c r="AL757" i="4" s="1"/>
  <c r="AR757" i="4" s="1"/>
  <c r="E757" i="4" s="1"/>
  <c r="I757" i="4" s="1"/>
  <c r="AK757" i="4"/>
  <c r="AJ757" i="4"/>
  <c r="AP757" i="4" s="1"/>
  <c r="AV757" i="4" s="1"/>
  <c r="AF789" i="4"/>
  <c r="AK789" i="4"/>
  <c r="AJ789" i="4"/>
  <c r="AF821" i="4"/>
  <c r="AL821" i="4" s="1"/>
  <c r="AR821" i="4" s="1"/>
  <c r="E821" i="4" s="1"/>
  <c r="I821" i="4" s="1"/>
  <c r="AK821" i="4"/>
  <c r="AQ821" i="4" s="1"/>
  <c r="AW821" i="4" s="1"/>
  <c r="AJ821" i="4"/>
  <c r="AF861" i="4"/>
  <c r="AK861" i="4"/>
  <c r="AJ861" i="4"/>
  <c r="AF893" i="4"/>
  <c r="AL893" i="4" s="1"/>
  <c r="AR893" i="4" s="1"/>
  <c r="AK893" i="4"/>
  <c r="AQ893" i="4" s="1"/>
  <c r="AW893" i="4" s="1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Y447" i="4"/>
  <c r="AB447" i="4" s="1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O469" i="4"/>
  <c r="AU469" i="4" s="1"/>
  <c r="AP469" i="4"/>
  <c r="AV469" i="4" s="1"/>
  <c r="AQ469" i="4"/>
  <c r="AW469" i="4" s="1"/>
  <c r="AQ477" i="4"/>
  <c r="AW477" i="4" s="1"/>
  <c r="AL477" i="4"/>
  <c r="AR477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H8" i="4"/>
  <c r="AG352" i="4"/>
  <c r="AL469" i="4"/>
  <c r="AR469" i="4" s="1"/>
  <c r="AN469" i="4"/>
  <c r="AT469" i="4" s="1"/>
  <c r="AO477" i="4"/>
  <c r="AU477" i="4" s="1"/>
  <c r="AN513" i="4"/>
  <c r="AT513" i="4" s="1"/>
  <c r="AO513" i="4"/>
  <c r="AU513" i="4" s="1"/>
  <c r="AP513" i="4"/>
  <c r="AV513" i="4" s="1"/>
  <c r="F83" i="4"/>
  <c r="J83" i="4" s="1"/>
  <c r="M84" i="2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D224" i="4"/>
  <c r="H224" i="4" s="1"/>
  <c r="G224" i="4"/>
  <c r="F224" i="4"/>
  <c r="J224" i="4" s="1"/>
  <c r="E224" i="4"/>
  <c r="I224" i="4" s="1"/>
  <c r="AK431" i="4"/>
  <c r="AJ431" i="4"/>
  <c r="G252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D208" i="4"/>
  <c r="H208" i="4" s="1"/>
  <c r="G208" i="4"/>
  <c r="F208" i="4"/>
  <c r="J208" i="4" s="1"/>
  <c r="E208" i="4"/>
  <c r="I208" i="4" s="1"/>
  <c r="AJ399" i="4"/>
  <c r="AK399" i="4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G37" i="4"/>
  <c r="D458" i="4"/>
  <c r="H458" i="4" s="1"/>
  <c r="E458" i="4"/>
  <c r="I458" i="4" s="1"/>
  <c r="G458" i="4"/>
  <c r="F458" i="4"/>
  <c r="J458" i="4" s="1"/>
  <c r="F189" i="4"/>
  <c r="J189" i="4" s="1"/>
  <c r="E189" i="4"/>
  <c r="I189" i="4" s="1"/>
  <c r="G189" i="4"/>
  <c r="D189" i="4"/>
  <c r="H189" i="4" s="1"/>
  <c r="E135" i="4"/>
  <c r="I135" i="4" s="1"/>
  <c r="L136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D418" i="4"/>
  <c r="H418" i="4" s="1"/>
  <c r="D490" i="4"/>
  <c r="H490" i="4" s="1"/>
  <c r="E490" i="4"/>
  <c r="I490" i="4" s="1"/>
  <c r="G490" i="4"/>
  <c r="F490" i="4"/>
  <c r="J490" i="4" s="1"/>
  <c r="G201" i="4"/>
  <c r="D394" i="4"/>
  <c r="H394" i="4" s="1"/>
  <c r="E394" i="4"/>
  <c r="I394" i="4" s="1"/>
  <c r="G394" i="4"/>
  <c r="F394" i="4"/>
  <c r="J394" i="4" s="1"/>
  <c r="F229" i="4"/>
  <c r="J229" i="4" s="1"/>
  <c r="D165" i="4"/>
  <c r="H165" i="4" s="1"/>
  <c r="K166" i="2" s="1"/>
  <c r="F217" i="4"/>
  <c r="J217" i="4" s="1"/>
  <c r="E217" i="4"/>
  <c r="I217" i="4" s="1"/>
  <c r="D217" i="4"/>
  <c r="H217" i="4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I106" i="4"/>
  <c r="AO106" i="4" s="1"/>
  <c r="AU106" i="4" s="1"/>
  <c r="AH106" i="4"/>
  <c r="AJ106" i="4"/>
  <c r="AG106" i="4"/>
  <c r="AK106" i="4"/>
  <c r="AF106" i="4"/>
  <c r="AL106" i="4" s="1"/>
  <c r="AR106" i="4" s="1"/>
  <c r="AI148" i="4"/>
  <c r="AO148" i="4" s="1"/>
  <c r="AU148" i="4" s="1"/>
  <c r="AH148" i="4"/>
  <c r="AJ148" i="4"/>
  <c r="AG148" i="4"/>
  <c r="AK148" i="4"/>
  <c r="AF148" i="4"/>
  <c r="AL148" i="4" s="1"/>
  <c r="AR148" i="4" s="1"/>
  <c r="AI234" i="4"/>
  <c r="AH234" i="4"/>
  <c r="AJ234" i="4"/>
  <c r="AG234" i="4"/>
  <c r="AM234" i="4" s="1"/>
  <c r="AS234" i="4" s="1"/>
  <c r="AK234" i="4"/>
  <c r="AF234" i="4"/>
  <c r="AL234" i="4" s="1"/>
  <c r="AR234" i="4" s="1"/>
  <c r="AI242" i="4"/>
  <c r="AH242" i="4"/>
  <c r="AN242" i="4" s="1"/>
  <c r="AT242" i="4" s="1"/>
  <c r="AJ242" i="4"/>
  <c r="AG242" i="4"/>
  <c r="AM242" i="4" s="1"/>
  <c r="AS242" i="4" s="1"/>
  <c r="AK242" i="4"/>
  <c r="AF242" i="4"/>
  <c r="AI358" i="4"/>
  <c r="AO358" i="4" s="1"/>
  <c r="AU358" i="4" s="1"/>
  <c r="AH358" i="4"/>
  <c r="AJ358" i="4"/>
  <c r="AG358" i="4"/>
  <c r="AM358" i="4" s="1"/>
  <c r="AS358" i="4" s="1"/>
  <c r="AK358" i="4"/>
  <c r="AF358" i="4"/>
  <c r="AI370" i="4"/>
  <c r="AO370" i="4" s="1"/>
  <c r="AU370" i="4" s="1"/>
  <c r="AH370" i="4"/>
  <c r="AJ370" i="4"/>
  <c r="AG370" i="4"/>
  <c r="AM370" i="4" s="1"/>
  <c r="AS370" i="4" s="1"/>
  <c r="AK370" i="4"/>
  <c r="AF370" i="4"/>
  <c r="AI531" i="4"/>
  <c r="AO531" i="4" s="1"/>
  <c r="AU531" i="4" s="1"/>
  <c r="AF531" i="4"/>
  <c r="AL531" i="4" s="1"/>
  <c r="AR531" i="4" s="1"/>
  <c r="AH531" i="4"/>
  <c r="AG531" i="4"/>
  <c r="AM531" i="4" s="1"/>
  <c r="AS531" i="4" s="1"/>
  <c r="AK531" i="4"/>
  <c r="AJ531" i="4"/>
  <c r="AI930" i="4"/>
  <c r="AO930" i="4" s="1"/>
  <c r="AU930" i="4" s="1"/>
  <c r="AH930" i="4"/>
  <c r="AJ930" i="4"/>
  <c r="AG930" i="4"/>
  <c r="AK930" i="4"/>
  <c r="AF930" i="4"/>
  <c r="AL930" i="4" s="1"/>
  <c r="AR930" i="4" s="1"/>
  <c r="AI950" i="4"/>
  <c r="AH950" i="4"/>
  <c r="AN950" i="4" s="1"/>
  <c r="AT950" i="4" s="1"/>
  <c r="AJ950" i="4"/>
  <c r="AG950" i="4"/>
  <c r="AK950" i="4"/>
  <c r="AQ950" i="4" s="1"/>
  <c r="AW950" i="4" s="1"/>
  <c r="AF950" i="4"/>
  <c r="AI966" i="4"/>
  <c r="AH966" i="4"/>
  <c r="AJ966" i="4"/>
  <c r="AG966" i="4"/>
  <c r="AM966" i="4" s="1"/>
  <c r="AS966" i="4" s="1"/>
  <c r="AK966" i="4"/>
  <c r="AF966" i="4"/>
  <c r="AL966" i="4" s="1"/>
  <c r="AR966" i="4" s="1"/>
  <c r="AI537" i="4"/>
  <c r="AF537" i="4"/>
  <c r="AL537" i="4" s="1"/>
  <c r="AR537" i="4" s="1"/>
  <c r="AH537" i="4"/>
  <c r="AN537" i="4" s="1"/>
  <c r="AT537" i="4" s="1"/>
  <c r="AG537" i="4"/>
  <c r="AM537" i="4" s="1"/>
  <c r="AS537" i="4" s="1"/>
  <c r="AK537" i="4"/>
  <c r="AJ537" i="4"/>
  <c r="AP537" i="4" s="1"/>
  <c r="AV537" i="4" s="1"/>
  <c r="AI976" i="4"/>
  <c r="AF976" i="4"/>
  <c r="AH976" i="4"/>
  <c r="AG976" i="4"/>
  <c r="AK976" i="4"/>
  <c r="AQ976" i="4" s="1"/>
  <c r="AW976" i="4" s="1"/>
  <c r="AJ976" i="4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J984" i="4"/>
  <c r="AP984" i="4" s="1"/>
  <c r="AV984" i="4" s="1"/>
  <c r="AI992" i="4"/>
  <c r="AF992" i="4"/>
  <c r="AH992" i="4"/>
  <c r="AG992" i="4"/>
  <c r="AK992" i="4"/>
  <c r="AQ992" i="4" s="1"/>
  <c r="AW992" i="4" s="1"/>
  <c r="AJ992" i="4"/>
  <c r="AP992" i="4" s="1"/>
  <c r="AV992" i="4" s="1"/>
  <c r="AI1000" i="4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F981" i="4"/>
  <c r="AJ981" i="4"/>
  <c r="AK981" i="4"/>
  <c r="AQ981" i="4" s="1"/>
  <c r="AW981" i="4" s="1"/>
  <c r="AH993" i="4"/>
  <c r="AN993" i="4" s="1"/>
  <c r="AT993" i="4" s="1"/>
  <c r="AI993" i="4"/>
  <c r="AO993" i="4" s="1"/>
  <c r="AU993" i="4" s="1"/>
  <c r="AG993" i="4"/>
  <c r="AF993" i="4"/>
  <c r="AJ993" i="4"/>
  <c r="AK993" i="4"/>
  <c r="AQ993" i="4" s="1"/>
  <c r="AW993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5" i="4"/>
  <c r="AR5" i="4" s="1"/>
  <c r="F361" i="4"/>
  <c r="J361" i="4" s="1"/>
  <c r="G361" i="4"/>
  <c r="D361" i="4"/>
  <c r="H361" i="4" s="1"/>
  <c r="E361" i="4"/>
  <c r="I361" i="4" s="1"/>
  <c r="D398" i="4"/>
  <c r="H398" i="4" s="1"/>
  <c r="E474" i="4"/>
  <c r="I474" i="4" s="1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E213" i="4"/>
  <c r="I213" i="4" s="1"/>
  <c r="G213" i="4"/>
  <c r="D213" i="4"/>
  <c r="H213" i="4" s="1"/>
  <c r="D402" i="4"/>
  <c r="H402" i="4" s="1"/>
  <c r="E402" i="4"/>
  <c r="I402" i="4" s="1"/>
  <c r="G402" i="4"/>
  <c r="F402" i="4"/>
  <c r="J402" i="4" s="1"/>
  <c r="F173" i="4"/>
  <c r="J173" i="4" s="1"/>
  <c r="M174" i="2" s="1"/>
  <c r="G173" i="4"/>
  <c r="D193" i="4"/>
  <c r="H193" i="4" s="1"/>
  <c r="F221" i="4"/>
  <c r="J221" i="4" s="1"/>
  <c r="E221" i="4"/>
  <c r="I221" i="4" s="1"/>
  <c r="G221" i="4"/>
  <c r="D221" i="4"/>
  <c r="H221" i="4" s="1"/>
  <c r="F197" i="4"/>
  <c r="J197" i="4" s="1"/>
  <c r="D406" i="4"/>
  <c r="H406" i="4" s="1"/>
  <c r="F406" i="4"/>
  <c r="J406" i="4" s="1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E390" i="4"/>
  <c r="I390" i="4" s="1"/>
  <c r="F390" i="4"/>
  <c r="J390" i="4" s="1"/>
  <c r="G390" i="4"/>
  <c r="G434" i="4"/>
  <c r="G466" i="4"/>
  <c r="G181" i="4"/>
  <c r="D225" i="4"/>
  <c r="H225" i="4" s="1"/>
  <c r="F205" i="4"/>
  <c r="J205" i="4" s="1"/>
  <c r="D414" i="4"/>
  <c r="H414" i="4" s="1"/>
  <c r="E414" i="4"/>
  <c r="I414" i="4" s="1"/>
  <c r="F414" i="4"/>
  <c r="J414" i="4" s="1"/>
  <c r="G414" i="4"/>
  <c r="E131" i="4"/>
  <c r="I131" i="4" s="1"/>
  <c r="L132" i="2" s="1"/>
  <c r="AI236" i="4"/>
  <c r="AH236" i="4"/>
  <c r="AJ236" i="4"/>
  <c r="AG236" i="4"/>
  <c r="AM236" i="4" s="1"/>
  <c r="AS236" i="4" s="1"/>
  <c r="AK236" i="4"/>
  <c r="AF236" i="4"/>
  <c r="AI110" i="4"/>
  <c r="AO110" i="4" s="1"/>
  <c r="AU110" i="4" s="1"/>
  <c r="AH110" i="4"/>
  <c r="AJ110" i="4"/>
  <c r="AG110" i="4"/>
  <c r="AK110" i="4"/>
  <c r="AF110" i="4"/>
  <c r="AI152" i="4"/>
  <c r="AO152" i="4" s="1"/>
  <c r="AU152" i="4" s="1"/>
  <c r="AH152" i="4"/>
  <c r="AJ152" i="4"/>
  <c r="AG152" i="4"/>
  <c r="AK152" i="4"/>
  <c r="AF152" i="4"/>
  <c r="AI238" i="4"/>
  <c r="AH238" i="4"/>
  <c r="AJ238" i="4"/>
  <c r="AG238" i="4"/>
  <c r="AM238" i="4" s="1"/>
  <c r="AS238" i="4" s="1"/>
  <c r="AK238" i="4"/>
  <c r="AF238" i="4"/>
  <c r="AI246" i="4"/>
  <c r="AH246" i="4"/>
  <c r="AJ246" i="4"/>
  <c r="AG246" i="4"/>
  <c r="AM246" i="4" s="1"/>
  <c r="AS246" i="4" s="1"/>
  <c r="AK246" i="4"/>
  <c r="AF246" i="4"/>
  <c r="AI362" i="4"/>
  <c r="AO362" i="4" s="1"/>
  <c r="AU362" i="4" s="1"/>
  <c r="AH362" i="4"/>
  <c r="AJ362" i="4"/>
  <c r="AG362" i="4"/>
  <c r="AK362" i="4"/>
  <c r="AF362" i="4"/>
  <c r="AI378" i="4"/>
  <c r="AH378" i="4"/>
  <c r="AJ378" i="4"/>
  <c r="AG378" i="4"/>
  <c r="AM378" i="4" s="1"/>
  <c r="AS378" i="4" s="1"/>
  <c r="AK378" i="4"/>
  <c r="AF378" i="4"/>
  <c r="AI555" i="4"/>
  <c r="AF555" i="4"/>
  <c r="AH555" i="4"/>
  <c r="AG555" i="4"/>
  <c r="AM555" i="4" s="1"/>
  <c r="AS555" i="4" s="1"/>
  <c r="AK555" i="4"/>
  <c r="AJ555" i="4"/>
  <c r="AI938" i="4"/>
  <c r="AH938" i="4"/>
  <c r="AJ938" i="4"/>
  <c r="AG938" i="4"/>
  <c r="AM938" i="4" s="1"/>
  <c r="AS938" i="4" s="1"/>
  <c r="AK938" i="4"/>
  <c r="AF938" i="4"/>
  <c r="AI958" i="4"/>
  <c r="AH958" i="4"/>
  <c r="AN958" i="4" s="1"/>
  <c r="AT958" i="4" s="1"/>
  <c r="AJ958" i="4"/>
  <c r="AG958" i="4"/>
  <c r="AK958" i="4"/>
  <c r="AF958" i="4"/>
  <c r="AL958" i="4" s="1"/>
  <c r="AR958" i="4" s="1"/>
  <c r="AI521" i="4"/>
  <c r="AO521" i="4" s="1"/>
  <c r="AU521" i="4" s="1"/>
  <c r="AF521" i="4"/>
  <c r="AH521" i="4"/>
  <c r="AG521" i="4"/>
  <c r="AK521" i="4"/>
  <c r="AJ521" i="4"/>
  <c r="AI553" i="4"/>
  <c r="AF553" i="4"/>
  <c r="AH553" i="4"/>
  <c r="AN553" i="4" s="1"/>
  <c r="AT553" i="4" s="1"/>
  <c r="AG553" i="4"/>
  <c r="AK553" i="4"/>
  <c r="AJ553" i="4"/>
  <c r="AI980" i="4"/>
  <c r="AO980" i="4" s="1"/>
  <c r="AU980" i="4" s="1"/>
  <c r="AF980" i="4"/>
  <c r="AH980" i="4"/>
  <c r="AG980" i="4"/>
  <c r="AK980" i="4"/>
  <c r="AJ980" i="4"/>
  <c r="AI988" i="4"/>
  <c r="AF988" i="4"/>
  <c r="AH988" i="4"/>
  <c r="AN988" i="4" s="1"/>
  <c r="AT988" i="4" s="1"/>
  <c r="AG988" i="4"/>
  <c r="AK988" i="4"/>
  <c r="AJ988" i="4"/>
  <c r="AI996" i="4"/>
  <c r="AO996" i="4" s="1"/>
  <c r="AU996" i="4" s="1"/>
  <c r="AF996" i="4"/>
  <c r="AH996" i="4"/>
  <c r="AG996" i="4"/>
  <c r="AK996" i="4"/>
  <c r="AJ996" i="4"/>
  <c r="AH977" i="4"/>
  <c r="AI977" i="4"/>
  <c r="AG977" i="4"/>
  <c r="AF977" i="4"/>
  <c r="AJ977" i="4"/>
  <c r="AP977" i="4" s="1"/>
  <c r="AV977" i="4" s="1"/>
  <c r="AK977" i="4"/>
  <c r="AH989" i="4"/>
  <c r="AI989" i="4"/>
  <c r="AG989" i="4"/>
  <c r="AM989" i="4" s="1"/>
  <c r="AS989" i="4" s="1"/>
  <c r="AF989" i="4"/>
  <c r="AJ989" i="4"/>
  <c r="AK989" i="4"/>
  <c r="AH997" i="4"/>
  <c r="AI997" i="4"/>
  <c r="AG997" i="4"/>
  <c r="AM997" i="4" s="1"/>
  <c r="AS997" i="4" s="1"/>
  <c r="AF997" i="4"/>
  <c r="AJ997" i="4"/>
  <c r="AK997" i="4"/>
  <c r="Y587" i="4"/>
  <c r="AH587" i="4" s="1"/>
  <c r="Y603" i="4"/>
  <c r="AJ603" i="4" s="1"/>
  <c r="Y619" i="4"/>
  <c r="AG619" i="4" s="1"/>
  <c r="Y635" i="4"/>
  <c r="AK635" i="4" s="1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J244" i="4" s="1"/>
  <c r="Y364" i="4"/>
  <c r="AB364" i="4" s="1"/>
  <c r="Y372" i="4"/>
  <c r="AH372" i="4" s="1"/>
  <c r="Y133" i="4"/>
  <c r="AH133" i="4" s="1"/>
  <c r="Y183" i="4"/>
  <c r="Z183" i="4" s="1"/>
  <c r="Y251" i="4"/>
  <c r="Y315" i="4"/>
  <c r="AB315" i="4" s="1"/>
  <c r="Y412" i="4"/>
  <c r="Z412" i="4" s="1"/>
  <c r="Y476" i="4"/>
  <c r="AH476" i="4" s="1"/>
  <c r="Y285" i="4"/>
  <c r="AH285" i="4" s="1"/>
  <c r="Y349" i="4"/>
  <c r="AA349" i="4" s="1"/>
  <c r="Y563" i="4"/>
  <c r="Y627" i="4"/>
  <c r="AE627" i="4" s="1"/>
  <c r="Y995" i="4"/>
  <c r="AD995" i="4" s="1"/>
  <c r="Y607" i="4"/>
  <c r="Y659" i="4"/>
  <c r="Y691" i="4"/>
  <c r="AA691" i="4" s="1"/>
  <c r="Y723" i="4"/>
  <c r="AD723" i="4" s="1"/>
  <c r="Y755" i="4"/>
  <c r="AD755" i="4" s="1"/>
  <c r="Y787" i="4"/>
  <c r="Z787" i="4" s="1"/>
  <c r="Y819" i="4"/>
  <c r="Y851" i="4"/>
  <c r="AD851" i="4" s="1"/>
  <c r="Y883" i="4"/>
  <c r="AC883" i="4" s="1"/>
  <c r="Y915" i="4"/>
  <c r="Z915" i="4" s="1"/>
  <c r="Y44" i="4"/>
  <c r="AA44" i="4" s="1"/>
  <c r="Y60" i="4"/>
  <c r="AI60" i="4" s="1"/>
  <c r="Y121" i="4"/>
  <c r="AD121" i="4" s="1"/>
  <c r="Y137" i="4"/>
  <c r="AE137" i="4" s="1"/>
  <c r="Y163" i="4"/>
  <c r="AJ163" i="4" s="1"/>
  <c r="Y179" i="4"/>
  <c r="AI179" i="4" s="1"/>
  <c r="Y195" i="4"/>
  <c r="AD195" i="4" s="1"/>
  <c r="Y211" i="4"/>
  <c r="AK211" i="4" s="1"/>
  <c r="Y227" i="4"/>
  <c r="AA227" i="4" s="1"/>
  <c r="Y255" i="4"/>
  <c r="AI255" i="4" s="1"/>
  <c r="Y271" i="4"/>
  <c r="AD271" i="4" s="1"/>
  <c r="Y287" i="4"/>
  <c r="AE287" i="4" s="1"/>
  <c r="Y303" i="4"/>
  <c r="AK303" i="4" s="1"/>
  <c r="Y319" i="4"/>
  <c r="AI319" i="4" s="1"/>
  <c r="Y335" i="4"/>
  <c r="AF335" i="4" s="1"/>
  <c r="Y351" i="4"/>
  <c r="AK351" i="4" s="1"/>
  <c r="Y392" i="4"/>
  <c r="Y408" i="4"/>
  <c r="AI408" i="4" s="1"/>
  <c r="Y424" i="4"/>
  <c r="AF424" i="4" s="1"/>
  <c r="Y440" i="4"/>
  <c r="AE440" i="4" s="1"/>
  <c r="Y456" i="4"/>
  <c r="Y472" i="4"/>
  <c r="AI472" i="4" s="1"/>
  <c r="Y488" i="4"/>
  <c r="AF488" i="4" s="1"/>
  <c r="Y504" i="4"/>
  <c r="AK504" i="4" s="1"/>
  <c r="Y556" i="4"/>
  <c r="Y366" i="4"/>
  <c r="Y515" i="4"/>
  <c r="AF515" i="4" s="1"/>
  <c r="Y539" i="4"/>
  <c r="Z539" i="4" s="1"/>
  <c r="Y926" i="4"/>
  <c r="Z926" i="4" s="1"/>
  <c r="Y942" i="4"/>
  <c r="AG942" i="4" s="1"/>
  <c r="Y954" i="4"/>
  <c r="AG954" i="4" s="1"/>
  <c r="Y970" i="4"/>
  <c r="AB970" i="4" s="1"/>
  <c r="Y545" i="4"/>
  <c r="Z545" i="4" s="1"/>
  <c r="Y978" i="4"/>
  <c r="Y986" i="4"/>
  <c r="AC986" i="4" s="1"/>
  <c r="Y994" i="4"/>
  <c r="Y125" i="4"/>
  <c r="AK125" i="4" s="1"/>
  <c r="Y159" i="4"/>
  <c r="AK159" i="4" s="1"/>
  <c r="Y191" i="4"/>
  <c r="Y223" i="4"/>
  <c r="Z223" i="4" s="1"/>
  <c r="Y275" i="4"/>
  <c r="Y307" i="4"/>
  <c r="AK307" i="4" s="1"/>
  <c r="Y339" i="4"/>
  <c r="AD339" i="4" s="1"/>
  <c r="Y388" i="4"/>
  <c r="AK388" i="4" s="1"/>
  <c r="Y420" i="4"/>
  <c r="AG420" i="4" s="1"/>
  <c r="Y452" i="4"/>
  <c r="AK452" i="4" s="1"/>
  <c r="Y484" i="4"/>
  <c r="AG484" i="4" s="1"/>
  <c r="Y58" i="4"/>
  <c r="Y277" i="4"/>
  <c r="AF277" i="4" s="1"/>
  <c r="Y309" i="4"/>
  <c r="AF309" i="4" s="1"/>
  <c r="Y341" i="4"/>
  <c r="Y20" i="4"/>
  <c r="Z20" i="4" s="1"/>
  <c r="Y360" i="4"/>
  <c r="Y368" i="4"/>
  <c r="Z368" i="4" s="1"/>
  <c r="Y376" i="4"/>
  <c r="AE376" i="4" s="1"/>
  <c r="Y527" i="4"/>
  <c r="Z527" i="4" s="1"/>
  <c r="Y543" i="4"/>
  <c r="Y928" i="4"/>
  <c r="Z928" i="4" s="1"/>
  <c r="Y936" i="4"/>
  <c r="Z936" i="4" s="1"/>
  <c r="Y944" i="4"/>
  <c r="AC944" i="4" s="1"/>
  <c r="Y952" i="4"/>
  <c r="AB952" i="4" s="1"/>
  <c r="Y960" i="4"/>
  <c r="Z960" i="4" s="1"/>
  <c r="Y968" i="4"/>
  <c r="Z968" i="4" s="1"/>
  <c r="Y517" i="4"/>
  <c r="Z517" i="4" s="1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 s="1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 s="1"/>
  <c r="Y590" i="4"/>
  <c r="Y592" i="4"/>
  <c r="AC592" i="4" s="1"/>
  <c r="Y594" i="4"/>
  <c r="AC594" i="4" s="1"/>
  <c r="Y596" i="4"/>
  <c r="AB596" i="4" s="1"/>
  <c r="Y598" i="4"/>
  <c r="Y600" i="4"/>
  <c r="Z600" i="4" s="1"/>
  <c r="Y602" i="4"/>
  <c r="Z602" i="4" s="1"/>
  <c r="Y604" i="4"/>
  <c r="AB604" i="4" s="1"/>
  <c r="Y606" i="4"/>
  <c r="Y608" i="4"/>
  <c r="AC608" i="4" s="1"/>
  <c r="Y610" i="4"/>
  <c r="Y612" i="4"/>
  <c r="AC612" i="4" s="1"/>
  <c r="Y614" i="4"/>
  <c r="AB614" i="4" s="1"/>
  <c r="Y616" i="4"/>
  <c r="AB616" i="4" s="1"/>
  <c r="Y618" i="4"/>
  <c r="AE618" i="4" s="1"/>
  <c r="Y620" i="4"/>
  <c r="Z620" i="4" s="1"/>
  <c r="Y622" i="4"/>
  <c r="Y624" i="4"/>
  <c r="AB624" i="4" s="1"/>
  <c r="Y626" i="4"/>
  <c r="Y628" i="4"/>
  <c r="AC628" i="4" s="1"/>
  <c r="Y630" i="4"/>
  <c r="AA630" i="4" s="1"/>
  <c r="Y632" i="4"/>
  <c r="AB632" i="4" s="1"/>
  <c r="Y634" i="4"/>
  <c r="Y636" i="4"/>
  <c r="Z636" i="4" s="1"/>
  <c r="Y638" i="4"/>
  <c r="Y640" i="4"/>
  <c r="AB640" i="4" s="1"/>
  <c r="Y642" i="4"/>
  <c r="Z642" i="4" s="1"/>
  <c r="Y644" i="4"/>
  <c r="AC644" i="4" s="1"/>
  <c r="Y646" i="4"/>
  <c r="Y648" i="4"/>
  <c r="AB648" i="4" s="1"/>
  <c r="Y650" i="4"/>
  <c r="Y652" i="4"/>
  <c r="Z652" i="4" s="1"/>
  <c r="Y654" i="4"/>
  <c r="AA654" i="4" s="1"/>
  <c r="Y656" i="4"/>
  <c r="AB656" i="4" s="1"/>
  <c r="Y658" i="4"/>
  <c r="Y660" i="4"/>
  <c r="AC660" i="4" s="1"/>
  <c r="Y662" i="4"/>
  <c r="Y664" i="4"/>
  <c r="AB664" i="4" s="1"/>
  <c r="Y666" i="4"/>
  <c r="Z666" i="4" s="1"/>
  <c r="Y668" i="4"/>
  <c r="Z668" i="4" s="1"/>
  <c r="Y670" i="4"/>
  <c r="AA670" i="4" s="1"/>
  <c r="Y672" i="4"/>
  <c r="AB672" i="4" s="1"/>
  <c r="Y674" i="4"/>
  <c r="Y676" i="4"/>
  <c r="AC676" i="4" s="1"/>
  <c r="Y678" i="4"/>
  <c r="AD678" i="4" s="1"/>
  <c r="Y680" i="4"/>
  <c r="AB680" i="4" s="1"/>
  <c r="Y682" i="4"/>
  <c r="Y684" i="4"/>
  <c r="Z684" i="4" s="1"/>
  <c r="Y686" i="4"/>
  <c r="AB686" i="4" s="1"/>
  <c r="Y688" i="4"/>
  <c r="AB688" i="4" s="1"/>
  <c r="Y690" i="4"/>
  <c r="AB690" i="4" s="1"/>
  <c r="Y692" i="4"/>
  <c r="AC692" i="4" s="1"/>
  <c r="Y694" i="4"/>
  <c r="Z694" i="4" s="1"/>
  <c r="Y696" i="4"/>
  <c r="AB696" i="4" s="1"/>
  <c r="Y698" i="4"/>
  <c r="AB698" i="4" s="1"/>
  <c r="Y700" i="4"/>
  <c r="Z700" i="4" s="1"/>
  <c r="Y702" i="4"/>
  <c r="AE702" i="4" s="1"/>
  <c r="Y704" i="4"/>
  <c r="AB704" i="4" s="1"/>
  <c r="Y706" i="4"/>
  <c r="Y708" i="4"/>
  <c r="AC708" i="4" s="1"/>
  <c r="Y710" i="4"/>
  <c r="AE710" i="4" s="1"/>
  <c r="Y712" i="4"/>
  <c r="AB712" i="4" s="1"/>
  <c r="Y714" i="4"/>
  <c r="AB714" i="4" s="1"/>
  <c r="Y716" i="4"/>
  <c r="Z716" i="4" s="1"/>
  <c r="Y718" i="4"/>
  <c r="Y720" i="4"/>
  <c r="AB720" i="4" s="1"/>
  <c r="Y722" i="4"/>
  <c r="AB722" i="4" s="1"/>
  <c r="Y724" i="4"/>
  <c r="AC724" i="4" s="1"/>
  <c r="Y726" i="4"/>
  <c r="AE726" i="4" s="1"/>
  <c r="Y728" i="4"/>
  <c r="AB728" i="4" s="1"/>
  <c r="Y730" i="4"/>
  <c r="AA730" i="4" s="1"/>
  <c r="Y732" i="4"/>
  <c r="Z732" i="4" s="1"/>
  <c r="Y734" i="4"/>
  <c r="Z734" i="4" s="1"/>
  <c r="Y736" i="4"/>
  <c r="AB736" i="4" s="1"/>
  <c r="Y738" i="4"/>
  <c r="AB738" i="4" s="1"/>
  <c r="Y740" i="4"/>
  <c r="AC740" i="4" s="1"/>
  <c r="Y742" i="4"/>
  <c r="AC742" i="4" s="1"/>
  <c r="Y744" i="4"/>
  <c r="AB744" i="4" s="1"/>
  <c r="Y746" i="4"/>
  <c r="AD746" i="4" s="1"/>
  <c r="Y748" i="4"/>
  <c r="Z748" i="4" s="1"/>
  <c r="Y750" i="4"/>
  <c r="AE750" i="4" s="1"/>
  <c r="Y752" i="4"/>
  <c r="AB752" i="4" s="1"/>
  <c r="Y754" i="4"/>
  <c r="AB754" i="4" s="1"/>
  <c r="Y756" i="4"/>
  <c r="AB756" i="4" s="1"/>
  <c r="Y758" i="4"/>
  <c r="AE758" i="4" s="1"/>
  <c r="Y760" i="4"/>
  <c r="AB760" i="4" s="1"/>
  <c r="Y762" i="4"/>
  <c r="AA762" i="4" s="1"/>
  <c r="Y764" i="4"/>
  <c r="AB764" i="4" s="1"/>
  <c r="Y766" i="4"/>
  <c r="AD766" i="4" s="1"/>
  <c r="Y768" i="4"/>
  <c r="AB768" i="4" s="1"/>
  <c r="Y770" i="4"/>
  <c r="AE770" i="4" s="1"/>
  <c r="Y772" i="4"/>
  <c r="AC772" i="4" s="1"/>
  <c r="Y774" i="4"/>
  <c r="AB774" i="4" s="1"/>
  <c r="Y776" i="4"/>
  <c r="AB776" i="4" s="1"/>
  <c r="Y778" i="4"/>
  <c r="AC778" i="4" s="1"/>
  <c r="Y780" i="4"/>
  <c r="AC780" i="4" s="1"/>
  <c r="Y782" i="4"/>
  <c r="AD782" i="4" s="1"/>
  <c r="Y784" i="4"/>
  <c r="AB784" i="4" s="1"/>
  <c r="Y786" i="4"/>
  <c r="AE786" i="4" s="1"/>
  <c r="Y788" i="4"/>
  <c r="AC788" i="4" s="1"/>
  <c r="Y790" i="4"/>
  <c r="AB790" i="4" s="1"/>
  <c r="Y792" i="4"/>
  <c r="AB792" i="4" s="1"/>
  <c r="Y794" i="4"/>
  <c r="AC794" i="4" s="1"/>
  <c r="Y796" i="4"/>
  <c r="AC796" i="4" s="1"/>
  <c r="Y798" i="4"/>
  <c r="AD798" i="4" s="1"/>
  <c r="Y800" i="4"/>
  <c r="AB800" i="4" s="1"/>
  <c r="Y802" i="4"/>
  <c r="AE802" i="4" s="1"/>
  <c r="Y804" i="4"/>
  <c r="AC804" i="4" s="1"/>
  <c r="Y806" i="4"/>
  <c r="AB806" i="4" s="1"/>
  <c r="Y808" i="4"/>
  <c r="AB808" i="4" s="1"/>
  <c r="Y810" i="4"/>
  <c r="AC810" i="4" s="1"/>
  <c r="Y812" i="4"/>
  <c r="AC812" i="4" s="1"/>
  <c r="Y814" i="4"/>
  <c r="AD814" i="4" s="1"/>
  <c r="Y816" i="4"/>
  <c r="AB816" i="4" s="1"/>
  <c r="Y818" i="4"/>
  <c r="AE818" i="4" s="1"/>
  <c r="Y820" i="4"/>
  <c r="AC820" i="4" s="1"/>
  <c r="Y822" i="4"/>
  <c r="AB822" i="4" s="1"/>
  <c r="Y824" i="4"/>
  <c r="AB824" i="4" s="1"/>
  <c r="Y826" i="4"/>
  <c r="AC826" i="4" s="1"/>
  <c r="Y828" i="4"/>
  <c r="AC828" i="4" s="1"/>
  <c r="Y830" i="4"/>
  <c r="AD830" i="4" s="1"/>
  <c r="Y832" i="4"/>
  <c r="AB832" i="4" s="1"/>
  <c r="Y834" i="4"/>
  <c r="AE834" i="4" s="1"/>
  <c r="Y836" i="4"/>
  <c r="AC836" i="4" s="1"/>
  <c r="Y838" i="4"/>
  <c r="AB838" i="4" s="1"/>
  <c r="Y840" i="4"/>
  <c r="AB840" i="4" s="1"/>
  <c r="Y842" i="4"/>
  <c r="AC842" i="4" s="1"/>
  <c r="Y844" i="4"/>
  <c r="AC844" i="4" s="1"/>
  <c r="Y846" i="4"/>
  <c r="AC846" i="4" s="1"/>
  <c r="Y848" i="4"/>
  <c r="AB848" i="4" s="1"/>
  <c r="Y850" i="4"/>
  <c r="AC850" i="4" s="1"/>
  <c r="Y852" i="4"/>
  <c r="AC852" i="4" s="1"/>
  <c r="Y854" i="4"/>
  <c r="AA854" i="4" s="1"/>
  <c r="Y856" i="4"/>
  <c r="AB856" i="4" s="1"/>
  <c r="Y858" i="4"/>
  <c r="AA858" i="4" s="1"/>
  <c r="Y860" i="4"/>
  <c r="AC860" i="4" s="1"/>
  <c r="Y862" i="4"/>
  <c r="AC862" i="4" s="1"/>
  <c r="Y864" i="4"/>
  <c r="AB864" i="4" s="1"/>
  <c r="Y866" i="4"/>
  <c r="AC866" i="4" s="1"/>
  <c r="Y868" i="4"/>
  <c r="AC868" i="4" s="1"/>
  <c r="Y870" i="4"/>
  <c r="AA870" i="4" s="1"/>
  <c r="Y872" i="4"/>
  <c r="AB872" i="4" s="1"/>
  <c r="Y874" i="4"/>
  <c r="AA874" i="4" s="1"/>
  <c r="Y876" i="4"/>
  <c r="AA876" i="4" s="1"/>
  <c r="Y878" i="4"/>
  <c r="AC878" i="4" s="1"/>
  <c r="Y880" i="4"/>
  <c r="AA880" i="4" s="1"/>
  <c r="Y882" i="4"/>
  <c r="AA882" i="4" s="1"/>
  <c r="Y884" i="4"/>
  <c r="AA884" i="4" s="1"/>
  <c r="Y886" i="4"/>
  <c r="AC886" i="4" s="1"/>
  <c r="Y888" i="4"/>
  <c r="AA888" i="4" s="1"/>
  <c r="Y890" i="4"/>
  <c r="AA890" i="4" s="1"/>
  <c r="Y892" i="4"/>
  <c r="AA892" i="4" s="1"/>
  <c r="Y894" i="4"/>
  <c r="AC894" i="4" s="1"/>
  <c r="Y896" i="4"/>
  <c r="AA896" i="4" s="1"/>
  <c r="Y898" i="4"/>
  <c r="AA898" i="4" s="1"/>
  <c r="Y900" i="4"/>
  <c r="AA900" i="4" s="1"/>
  <c r="Y902" i="4"/>
  <c r="AC902" i="4" s="1"/>
  <c r="Y904" i="4"/>
  <c r="AA904" i="4" s="1"/>
  <c r="Y906" i="4"/>
  <c r="AA906" i="4" s="1"/>
  <c r="Y908" i="4"/>
  <c r="AA908" i="4" s="1"/>
  <c r="Y910" i="4"/>
  <c r="AC910" i="4" s="1"/>
  <c r="Y912" i="4"/>
  <c r="AA912" i="4" s="1"/>
  <c r="Y407" i="4"/>
  <c r="Y423" i="4"/>
  <c r="AD423" i="4" s="1"/>
  <c r="Y439" i="4"/>
  <c r="AE439" i="4" s="1"/>
  <c r="Y455" i="4"/>
  <c r="AO501" i="4"/>
  <c r="AU501" i="4" s="1"/>
  <c r="AJ336" i="4"/>
  <c r="AJ352" i="4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31" i="4"/>
  <c r="AD431" i="4"/>
  <c r="AC431" i="4"/>
  <c r="AE431" i="4"/>
  <c r="AB431" i="4"/>
  <c r="AA431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D435" i="4"/>
  <c r="AC435" i="4"/>
  <c r="Z435" i="4"/>
  <c r="AB443" i="4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B158" i="4"/>
  <c r="AA158" i="4"/>
  <c r="AE158" i="4"/>
  <c r="Z158" i="4"/>
  <c r="AD158" i="4"/>
  <c r="AC158" i="4"/>
  <c r="AB174" i="4"/>
  <c r="AN174" i="4" s="1"/>
  <c r="AT174" i="4" s="1"/>
  <c r="AA174" i="4"/>
  <c r="AE174" i="4"/>
  <c r="AD174" i="4"/>
  <c r="AC174" i="4"/>
  <c r="Z174" i="4"/>
  <c r="Z190" i="4"/>
  <c r="AD190" i="4"/>
  <c r="AC190" i="4"/>
  <c r="AE190" i="4"/>
  <c r="AB190" i="4"/>
  <c r="AA190" i="4"/>
  <c r="Z206" i="4"/>
  <c r="AD206" i="4"/>
  <c r="AC206" i="4"/>
  <c r="AB206" i="4"/>
  <c r="AN206" i="4" s="1"/>
  <c r="AT206" i="4" s="1"/>
  <c r="AA206" i="4"/>
  <c r="AE206" i="4"/>
  <c r="Z254" i="4"/>
  <c r="AD254" i="4"/>
  <c r="AC254" i="4"/>
  <c r="AB254" i="4"/>
  <c r="AA254" i="4"/>
  <c r="AE254" i="4"/>
  <c r="Z270" i="4"/>
  <c r="AD270" i="4"/>
  <c r="AC270" i="4"/>
  <c r="AB270" i="4"/>
  <c r="AN270" i="4" s="1"/>
  <c r="AT270" i="4" s="1"/>
  <c r="AA270" i="4"/>
  <c r="AE270" i="4"/>
  <c r="Z286" i="4"/>
  <c r="AD286" i="4"/>
  <c r="AC286" i="4"/>
  <c r="AB286" i="4"/>
  <c r="AA286" i="4"/>
  <c r="AE286" i="4"/>
  <c r="Z302" i="4"/>
  <c r="AD302" i="4"/>
  <c r="AC302" i="4"/>
  <c r="AB302" i="4"/>
  <c r="AN302" i="4" s="1"/>
  <c r="AT302" i="4" s="1"/>
  <c r="AA302" i="4"/>
  <c r="AE302" i="4"/>
  <c r="Z318" i="4"/>
  <c r="AD318" i="4"/>
  <c r="AC318" i="4"/>
  <c r="AB318" i="4"/>
  <c r="AA318" i="4"/>
  <c r="AE318" i="4"/>
  <c r="Z334" i="4"/>
  <c r="AD334" i="4"/>
  <c r="AC334" i="4"/>
  <c r="AB334" i="4"/>
  <c r="AN334" i="4" s="1"/>
  <c r="AT334" i="4" s="1"/>
  <c r="AA334" i="4"/>
  <c r="AE334" i="4"/>
  <c r="Z49" i="4"/>
  <c r="AD49" i="4"/>
  <c r="AC49" i="4"/>
  <c r="AE49" i="4"/>
  <c r="AB49" i="4"/>
  <c r="AA49" i="4"/>
  <c r="Z57" i="4"/>
  <c r="AD57" i="4"/>
  <c r="AC57" i="4"/>
  <c r="AB57" i="4"/>
  <c r="AN57" i="4" s="1"/>
  <c r="AT57" i="4" s="1"/>
  <c r="AA57" i="4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G194" i="4"/>
  <c r="AI194" i="4"/>
  <c r="AG266" i="4"/>
  <c r="AI266" i="4"/>
  <c r="AG330" i="4"/>
  <c r="AI330" i="4"/>
  <c r="AM216" i="4"/>
  <c r="AS216" i="4" s="1"/>
  <c r="AO216" i="4"/>
  <c r="AU216" i="4" s="1"/>
  <c r="AP228" i="4"/>
  <c r="AV228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459" i="4"/>
  <c r="AA459" i="4"/>
  <c r="AE459" i="4"/>
  <c r="Z459" i="4"/>
  <c r="AD459" i="4"/>
  <c r="AC459" i="4"/>
  <c r="AB467" i="4"/>
  <c r="AA467" i="4"/>
  <c r="AE467" i="4"/>
  <c r="AD467" i="4"/>
  <c r="AC467" i="4"/>
  <c r="Z467" i="4"/>
  <c r="AB475" i="4"/>
  <c r="AA475" i="4"/>
  <c r="AE475" i="4"/>
  <c r="Z475" i="4"/>
  <c r="AD475" i="4"/>
  <c r="AC475" i="4"/>
  <c r="AB483" i="4"/>
  <c r="AA483" i="4"/>
  <c r="AE483" i="4"/>
  <c r="AD483" i="4"/>
  <c r="AC483" i="4"/>
  <c r="Z483" i="4"/>
  <c r="AB491" i="4"/>
  <c r="AA491" i="4"/>
  <c r="AE491" i="4"/>
  <c r="Z491" i="4"/>
  <c r="AD491" i="4"/>
  <c r="AC491" i="4"/>
  <c r="AB499" i="4"/>
  <c r="AA499" i="4"/>
  <c r="AE499" i="4"/>
  <c r="AD499" i="4"/>
  <c r="AC499" i="4"/>
  <c r="Z499" i="4"/>
  <c r="AB162" i="4"/>
  <c r="AA162" i="4"/>
  <c r="AE162" i="4"/>
  <c r="Z162" i="4"/>
  <c r="AD162" i="4"/>
  <c r="AC162" i="4"/>
  <c r="AD178" i="4"/>
  <c r="AE178" i="4"/>
  <c r="Z194" i="4"/>
  <c r="AD194" i="4"/>
  <c r="AC194" i="4"/>
  <c r="AB194" i="4"/>
  <c r="AA194" i="4"/>
  <c r="AE194" i="4"/>
  <c r="AB266" i="4"/>
  <c r="AA266" i="4"/>
  <c r="AE266" i="4"/>
  <c r="AD266" i="4"/>
  <c r="AC266" i="4"/>
  <c r="Z266" i="4"/>
  <c r="AB282" i="4"/>
  <c r="AC282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K194" i="4"/>
  <c r="AH194" i="4"/>
  <c r="AJ194" i="4"/>
  <c r="AK266" i="4"/>
  <c r="AH266" i="4"/>
  <c r="AJ266" i="4"/>
  <c r="AH282" i="4"/>
  <c r="AK330" i="4"/>
  <c r="AH330" i="4"/>
  <c r="AJ330" i="4"/>
  <c r="AP387" i="4"/>
  <c r="AV387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X240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B559" i="4"/>
  <c r="AA559" i="4"/>
  <c r="AC559" i="4"/>
  <c r="Z575" i="4"/>
  <c r="AB575" i="4"/>
  <c r="AD575" i="4"/>
  <c r="AA575" i="4"/>
  <c r="AE575" i="4"/>
  <c r="AC575" i="4"/>
  <c r="AA591" i="4"/>
  <c r="Z639" i="4"/>
  <c r="AB639" i="4"/>
  <c r="AD639" i="4"/>
  <c r="AA639" i="4"/>
  <c r="AE639" i="4"/>
  <c r="AC639" i="4"/>
  <c r="AB651" i="4"/>
  <c r="AT651" i="4"/>
  <c r="AV651" i="4"/>
  <c r="AC651" i="4"/>
  <c r="Z667" i="4"/>
  <c r="AE667" i="4"/>
  <c r="Z675" i="4"/>
  <c r="AB675" i="4"/>
  <c r="AD675" i="4"/>
  <c r="AT675" i="4"/>
  <c r="AA675" i="4"/>
  <c r="AE675" i="4"/>
  <c r="AC675" i="4"/>
  <c r="AD683" i="4"/>
  <c r="AT683" i="4"/>
  <c r="AV683" i="4"/>
  <c r="AS683" i="4"/>
  <c r="Z699" i="4"/>
  <c r="AT699" i="4"/>
  <c r="AV699" i="4"/>
  <c r="AE699" i="4"/>
  <c r="AS699" i="4"/>
  <c r="Z707" i="4"/>
  <c r="AB707" i="4"/>
  <c r="AD707" i="4"/>
  <c r="AA707" i="4"/>
  <c r="AE707" i="4"/>
  <c r="AC707" i="4"/>
  <c r="AB715" i="4"/>
  <c r="AT715" i="4"/>
  <c r="AA715" i="4"/>
  <c r="AC715" i="4"/>
  <c r="AB731" i="4"/>
  <c r="AA731" i="4"/>
  <c r="AC731" i="4"/>
  <c r="Z739" i="4"/>
  <c r="AB739" i="4"/>
  <c r="AD739" i="4"/>
  <c r="AA739" i="4"/>
  <c r="AE739" i="4"/>
  <c r="AC739" i="4"/>
  <c r="AT747" i="4"/>
  <c r="Z763" i="4"/>
  <c r="AD763" i="4"/>
  <c r="AE763" i="4"/>
  <c r="AB771" i="4"/>
  <c r="AT771" i="4"/>
  <c r="AA771" i="4"/>
  <c r="AC771" i="4"/>
  <c r="AB779" i="4"/>
  <c r="AN779" i="4" s="1"/>
  <c r="AT779" i="4"/>
  <c r="AV779" i="4"/>
  <c r="AA779" i="4"/>
  <c r="AC779" i="4"/>
  <c r="AB795" i="4"/>
  <c r="AN795" i="4" s="1"/>
  <c r="AT795" i="4"/>
  <c r="AE795" i="4"/>
  <c r="Z803" i="4"/>
  <c r="AB803" i="4"/>
  <c r="AD803" i="4"/>
  <c r="AV803" i="4"/>
  <c r="AA803" i="4"/>
  <c r="AE803" i="4"/>
  <c r="AC803" i="4"/>
  <c r="Z811" i="4"/>
  <c r="AL811" i="4" s="1"/>
  <c r="AR811" i="4" s="1"/>
  <c r="AD811" i="4"/>
  <c r="AT811" i="4"/>
  <c r="AV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 s="1"/>
  <c r="AR843" i="4" s="1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380" i="4"/>
  <c r="AE380" i="4"/>
  <c r="AD380" i="4"/>
  <c r="AB380" i="4"/>
  <c r="AA519" i="4"/>
  <c r="AC519" i="4"/>
  <c r="AE519" i="4"/>
  <c r="AB519" i="4"/>
  <c r="AD519" i="4"/>
  <c r="Z519" i="4"/>
  <c r="AA551" i="4"/>
  <c r="AC551" i="4"/>
  <c r="AE551" i="4"/>
  <c r="AB551" i="4"/>
  <c r="AD551" i="4"/>
  <c r="Z551" i="4"/>
  <c r="AA535" i="4"/>
  <c r="AC535" i="4"/>
  <c r="AE535" i="4"/>
  <c r="AB535" i="4"/>
  <c r="AD535" i="4"/>
  <c r="Z535" i="4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A525" i="4"/>
  <c r="AC525" i="4"/>
  <c r="AE525" i="4"/>
  <c r="AB525" i="4"/>
  <c r="AD525" i="4"/>
  <c r="Z525" i="4"/>
  <c r="AA541" i="4"/>
  <c r="AC541" i="4"/>
  <c r="AE541" i="4"/>
  <c r="AB541" i="4"/>
  <c r="AD541" i="4"/>
  <c r="Z541" i="4"/>
  <c r="AN422" i="4"/>
  <c r="AT422" i="4" s="1"/>
  <c r="AL127" i="4"/>
  <c r="AR127" i="4" s="1"/>
  <c r="AM127" i="4"/>
  <c r="AS127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L422" i="4"/>
  <c r="AR422" i="4" s="1"/>
  <c r="AQ422" i="4"/>
  <c r="AW422" i="4" s="1"/>
  <c r="AM422" i="4"/>
  <c r="AS422" i="4" s="1"/>
  <c r="AP157" i="4"/>
  <c r="AV157" i="4" s="1"/>
  <c r="AQ157" i="4"/>
  <c r="AW157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N518" i="4"/>
  <c r="AT518" i="4" s="1"/>
  <c r="AM550" i="4"/>
  <c r="AS550" i="4" s="1"/>
  <c r="AN550" i="4"/>
  <c r="AT550" i="4" s="1"/>
  <c r="AO561" i="4"/>
  <c r="AU561" i="4" s="1"/>
  <c r="AM569" i="4"/>
  <c r="AS569" i="4" s="1"/>
  <c r="AP577" i="4"/>
  <c r="AV577" i="4" s="1"/>
  <c r="AM585" i="4"/>
  <c r="AS585" i="4" s="1"/>
  <c r="AO609" i="4"/>
  <c r="AU609" i="4" s="1"/>
  <c r="AM617" i="4"/>
  <c r="AS617" i="4" s="1"/>
  <c r="AN617" i="4"/>
  <c r="AT617" i="4" s="1"/>
  <c r="AN633" i="4"/>
  <c r="AT633" i="4" s="1"/>
  <c r="AQ641" i="4"/>
  <c r="AW641" i="4" s="1"/>
  <c r="AL641" i="4"/>
  <c r="AR641" i="4" s="1"/>
  <c r="AL657" i="4"/>
  <c r="AR657" i="4" s="1"/>
  <c r="AO673" i="4"/>
  <c r="AU673" i="4" s="1"/>
  <c r="AQ673" i="4"/>
  <c r="AW673" i="4" s="1"/>
  <c r="AP673" i="4"/>
  <c r="AV673" i="4" s="1"/>
  <c r="AL673" i="4"/>
  <c r="AR673" i="4" s="1"/>
  <c r="AL689" i="4"/>
  <c r="AR689" i="4" s="1"/>
  <c r="AN697" i="4"/>
  <c r="AT697" i="4" s="1"/>
  <c r="AO705" i="4"/>
  <c r="AU705" i="4" s="1"/>
  <c r="AQ705" i="4"/>
  <c r="AW705" i="4" s="1"/>
  <c r="AL705" i="4"/>
  <c r="AR705" i="4" s="1"/>
  <c r="AO737" i="4"/>
  <c r="AU737" i="4" s="1"/>
  <c r="AL737" i="4"/>
  <c r="AR737" i="4" s="1"/>
  <c r="AP753" i="4"/>
  <c r="AV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P645" i="4"/>
  <c r="AV645" i="4" s="1"/>
  <c r="AN661" i="4"/>
  <c r="AT661" i="4" s="1"/>
  <c r="AQ677" i="4"/>
  <c r="AW677" i="4" s="1"/>
  <c r="AP717" i="4"/>
  <c r="AV717" i="4" s="1"/>
  <c r="AL717" i="4"/>
  <c r="AR717" i="4" s="1"/>
  <c r="AN733" i="4"/>
  <c r="AT733" i="4" s="1"/>
  <c r="AP781" i="4"/>
  <c r="AV781" i="4" s="1"/>
  <c r="AL781" i="4"/>
  <c r="AR781" i="4" s="1"/>
  <c r="AN797" i="4"/>
  <c r="AT797" i="4" s="1"/>
  <c r="AP845" i="4"/>
  <c r="AV845" i="4" s="1"/>
  <c r="AL845" i="4"/>
  <c r="AR845" i="4" s="1"/>
  <c r="AM853" i="4"/>
  <c r="AS853" i="4" s="1"/>
  <c r="AN853" i="4"/>
  <c r="AT853" i="4" s="1"/>
  <c r="AM885" i="4"/>
  <c r="AS885" i="4" s="1"/>
  <c r="AN885" i="4"/>
  <c r="AT885" i="4" s="1"/>
  <c r="AP901" i="4"/>
  <c r="AV901" i="4" s="1"/>
  <c r="AM917" i="4"/>
  <c r="AS917" i="4" s="1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 s="1"/>
  <c r="AW914" i="4" s="1"/>
  <c r="AB914" i="4"/>
  <c r="AD914" i="4"/>
  <c r="Z914" i="4"/>
  <c r="AA916" i="4"/>
  <c r="AM916" i="4" s="1"/>
  <c r="AS916" i="4" s="1"/>
  <c r="AC916" i="4"/>
  <c r="AE916" i="4"/>
  <c r="AB916" i="4"/>
  <c r="AD916" i="4"/>
  <c r="AP916" i="4" s="1"/>
  <c r="AV916" i="4" s="1"/>
  <c r="Z916" i="4"/>
  <c r="AA918" i="4"/>
  <c r="AC918" i="4"/>
  <c r="AE918" i="4"/>
  <c r="AQ918" i="4" s="1"/>
  <c r="AW918" i="4" s="1"/>
  <c r="AB918" i="4"/>
  <c r="AD918" i="4"/>
  <c r="Z918" i="4"/>
  <c r="AA920" i="4"/>
  <c r="AM920" i="4" s="1"/>
  <c r="AS920" i="4" s="1"/>
  <c r="AC920" i="4"/>
  <c r="AE920" i="4"/>
  <c r="AB920" i="4"/>
  <c r="AD920" i="4"/>
  <c r="AP920" i="4" s="1"/>
  <c r="AV920" i="4" s="1"/>
  <c r="Z920" i="4"/>
  <c r="AA108" i="4"/>
  <c r="AM108" i="4" s="1"/>
  <c r="AS108" i="4" s="1"/>
  <c r="AC108" i="4"/>
  <c r="AE108" i="4"/>
  <c r="Z108" i="4"/>
  <c r="AD108" i="4"/>
  <c r="AB108" i="4"/>
  <c r="AA150" i="4"/>
  <c r="AM150" i="4" s="1"/>
  <c r="AS150" i="4" s="1"/>
  <c r="AC150" i="4"/>
  <c r="AE150" i="4"/>
  <c r="AQ150" i="4" s="1"/>
  <c r="AW150" i="4" s="1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F603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P518" i="4"/>
  <c r="AV518" i="4" s="1"/>
  <c r="AO550" i="4"/>
  <c r="AU550" i="4" s="1"/>
  <c r="AQ550" i="4"/>
  <c r="AW550" i="4" s="1"/>
  <c r="AP550" i="4"/>
  <c r="AV550" i="4" s="1"/>
  <c r="AL550" i="4"/>
  <c r="AR550" i="4" s="1"/>
  <c r="AN524" i="4"/>
  <c r="AT524" i="4" s="1"/>
  <c r="AP540" i="4"/>
  <c r="AV540" i="4" s="1"/>
  <c r="AM561" i="4"/>
  <c r="AS561" i="4" s="1"/>
  <c r="AO569" i="4"/>
  <c r="AU569" i="4" s="1"/>
  <c r="AP569" i="4"/>
  <c r="AV569" i="4" s="1"/>
  <c r="AM577" i="4"/>
  <c r="AS577" i="4" s="1"/>
  <c r="AO585" i="4"/>
  <c r="AU585" i="4" s="1"/>
  <c r="AP585" i="4"/>
  <c r="AV585" i="4" s="1"/>
  <c r="AN593" i="4"/>
  <c r="AT593" i="4" s="1"/>
  <c r="AP601" i="4"/>
  <c r="AV601" i="4" s="1"/>
  <c r="AM609" i="4"/>
  <c r="AS609" i="4" s="1"/>
  <c r="AO617" i="4"/>
  <c r="AU617" i="4" s="1"/>
  <c r="AN625" i="4"/>
  <c r="AT625" i="4" s="1"/>
  <c r="AQ633" i="4"/>
  <c r="AW633" i="4" s="1"/>
  <c r="AL633" i="4"/>
  <c r="AR633" i="4" s="1"/>
  <c r="AO665" i="4"/>
  <c r="AU665" i="4" s="1"/>
  <c r="AP665" i="4"/>
  <c r="AV665" i="4" s="1"/>
  <c r="AM673" i="4"/>
  <c r="AS673" i="4" s="1"/>
  <c r="AN673" i="4"/>
  <c r="AT673" i="4" s="1"/>
  <c r="AO681" i="4"/>
  <c r="AU681" i="4" s="1"/>
  <c r="AM689" i="4"/>
  <c r="AS689" i="4" s="1"/>
  <c r="AO697" i="4"/>
  <c r="AU697" i="4" s="1"/>
  <c r="AQ697" i="4"/>
  <c r="AW697" i="4" s="1"/>
  <c r="AP697" i="4"/>
  <c r="AV697" i="4" s="1"/>
  <c r="AQ713" i="4"/>
  <c r="AW713" i="4" s="1"/>
  <c r="AN721" i="4"/>
  <c r="AT721" i="4" s="1"/>
  <c r="AP729" i="4"/>
  <c r="AV729" i="4" s="1"/>
  <c r="AL729" i="4"/>
  <c r="AR729" i="4" s="1"/>
  <c r="AM737" i="4"/>
  <c r="AS737" i="4" s="1"/>
  <c r="AL745" i="4"/>
  <c r="AR745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O661" i="4"/>
  <c r="AU661" i="4" s="1"/>
  <c r="AP661" i="4"/>
  <c r="AV661" i="4" s="1"/>
  <c r="AO701" i="4"/>
  <c r="AU701" i="4" s="1"/>
  <c r="AQ701" i="4"/>
  <c r="AW701" i="4" s="1"/>
  <c r="AL701" i="4"/>
  <c r="AR701" i="4" s="1"/>
  <c r="AO733" i="4"/>
  <c r="AU733" i="4" s="1"/>
  <c r="AQ733" i="4"/>
  <c r="AW733" i="4" s="1"/>
  <c r="AP733" i="4"/>
  <c r="AV733" i="4" s="1"/>
  <c r="AN749" i="4"/>
  <c r="AT749" i="4" s="1"/>
  <c r="AQ765" i="4"/>
  <c r="AW765" i="4" s="1"/>
  <c r="AM781" i="4"/>
  <c r="AS781" i="4" s="1"/>
  <c r="AO797" i="4"/>
  <c r="AU797" i="4" s="1"/>
  <c r="AQ797" i="4"/>
  <c r="AW797" i="4" s="1"/>
  <c r="AP797" i="4"/>
  <c r="AV797" i="4" s="1"/>
  <c r="AL797" i="4"/>
  <c r="AR797" i="4" s="1"/>
  <c r="AO829" i="4"/>
  <c r="AU829" i="4" s="1"/>
  <c r="AQ829" i="4"/>
  <c r="AW829" i="4" s="1"/>
  <c r="AP829" i="4"/>
  <c r="AV829" i="4" s="1"/>
  <c r="AO853" i="4"/>
  <c r="AU853" i="4" s="1"/>
  <c r="AL853" i="4"/>
  <c r="AR853" i="4" s="1"/>
  <c r="AO885" i="4"/>
  <c r="AU885" i="4" s="1"/>
  <c r="AQ885" i="4"/>
  <c r="AW885" i="4" s="1"/>
  <c r="AP885" i="4"/>
  <c r="AV885" i="4" s="1"/>
  <c r="AO917" i="4"/>
  <c r="AU917" i="4" s="1"/>
  <c r="AQ917" i="4"/>
  <c r="AW917" i="4" s="1"/>
  <c r="AP917" i="4"/>
  <c r="AV917" i="4" s="1"/>
  <c r="F8" i="3"/>
  <c r="K8" i="3"/>
  <c r="D9" i="3"/>
  <c r="AN150" i="4" l="1"/>
  <c r="AT150" i="4" s="1"/>
  <c r="AL150" i="4"/>
  <c r="AR150" i="4" s="1"/>
  <c r="AL108" i="4"/>
  <c r="AR108" i="4" s="1"/>
  <c r="AO108" i="4"/>
  <c r="AU108" i="4" s="1"/>
  <c r="AN920" i="4"/>
  <c r="AT920" i="4" s="1"/>
  <c r="AO920" i="4"/>
  <c r="AU920" i="4" s="1"/>
  <c r="AL918" i="4"/>
  <c r="AR918" i="4" s="1"/>
  <c r="AN916" i="4"/>
  <c r="AT916" i="4" s="1"/>
  <c r="AO916" i="4"/>
  <c r="AU916" i="4" s="1"/>
  <c r="AL914" i="4"/>
  <c r="AR914" i="4" s="1"/>
  <c r="Z912" i="4"/>
  <c r="AC876" i="4"/>
  <c r="AB820" i="4"/>
  <c r="AB788" i="4"/>
  <c r="AO639" i="4"/>
  <c r="AU639" i="4" s="1"/>
  <c r="AJ178" i="4"/>
  <c r="AE282" i="4"/>
  <c r="AC250" i="4"/>
  <c r="AB178" i="4"/>
  <c r="AN938" i="4"/>
  <c r="AT938" i="4" s="1"/>
  <c r="AN378" i="4"/>
  <c r="AT378" i="4" s="1"/>
  <c r="G474" i="4"/>
  <c r="AP950" i="4"/>
  <c r="AV950" i="4" s="1"/>
  <c r="G161" i="4"/>
  <c r="G135" i="4"/>
  <c r="F426" i="4"/>
  <c r="J426" i="4" s="1"/>
  <c r="E37" i="4"/>
  <c r="I37" i="4" s="1"/>
  <c r="L38" i="2" s="1"/>
  <c r="D83" i="4"/>
  <c r="H83" i="4" s="1"/>
  <c r="K84" i="2" s="1"/>
  <c r="AO893" i="4"/>
  <c r="AU893" i="4" s="1"/>
  <c r="AO757" i="4"/>
  <c r="AU757" i="4" s="1"/>
  <c r="AM693" i="4"/>
  <c r="AS693" i="4" s="1"/>
  <c r="AJ763" i="4"/>
  <c r="AP763" i="4" s="1"/>
  <c r="AV763" i="4" s="1"/>
  <c r="AQ518" i="4"/>
  <c r="AW518" i="4" s="1"/>
  <c r="AN765" i="4"/>
  <c r="AT765" i="4" s="1"/>
  <c r="AN917" i="4"/>
  <c r="AT917" i="4" s="1"/>
  <c r="AN829" i="4"/>
  <c r="AT829" i="4" s="1"/>
  <c r="Z898" i="4"/>
  <c r="AC890" i="4"/>
  <c r="AB858" i="4"/>
  <c r="AD846" i="4"/>
  <c r="AD730" i="4"/>
  <c r="Z690" i="4"/>
  <c r="AL885" i="4"/>
  <c r="AR885" i="4" s="1"/>
  <c r="AL617" i="4"/>
  <c r="AR617" i="4" s="1"/>
  <c r="D617" i="4" s="1"/>
  <c r="H617" i="4" s="1"/>
  <c r="AP127" i="4"/>
  <c r="AV127" i="4" s="1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 s="1"/>
  <c r="AE910" i="4"/>
  <c r="AC906" i="4"/>
  <c r="Z882" i="4"/>
  <c r="AE878" i="4"/>
  <c r="AC874" i="4"/>
  <c r="Z870" i="4"/>
  <c r="AE862" i="4"/>
  <c r="AB854" i="4"/>
  <c r="G143" i="4"/>
  <c r="AJ875" i="4"/>
  <c r="AN645" i="4"/>
  <c r="AT645" i="4" s="1"/>
  <c r="AL55" i="4"/>
  <c r="AR55" i="4" s="1"/>
  <c r="AP681" i="4"/>
  <c r="AV681" i="4" s="1"/>
  <c r="AQ540" i="4"/>
  <c r="AW540" i="4" s="1"/>
  <c r="AQ601" i="4"/>
  <c r="AW601" i="4" s="1"/>
  <c r="AN753" i="4"/>
  <c r="AT753" i="4" s="1"/>
  <c r="AO729" i="4"/>
  <c r="AU729" i="4" s="1"/>
  <c r="AQ585" i="4"/>
  <c r="AW585" i="4" s="1"/>
  <c r="AN689" i="4"/>
  <c r="AT689" i="4" s="1"/>
  <c r="AL577" i="4"/>
  <c r="AR577" i="4" s="1"/>
  <c r="AP382" i="4"/>
  <c r="AV382" i="4" s="1"/>
  <c r="AO157" i="4"/>
  <c r="AU157" i="4" s="1"/>
  <c r="AM633" i="4"/>
  <c r="AS633" i="4" s="1"/>
  <c r="AQ609" i="4"/>
  <c r="AW609" i="4" s="1"/>
  <c r="AO765" i="4"/>
  <c r="AU765" i="4" s="1"/>
  <c r="AP422" i="4"/>
  <c r="AV422" i="4" s="1"/>
  <c r="AQ737" i="4"/>
  <c r="AW737" i="4" s="1"/>
  <c r="AN534" i="4"/>
  <c r="AT534" i="4" s="1"/>
  <c r="AL534" i="4"/>
  <c r="AR534" i="4" s="1"/>
  <c r="AL540" i="4"/>
  <c r="AR540" i="4" s="1"/>
  <c r="AL601" i="4"/>
  <c r="AR601" i="4" s="1"/>
  <c r="AM721" i="4"/>
  <c r="AS721" i="4" s="1"/>
  <c r="AN585" i="4"/>
  <c r="AT585" i="4" s="1"/>
  <c r="AO320" i="4"/>
  <c r="AU320" i="4" s="1"/>
  <c r="AN869" i="4"/>
  <c r="AT869" i="4" s="1"/>
  <c r="AM717" i="4"/>
  <c r="AS717" i="4" s="1"/>
  <c r="AN609" i="4"/>
  <c r="AT609" i="4" s="1"/>
  <c r="AM148" i="4"/>
  <c r="AS148" i="4" s="1"/>
  <c r="AQ148" i="4"/>
  <c r="AW148" i="4" s="1"/>
  <c r="AQ106" i="4"/>
  <c r="AW106" i="4" s="1"/>
  <c r="AO124" i="4"/>
  <c r="AU124" i="4" s="1"/>
  <c r="AN164" i="4"/>
  <c r="AT164" i="4" s="1"/>
  <c r="AP354" i="4"/>
  <c r="AV354" i="4" s="1"/>
  <c r="AF715" i="4"/>
  <c r="Z715" i="4"/>
  <c r="AD715" i="4"/>
  <c r="AH651" i="4"/>
  <c r="AN651" i="4" s="1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 s="1"/>
  <c r="M132" i="2" s="1"/>
  <c r="G131" i="4"/>
  <c r="D498" i="4"/>
  <c r="H498" i="4" s="1"/>
  <c r="F498" i="4"/>
  <c r="J498" i="4" s="1"/>
  <c r="E225" i="4"/>
  <c r="I225" i="4" s="1"/>
  <c r="G225" i="4"/>
  <c r="E434" i="4"/>
  <c r="I434" i="4" s="1"/>
  <c r="F434" i="4"/>
  <c r="J434" i="4" s="1"/>
  <c r="AE637" i="4"/>
  <c r="AJ637" i="4"/>
  <c r="E442" i="4"/>
  <c r="I442" i="4" s="1"/>
  <c r="F442" i="4"/>
  <c r="J442" i="4" s="1"/>
  <c r="E193" i="4"/>
  <c r="I193" i="4" s="1"/>
  <c r="G193" i="4"/>
  <c r="E139" i="4"/>
  <c r="I139" i="4" s="1"/>
  <c r="L140" i="2" s="1"/>
  <c r="D139" i="4"/>
  <c r="H139" i="4" s="1"/>
  <c r="K140" i="2" s="1"/>
  <c r="AF559" i="4"/>
  <c r="AJ559" i="4"/>
  <c r="Z559" i="4"/>
  <c r="AL559" i="4" s="1"/>
  <c r="AR559" i="4" s="1"/>
  <c r="AD559" i="4"/>
  <c r="AE559" i="4"/>
  <c r="E173" i="4"/>
  <c r="I173" i="4" s="1"/>
  <c r="L174" i="2" s="1"/>
  <c r="D173" i="4"/>
  <c r="H173" i="4" s="1"/>
  <c r="K174" i="2" s="1"/>
  <c r="E406" i="4"/>
  <c r="I406" i="4" s="1"/>
  <c r="G406" i="4"/>
  <c r="G65" i="4"/>
  <c r="D65" i="4"/>
  <c r="H65" i="4" s="1"/>
  <c r="K66" i="2" s="1"/>
  <c r="AF731" i="4"/>
  <c r="AG731" i="4"/>
  <c r="AM731" i="4" s="1"/>
  <c r="AS731" i="4" s="1"/>
  <c r="AK731" i="4"/>
  <c r="AF859" i="4"/>
  <c r="AL859" i="4" s="1"/>
  <c r="AR859" i="4" s="1"/>
  <c r="AK859" i="4"/>
  <c r="E185" i="4"/>
  <c r="I185" i="4" s="1"/>
  <c r="G185" i="4"/>
  <c r="AL551" i="4"/>
  <c r="AR551" i="4" s="1"/>
  <c r="AN519" i="4"/>
  <c r="AT519" i="4" s="1"/>
  <c r="AO519" i="4"/>
  <c r="AU519" i="4" s="1"/>
  <c r="AC907" i="4"/>
  <c r="AA907" i="4"/>
  <c r="AB907" i="4"/>
  <c r="AN907" i="4" s="1"/>
  <c r="AT907" i="4" s="1"/>
  <c r="AM899" i="4"/>
  <c r="AS899" i="4" s="1"/>
  <c r="AP875" i="4"/>
  <c r="AV875" i="4" s="1"/>
  <c r="AC859" i="4"/>
  <c r="AA859" i="4"/>
  <c r="AB859" i="4"/>
  <c r="AC843" i="4"/>
  <c r="AA843" i="4"/>
  <c r="AB843" i="4"/>
  <c r="AC827" i="4"/>
  <c r="AA827" i="4"/>
  <c r="AB827" i="4"/>
  <c r="AN827" i="4" s="1"/>
  <c r="AT827" i="4" s="1"/>
  <c r="AC795" i="4"/>
  <c r="AA795" i="4"/>
  <c r="AD795" i="4"/>
  <c r="Z795" i="4"/>
  <c r="AE779" i="4"/>
  <c r="AD779" i="4"/>
  <c r="Z779" i="4"/>
  <c r="AE771" i="4"/>
  <c r="AV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 s="1"/>
  <c r="AL997" i="4"/>
  <c r="AR997" i="4" s="1"/>
  <c r="AL977" i="4"/>
  <c r="AR977" i="4" s="1"/>
  <c r="AO977" i="4"/>
  <c r="AU977" i="4" s="1"/>
  <c r="AM996" i="4"/>
  <c r="AS996" i="4" s="1"/>
  <c r="AP980" i="4"/>
  <c r="AV980" i="4" s="1"/>
  <c r="AM521" i="4"/>
  <c r="AS521" i="4" s="1"/>
  <c r="AM362" i="4"/>
  <c r="AS362" i="4" s="1"/>
  <c r="AN246" i="4"/>
  <c r="AT246" i="4" s="1"/>
  <c r="AM152" i="4"/>
  <c r="AS152" i="4" s="1"/>
  <c r="AN236" i="4"/>
  <c r="AT236" i="4" s="1"/>
  <c r="D131" i="4"/>
  <c r="H131" i="4" s="1"/>
  <c r="K132" i="2" s="1"/>
  <c r="F225" i="4"/>
  <c r="J225" i="4" s="1"/>
  <c r="D434" i="4"/>
  <c r="H434" i="4" s="1"/>
  <c r="F193" i="4"/>
  <c r="J193" i="4" s="1"/>
  <c r="D442" i="4"/>
  <c r="H442" i="4" s="1"/>
  <c r="AL993" i="4"/>
  <c r="AR993" i="4" s="1"/>
  <c r="AL981" i="4"/>
  <c r="AR981" i="4" s="1"/>
  <c r="AM992" i="4"/>
  <c r="AS992" i="4" s="1"/>
  <c r="AL992" i="4"/>
  <c r="AR992" i="4" s="1"/>
  <c r="AP976" i="4"/>
  <c r="AV976" i="4" s="1"/>
  <c r="AM976" i="4"/>
  <c r="AS976" i="4" s="1"/>
  <c r="AL976" i="4"/>
  <c r="AR976" i="4" s="1"/>
  <c r="AN966" i="4"/>
  <c r="AT966" i="4" s="1"/>
  <c r="AL950" i="4"/>
  <c r="AR950" i="4" s="1"/>
  <c r="AM950" i="4"/>
  <c r="AS950" i="4" s="1"/>
  <c r="AM930" i="4"/>
  <c r="AS930" i="4" s="1"/>
  <c r="AN930" i="4"/>
  <c r="AT930" i="4" s="1"/>
  <c r="AP531" i="4"/>
  <c r="AV531" i="4" s="1"/>
  <c r="AL370" i="4"/>
  <c r="AR370" i="4" s="1"/>
  <c r="AL358" i="4"/>
  <c r="AR358" i="4" s="1"/>
  <c r="AN148" i="4"/>
  <c r="AT148" i="4" s="1"/>
  <c r="AM106" i="4"/>
  <c r="AS106" i="4" s="1"/>
  <c r="AN106" i="4"/>
  <c r="AT106" i="4" s="1"/>
  <c r="F185" i="4"/>
  <c r="J185" i="4" s="1"/>
  <c r="G139" i="4"/>
  <c r="F65" i="4"/>
  <c r="J65" i="4" s="1"/>
  <c r="M66" i="2" s="1"/>
  <c r="AF637" i="4"/>
  <c r="AN997" i="4"/>
  <c r="AT997" i="4" s="1"/>
  <c r="AP989" i="4"/>
  <c r="AV989" i="4" s="1"/>
  <c r="AN989" i="4"/>
  <c r="AT989" i="4" s="1"/>
  <c r="AN977" i="4"/>
  <c r="AT977" i="4" s="1"/>
  <c r="AQ996" i="4"/>
  <c r="AW996" i="4" s="1"/>
  <c r="AQ988" i="4"/>
  <c r="AW988" i="4" s="1"/>
  <c r="AQ958" i="4"/>
  <c r="AW958" i="4" s="1"/>
  <c r="AO938" i="4"/>
  <c r="AU938" i="4" s="1"/>
  <c r="AN555" i="4"/>
  <c r="AT555" i="4" s="1"/>
  <c r="AO555" i="4"/>
  <c r="AU555" i="4" s="1"/>
  <c r="AO378" i="4"/>
  <c r="AU378" i="4" s="1"/>
  <c r="AQ362" i="4"/>
  <c r="AW362" i="4" s="1"/>
  <c r="AO238" i="4"/>
  <c r="AU238" i="4" s="1"/>
  <c r="AQ152" i="4"/>
  <c r="AW152" i="4" s="1"/>
  <c r="AQ110" i="4"/>
  <c r="AW110" i="4" s="1"/>
  <c r="AP981" i="4"/>
  <c r="AV981" i="4" s="1"/>
  <c r="AN531" i="4"/>
  <c r="AT531" i="4" s="1"/>
  <c r="AP358" i="4"/>
  <c r="AV358" i="4" s="1"/>
  <c r="AP893" i="4"/>
  <c r="AV893" i="4" s="1"/>
  <c r="AP821" i="4"/>
  <c r="AV821" i="4" s="1"/>
  <c r="AL693" i="4"/>
  <c r="AR693" i="4" s="1"/>
  <c r="D693" i="4" s="1"/>
  <c r="H693" i="4" s="1"/>
  <c r="AN845" i="4"/>
  <c r="AT845" i="4" s="1"/>
  <c r="AM749" i="4"/>
  <c r="AS749" i="4" s="1"/>
  <c r="AO717" i="4"/>
  <c r="AU717" i="4" s="1"/>
  <c r="AM677" i="4"/>
  <c r="AS677" i="4" s="1"/>
  <c r="AM86" i="4"/>
  <c r="AS86" i="4" s="1"/>
  <c r="AO693" i="4"/>
  <c r="AU693" i="4" s="1"/>
  <c r="AQ382" i="4"/>
  <c r="AW382" i="4" s="1"/>
  <c r="AO745" i="4"/>
  <c r="AU745" i="4" s="1"/>
  <c r="AQ681" i="4"/>
  <c r="AW681" i="4" s="1"/>
  <c r="AL593" i="4"/>
  <c r="AR593" i="4" s="1"/>
  <c r="AO721" i="4"/>
  <c r="AU721" i="4" s="1"/>
  <c r="AQ74" i="4"/>
  <c r="AW74" i="4" s="1"/>
  <c r="AP74" i="4"/>
  <c r="AV74" i="4" s="1"/>
  <c r="AJ36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 s="1"/>
  <c r="AL924" i="4"/>
  <c r="AR924" i="4" s="1"/>
  <c r="AN899" i="4"/>
  <c r="AT899" i="4" s="1"/>
  <c r="AP352" i="4"/>
  <c r="AV352" i="4" s="1"/>
  <c r="AL996" i="4"/>
  <c r="AR996" i="4" s="1"/>
  <c r="AL980" i="4"/>
  <c r="AR980" i="4" s="1"/>
  <c r="AL521" i="4"/>
  <c r="AR521" i="4" s="1"/>
  <c r="AP555" i="4"/>
  <c r="AV555" i="4" s="1"/>
  <c r="AN362" i="4"/>
  <c r="AT362" i="4" s="1"/>
  <c r="AN152" i="4"/>
  <c r="AT152" i="4" s="1"/>
  <c r="AN110" i="4"/>
  <c r="AT110" i="4" s="1"/>
  <c r="F59" i="4"/>
  <c r="J59" i="4" s="1"/>
  <c r="M60" i="2" s="1"/>
  <c r="AM344" i="4"/>
  <c r="AS344" i="4" s="1"/>
  <c r="AN272" i="4"/>
  <c r="AT272" i="4" s="1"/>
  <c r="AQ338" i="4"/>
  <c r="AW338" i="4" s="1"/>
  <c r="AM55" i="4"/>
  <c r="AS55" i="4" s="1"/>
  <c r="AM387" i="4"/>
  <c r="AS387" i="4" s="1"/>
  <c r="G260" i="4"/>
  <c r="D260" i="4"/>
  <c r="H260" i="4" s="1"/>
  <c r="AI178" i="4"/>
  <c r="Z178" i="4"/>
  <c r="AL178" i="4" s="1"/>
  <c r="AR178" i="4" s="1"/>
  <c r="F178" i="4" s="1"/>
  <c r="J178" i="4" s="1"/>
  <c r="M179" i="2" s="1"/>
  <c r="AC178" i="4"/>
  <c r="AO178" i="4" s="1"/>
  <c r="AU178" i="4" s="1"/>
  <c r="AA178" i="4"/>
  <c r="AH178" i="4"/>
  <c r="AF282" i="4"/>
  <c r="AI282" i="4"/>
  <c r="AO282" i="4" s="1"/>
  <c r="AU282" i="4" s="1"/>
  <c r="AA282" i="4"/>
  <c r="AM282" i="4" s="1"/>
  <c r="AS282" i="4" s="1"/>
  <c r="AD282" i="4"/>
  <c r="Z282" i="4"/>
  <c r="AK282" i="4"/>
  <c r="AJ282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 s="1"/>
  <c r="AW667" i="4" s="1"/>
  <c r="AD667" i="4"/>
  <c r="AB939" i="4"/>
  <c r="AN939" i="4" s="1"/>
  <c r="AT939" i="4" s="1"/>
  <c r="AF939" i="4"/>
  <c r="F161" i="4"/>
  <c r="J161" i="4" s="1"/>
  <c r="M162" i="2" s="1"/>
  <c r="D161" i="4"/>
  <c r="H161" i="4" s="1"/>
  <c r="K162" i="2" s="1"/>
  <c r="D426" i="4"/>
  <c r="H426" i="4" s="1"/>
  <c r="G426" i="4"/>
  <c r="E398" i="4"/>
  <c r="I398" i="4" s="1"/>
  <c r="G398" i="4"/>
  <c r="E197" i="4"/>
  <c r="I197" i="4" s="1"/>
  <c r="D197" i="4"/>
  <c r="H197" i="4" s="1"/>
  <c r="E466" i="4"/>
  <c r="I466" i="4" s="1"/>
  <c r="F466" i="4"/>
  <c r="J466" i="4" s="1"/>
  <c r="E418" i="4"/>
  <c r="I418" i="4" s="1"/>
  <c r="F418" i="4"/>
  <c r="J418" i="4" s="1"/>
  <c r="E181" i="4"/>
  <c r="I181" i="4" s="1"/>
  <c r="L182" i="2" s="1"/>
  <c r="D181" i="4"/>
  <c r="H181" i="4" s="1"/>
  <c r="K182" i="2" s="1"/>
  <c r="E229" i="4"/>
  <c r="I229" i="4" s="1"/>
  <c r="D229" i="4"/>
  <c r="H229" i="4" s="1"/>
  <c r="AQ739" i="4"/>
  <c r="AW739" i="4" s="1"/>
  <c r="AL739" i="4"/>
  <c r="AR739" i="4" s="1"/>
  <c r="E739" i="4" s="1"/>
  <c r="I739" i="4" s="1"/>
  <c r="AO707" i="4"/>
  <c r="AU707" i="4" s="1"/>
  <c r="AM707" i="4"/>
  <c r="AS707" i="4" s="1"/>
  <c r="AN979" i="4"/>
  <c r="AT979" i="4" s="1"/>
  <c r="AP997" i="4"/>
  <c r="AV997" i="4" s="1"/>
  <c r="AM977" i="4"/>
  <c r="AS977" i="4" s="1"/>
  <c r="AQ980" i="4"/>
  <c r="AW980" i="4" s="1"/>
  <c r="AQ553" i="4"/>
  <c r="AW553" i="4" s="1"/>
  <c r="AQ521" i="4"/>
  <c r="AW521" i="4" s="1"/>
  <c r="AP362" i="4"/>
  <c r="AV362" i="4" s="1"/>
  <c r="AO246" i="4"/>
  <c r="AU246" i="4" s="1"/>
  <c r="AP152" i="4"/>
  <c r="AV152" i="4" s="1"/>
  <c r="AP110" i="4"/>
  <c r="AV110" i="4" s="1"/>
  <c r="AO236" i="4"/>
  <c r="AU236" i="4" s="1"/>
  <c r="AO984" i="4"/>
  <c r="AU984" i="4" s="1"/>
  <c r="AP966" i="4"/>
  <c r="AV966" i="4" s="1"/>
  <c r="AQ370" i="4"/>
  <c r="AW370" i="4" s="1"/>
  <c r="AP148" i="4"/>
  <c r="AV148" i="4" s="1"/>
  <c r="AP106" i="4"/>
  <c r="AV106" i="4" s="1"/>
  <c r="D135" i="4"/>
  <c r="H135" i="4" s="1"/>
  <c r="K136" i="2" s="1"/>
  <c r="F37" i="4"/>
  <c r="J37" i="4" s="1"/>
  <c r="M38" i="2" s="1"/>
  <c r="E83" i="4"/>
  <c r="I83" i="4" s="1"/>
  <c r="L84" i="2" s="1"/>
  <c r="AP789" i="4"/>
  <c r="AV789" i="4" s="1"/>
  <c r="AL789" i="4"/>
  <c r="AR789" i="4" s="1"/>
  <c r="F789" i="4" s="1"/>
  <c r="J789" i="4" s="1"/>
  <c r="AQ757" i="4"/>
  <c r="AW757" i="4" s="1"/>
  <c r="AQ693" i="4"/>
  <c r="AW693" i="4" s="1"/>
  <c r="AL669" i="4"/>
  <c r="AR669" i="4" s="1"/>
  <c r="F669" i="4" s="1"/>
  <c r="J669" i="4" s="1"/>
  <c r="AK939" i="4"/>
  <c r="AQ939" i="4" s="1"/>
  <c r="AW939" i="4" s="1"/>
  <c r="AJ939" i="4"/>
  <c r="AM821" i="4"/>
  <c r="AS821" i="4" s="1"/>
  <c r="AG939" i="4"/>
  <c r="AI939" i="4"/>
  <c r="AO781" i="4"/>
  <c r="AU781" i="4" s="1"/>
  <c r="AG611" i="4"/>
  <c r="AQ91" i="4"/>
  <c r="AW91" i="4" s="1"/>
  <c r="AQ19" i="4"/>
  <c r="AW19" i="4" s="1"/>
  <c r="AJ683" i="4"/>
  <c r="AQ717" i="4"/>
  <c r="AW717" i="4" s="1"/>
  <c r="AG875" i="4"/>
  <c r="AH763" i="4"/>
  <c r="AI591" i="4"/>
  <c r="AD939" i="4"/>
  <c r="AM625" i="4"/>
  <c r="AS625" i="4" s="1"/>
  <c r="AO713" i="4"/>
  <c r="AU713" i="4" s="1"/>
  <c r="AM534" i="4"/>
  <c r="AS534" i="4" s="1"/>
  <c r="AM524" i="4"/>
  <c r="AS524" i="4" s="1"/>
  <c r="AM593" i="4"/>
  <c r="AS593" i="4" s="1"/>
  <c r="AO540" i="4"/>
  <c r="AU540" i="4" s="1"/>
  <c r="AN540" i="4"/>
  <c r="AT540" i="4" s="1"/>
  <c r="AO601" i="4"/>
  <c r="AU601" i="4" s="1"/>
  <c r="AM753" i="4"/>
  <c r="AS753" i="4" s="1"/>
  <c r="AQ729" i="4"/>
  <c r="AW729" i="4" s="1"/>
  <c r="AP713" i="4"/>
  <c r="AV713" i="4" s="1"/>
  <c r="AP765" i="4"/>
  <c r="AV765" i="4" s="1"/>
  <c r="AP737" i="4"/>
  <c r="AV737" i="4" s="1"/>
  <c r="AJ372" i="4"/>
  <c r="AI244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 s="1"/>
  <c r="AO1000" i="4"/>
  <c r="AU1000" i="4" s="1"/>
  <c r="AO992" i="4"/>
  <c r="AU992" i="4" s="1"/>
  <c r="AQ984" i="4"/>
  <c r="AW984" i="4" s="1"/>
  <c r="AO976" i="4"/>
  <c r="AU976" i="4" s="1"/>
  <c r="AQ537" i="4"/>
  <c r="AW537" i="4" s="1"/>
  <c r="AO537" i="4"/>
  <c r="AU537" i="4" s="1"/>
  <c r="AO966" i="4"/>
  <c r="AU966" i="4" s="1"/>
  <c r="AP930" i="4"/>
  <c r="AV930" i="4" s="1"/>
  <c r="AP370" i="4"/>
  <c r="AV370" i="4" s="1"/>
  <c r="AO242" i="4"/>
  <c r="AU242" i="4" s="1"/>
  <c r="G498" i="4"/>
  <c r="AK637" i="4"/>
  <c r="AL947" i="4"/>
  <c r="AR947" i="4" s="1"/>
  <c r="F947" i="4" s="1"/>
  <c r="J947" i="4" s="1"/>
  <c r="AL773" i="4"/>
  <c r="AR773" i="4" s="1"/>
  <c r="F773" i="4" s="1"/>
  <c r="J773" i="4" s="1"/>
  <c r="AI557" i="4"/>
  <c r="AO869" i="4"/>
  <c r="AU869" i="4" s="1"/>
  <c r="AO749" i="4"/>
  <c r="AU749" i="4" s="1"/>
  <c r="AI795" i="4"/>
  <c r="AO795" i="4" s="1"/>
  <c r="AU795" i="4" s="1"/>
  <c r="AM19" i="4"/>
  <c r="AS19" i="4" s="1"/>
  <c r="AJ647" i="4"/>
  <c r="AQ901" i="4"/>
  <c r="AW901" i="4" s="1"/>
  <c r="AQ781" i="4"/>
  <c r="AW781" i="4" s="1"/>
  <c r="G62" i="4"/>
  <c r="G446" i="4"/>
  <c r="AH875" i="4"/>
  <c r="AC939" i="4"/>
  <c r="AQ813" i="4"/>
  <c r="AW813" i="4" s="1"/>
  <c r="AM797" i="4"/>
  <c r="AS797" i="4" s="1"/>
  <c r="AM733" i="4"/>
  <c r="AS733" i="4" s="1"/>
  <c r="AQ1001" i="4"/>
  <c r="AW1001" i="4" s="1"/>
  <c r="AO91" i="4"/>
  <c r="AU91" i="4" s="1"/>
  <c r="AL352" i="4"/>
  <c r="AR352" i="4" s="1"/>
  <c r="G352" i="4" s="1"/>
  <c r="AI779" i="4"/>
  <c r="AG699" i="4"/>
  <c r="AI651" i="4"/>
  <c r="AO651" i="4" s="1"/>
  <c r="AU651" i="4" s="1"/>
  <c r="AG647" i="4"/>
  <c r="AM647" i="4" s="1"/>
  <c r="AS647" i="4" s="1"/>
  <c r="AL75" i="4"/>
  <c r="AR75" i="4" s="1"/>
  <c r="G75" i="4" s="1"/>
  <c r="AO354" i="4"/>
  <c r="AU354" i="4" s="1"/>
  <c r="AK779" i="4"/>
  <c r="E446" i="4"/>
  <c r="I446" i="4" s="1"/>
  <c r="AI731" i="4"/>
  <c r="AO731" i="4" s="1"/>
  <c r="AU731" i="4" s="1"/>
  <c r="AN354" i="4"/>
  <c r="AT354" i="4" s="1"/>
  <c r="AM320" i="4"/>
  <c r="AS320" i="4" s="1"/>
  <c r="AM304" i="4"/>
  <c r="AS304" i="4" s="1"/>
  <c r="AP164" i="4"/>
  <c r="AV164" i="4" s="1"/>
  <c r="AP102" i="4"/>
  <c r="AV102" i="4" s="1"/>
  <c r="AG859" i="4"/>
  <c r="F538" i="4"/>
  <c r="J538" i="4" s="1"/>
  <c r="AO509" i="4"/>
  <c r="AU509" i="4" s="1"/>
  <c r="AL685" i="4"/>
  <c r="AR685" i="4" s="1"/>
  <c r="F685" i="4" s="1"/>
  <c r="J685" i="4" s="1"/>
  <c r="AK557" i="4"/>
  <c r="AM861" i="4"/>
  <c r="AS861" i="4" s="1"/>
  <c r="AM725" i="4"/>
  <c r="AS725" i="4" s="1"/>
  <c r="AM893" i="4"/>
  <c r="AS893" i="4" s="1"/>
  <c r="AM757" i="4"/>
  <c r="AS757" i="4" s="1"/>
  <c r="AJ859" i="4"/>
  <c r="AP859" i="4" s="1"/>
  <c r="AV859" i="4" s="1"/>
  <c r="AK843" i="4"/>
  <c r="AJ731" i="4"/>
  <c r="AP731" i="4" s="1"/>
  <c r="AV731" i="4" s="1"/>
  <c r="AK715" i="4"/>
  <c r="AJ987" i="4"/>
  <c r="AL80" i="4"/>
  <c r="AR80" i="4" s="1"/>
  <c r="E80" i="4" s="1"/>
  <c r="I80" i="4" s="1"/>
  <c r="L81" i="2" s="1"/>
  <c r="AN773" i="4"/>
  <c r="AT773" i="4" s="1"/>
  <c r="AO901" i="4"/>
  <c r="AU901" i="4" s="1"/>
  <c r="AN901" i="4"/>
  <c r="AT901" i="4" s="1"/>
  <c r="AO845" i="4"/>
  <c r="AU845" i="4" s="1"/>
  <c r="AN781" i="4"/>
  <c r="AT781" i="4" s="1"/>
  <c r="AN717" i="4"/>
  <c r="AT717" i="4" s="1"/>
  <c r="AO645" i="4"/>
  <c r="AU645" i="4" s="1"/>
  <c r="AG907" i="4"/>
  <c r="AM907" i="4" s="1"/>
  <c r="AS907" i="4" s="1"/>
  <c r="AI827" i="4"/>
  <c r="AG795" i="4"/>
  <c r="AM795" i="4" s="1"/>
  <c r="AS795" i="4" s="1"/>
  <c r="AL91" i="4"/>
  <c r="AR91" i="4" s="1"/>
  <c r="G91" i="4" s="1"/>
  <c r="AM91" i="4"/>
  <c r="AS91" i="4" s="1"/>
  <c r="AI637" i="4"/>
  <c r="AJ907" i="4"/>
  <c r="AP907" i="4" s="1"/>
  <c r="AV907" i="4" s="1"/>
  <c r="AJ827" i="4"/>
  <c r="AJ795" i="4"/>
  <c r="AK699" i="4"/>
  <c r="AQ699" i="4" s="1"/>
  <c r="AW699" i="4" s="1"/>
  <c r="AH731" i="4"/>
  <c r="AN731" i="4" s="1"/>
  <c r="AT731" i="4" s="1"/>
  <c r="F446" i="4"/>
  <c r="J446" i="4" s="1"/>
  <c r="AL124" i="4"/>
  <c r="AR124" i="4" s="1"/>
  <c r="AH859" i="4"/>
  <c r="AI559" i="4"/>
  <c r="AO559" i="4" s="1"/>
  <c r="AU559" i="4" s="1"/>
  <c r="AQ749" i="4"/>
  <c r="AW749" i="4" s="1"/>
  <c r="AN681" i="4"/>
  <c r="AT681" i="4" s="1"/>
  <c r="AP386" i="4"/>
  <c r="AV386" i="4" s="1"/>
  <c r="AL721" i="4"/>
  <c r="AR721" i="4" s="1"/>
  <c r="G538" i="4"/>
  <c r="AI859" i="4"/>
  <c r="AO859" i="4" s="1"/>
  <c r="AU859" i="4" s="1"/>
  <c r="AL1001" i="4"/>
  <c r="AR1001" i="4" s="1"/>
  <c r="D1001" i="4" s="1"/>
  <c r="H1001" i="4" s="1"/>
  <c r="AM140" i="4"/>
  <c r="AS140" i="4" s="1"/>
  <c r="AL140" i="4"/>
  <c r="AR140" i="4" s="1"/>
  <c r="F140" i="4" s="1"/>
  <c r="J140" i="4" s="1"/>
  <c r="M141" i="2" s="1"/>
  <c r="AP689" i="4"/>
  <c r="AV689" i="4" s="1"/>
  <c r="AL222" i="4"/>
  <c r="AR222" i="4" s="1"/>
  <c r="D222" i="4" s="1"/>
  <c r="H222" i="4" s="1"/>
  <c r="AN74" i="4"/>
  <c r="AT74" i="4" s="1"/>
  <c r="AP320" i="4"/>
  <c r="AV320" i="4" s="1"/>
  <c r="AN745" i="4"/>
  <c r="AT745" i="4" s="1"/>
  <c r="AN82" i="4"/>
  <c r="AT82" i="4" s="1"/>
  <c r="AA706" i="4"/>
  <c r="AD706" i="4"/>
  <c r="AN210" i="4"/>
  <c r="AT210" i="4" s="1"/>
  <c r="Z718" i="4"/>
  <c r="AC718" i="4"/>
  <c r="AB682" i="4"/>
  <c r="AC682" i="4"/>
  <c r="AF635" i="4"/>
  <c r="AO150" i="4"/>
  <c r="AU150" i="4" s="1"/>
  <c r="AN108" i="4"/>
  <c r="AT108" i="4" s="1"/>
  <c r="AL920" i="4"/>
  <c r="AR920" i="4" s="1"/>
  <c r="F920" i="4" s="1"/>
  <c r="J920" i="4" s="1"/>
  <c r="AN918" i="4"/>
  <c r="AT918" i="4" s="1"/>
  <c r="AO918" i="4"/>
  <c r="AU918" i="4" s="1"/>
  <c r="AL916" i="4"/>
  <c r="AR916" i="4" s="1"/>
  <c r="F916" i="4" s="1"/>
  <c r="J916" i="4" s="1"/>
  <c r="AN914" i="4"/>
  <c r="AT914" i="4" s="1"/>
  <c r="AO914" i="4"/>
  <c r="AU914" i="4" s="1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24" i="4"/>
  <c r="AW524" i="4" s="1"/>
  <c r="AQ593" i="4"/>
  <c r="AW593" i="4" s="1"/>
  <c r="AN601" i="4"/>
  <c r="AT601" i="4" s="1"/>
  <c r="AL753" i="4"/>
  <c r="AR753" i="4" s="1"/>
  <c r="D753" i="4" s="1"/>
  <c r="H753" i="4" s="1"/>
  <c r="AQ867" i="4"/>
  <c r="AW867" i="4" s="1"/>
  <c r="AL867" i="4"/>
  <c r="AR867" i="4" s="1"/>
  <c r="D867" i="4" s="1"/>
  <c r="H867" i="4" s="1"/>
  <c r="AQ843" i="4"/>
  <c r="AW843" i="4" s="1"/>
  <c r="AP827" i="4"/>
  <c r="AV827" i="4" s="1"/>
  <c r="AO779" i="4"/>
  <c r="AU779" i="4" s="1"/>
  <c r="AQ575" i="4"/>
  <c r="AW575" i="4" s="1"/>
  <c r="AL575" i="4"/>
  <c r="AR575" i="4" s="1"/>
  <c r="E575" i="4" s="1"/>
  <c r="I575" i="4" s="1"/>
  <c r="AN996" i="4"/>
  <c r="AT996" i="4" s="1"/>
  <c r="AN980" i="4"/>
  <c r="AT980" i="4" s="1"/>
  <c r="AN521" i="4"/>
  <c r="AT521" i="4" s="1"/>
  <c r="AQ938" i="4"/>
  <c r="AW938" i="4" s="1"/>
  <c r="AQ555" i="4"/>
  <c r="AW555" i="4" s="1"/>
  <c r="AQ378" i="4"/>
  <c r="AW378" i="4" s="1"/>
  <c r="AQ246" i="4"/>
  <c r="AW246" i="4" s="1"/>
  <c r="AQ238" i="4"/>
  <c r="AW238" i="4" s="1"/>
  <c r="AQ236" i="4"/>
  <c r="AW236" i="4" s="1"/>
  <c r="G114" i="4"/>
  <c r="AP573" i="4"/>
  <c r="AV573" i="4" s="1"/>
  <c r="AQ741" i="4"/>
  <c r="AW741" i="4" s="1"/>
  <c r="AJ557" i="4"/>
  <c r="AL959" i="4"/>
  <c r="AR959" i="4" s="1"/>
  <c r="F959" i="4" s="1"/>
  <c r="J959" i="4" s="1"/>
  <c r="AJ843" i="4"/>
  <c r="AJ771" i="4"/>
  <c r="AP771" i="4" s="1"/>
  <c r="AJ715" i="4"/>
  <c r="AP715" i="4" s="1"/>
  <c r="AV715" i="4" s="1"/>
  <c r="AK987" i="4"/>
  <c r="AN17" i="4"/>
  <c r="AT17" i="4" s="1"/>
  <c r="AN909" i="4"/>
  <c r="AT909" i="4" s="1"/>
  <c r="AN837" i="4"/>
  <c r="AT837" i="4" s="1"/>
  <c r="AN685" i="4"/>
  <c r="AT685" i="4" s="1"/>
  <c r="AI907" i="4"/>
  <c r="AO907" i="4" s="1"/>
  <c r="AU907" i="4" s="1"/>
  <c r="AG827" i="4"/>
  <c r="AG779" i="4"/>
  <c r="AM779" i="4" s="1"/>
  <c r="AS779" i="4" s="1"/>
  <c r="AI699" i="4"/>
  <c r="AG651" i="4"/>
  <c r="AM651" i="4" s="1"/>
  <c r="AS651" i="4" s="1"/>
  <c r="AI647" i="4"/>
  <c r="AF779" i="4"/>
  <c r="AL779" i="4" s="1"/>
  <c r="AR779" i="4" s="1"/>
  <c r="AF699" i="4"/>
  <c r="AL699" i="4" s="1"/>
  <c r="AR699" i="4" s="1"/>
  <c r="AJ651" i="4"/>
  <c r="AM485" i="4"/>
  <c r="AS485" i="4" s="1"/>
  <c r="AM107" i="4"/>
  <c r="AS107" i="4" s="1"/>
  <c r="AQ845" i="4"/>
  <c r="AW845" i="4" s="1"/>
  <c r="E62" i="4"/>
  <c r="I62" i="4" s="1"/>
  <c r="L63" i="2" s="1"/>
  <c r="AH843" i="4"/>
  <c r="D62" i="4"/>
  <c r="H62" i="4" s="1"/>
  <c r="K63" i="2" s="1"/>
  <c r="AG987" i="4"/>
  <c r="AG843" i="4"/>
  <c r="AA557" i="4"/>
  <c r="AH715" i="4"/>
  <c r="AN715" i="4" s="1"/>
  <c r="AM829" i="4"/>
  <c r="AS829" i="4" s="1"/>
  <c r="AG559" i="4"/>
  <c r="AM559" i="4" s="1"/>
  <c r="AS559" i="4" s="1"/>
  <c r="E538" i="4"/>
  <c r="I538" i="4" s="1"/>
  <c r="AH559" i="4"/>
  <c r="AN559" i="4" s="1"/>
  <c r="AT559" i="4" s="1"/>
  <c r="AI987" i="4"/>
  <c r="AO987" i="4" s="1"/>
  <c r="AU987" i="4" s="1"/>
  <c r="AI843" i="4"/>
  <c r="AO843" i="4" s="1"/>
  <c r="AU843" i="4" s="1"/>
  <c r="AN232" i="4"/>
  <c r="AT232" i="4" s="1"/>
  <c r="AL218" i="4"/>
  <c r="AR218" i="4" s="1"/>
  <c r="D218" i="4" s="1"/>
  <c r="H218" i="4" s="1"/>
  <c r="AL320" i="4"/>
  <c r="AR320" i="4" s="1"/>
  <c r="D320" i="4" s="1"/>
  <c r="H320" i="4" s="1"/>
  <c r="AQ288" i="4"/>
  <c r="AW288" i="4" s="1"/>
  <c r="AQ272" i="4"/>
  <c r="AW272" i="4" s="1"/>
  <c r="AQ228" i="4"/>
  <c r="AW228" i="4" s="1"/>
  <c r="AM228" i="4"/>
  <c r="AS228" i="4" s="1"/>
  <c r="AP196" i="4"/>
  <c r="AV196" i="4" s="1"/>
  <c r="AM124" i="4"/>
  <c r="AS124" i="4" s="1"/>
  <c r="AL102" i="4"/>
  <c r="AR102" i="4" s="1"/>
  <c r="F102" i="4" s="1"/>
  <c r="J102" i="4" s="1"/>
  <c r="M103" i="2" s="1"/>
  <c r="AO90" i="4"/>
  <c r="AU90" i="4" s="1"/>
  <c r="AM82" i="4"/>
  <c r="AS82" i="4" s="1"/>
  <c r="AO74" i="4"/>
  <c r="AU74" i="4" s="1"/>
  <c r="AM765" i="4"/>
  <c r="AS765" i="4" s="1"/>
  <c r="AO127" i="4"/>
  <c r="AU127" i="4" s="1"/>
  <c r="AQ380" i="4"/>
  <c r="AW380" i="4" s="1"/>
  <c r="AA939" i="4"/>
  <c r="AF795" i="4"/>
  <c r="AO689" i="4"/>
  <c r="AU689" i="4" s="1"/>
  <c r="AI715" i="4"/>
  <c r="AO715" i="4" s="1"/>
  <c r="AU715" i="4" s="1"/>
  <c r="AF907" i="4"/>
  <c r="AL907" i="4" s="1"/>
  <c r="AR907" i="4" s="1"/>
  <c r="AK651" i="4"/>
  <c r="AQ651" i="4" s="1"/>
  <c r="AW651" i="4" s="1"/>
  <c r="AA439" i="4"/>
  <c r="AP212" i="4"/>
  <c r="AV212" i="4" s="1"/>
  <c r="AL78" i="4"/>
  <c r="AR78" i="4" s="1"/>
  <c r="AM230" i="4"/>
  <c r="AS230" i="4" s="1"/>
  <c r="AN577" i="4"/>
  <c r="AT577" i="4" s="1"/>
  <c r="AL569" i="4"/>
  <c r="AR569" i="4" s="1"/>
  <c r="D569" i="4" s="1"/>
  <c r="H569" i="4" s="1"/>
  <c r="Z939" i="4"/>
  <c r="AL681" i="4"/>
  <c r="AR681" i="4" s="1"/>
  <c r="D681" i="4" s="1"/>
  <c r="H681" i="4" s="1"/>
  <c r="AM657" i="4"/>
  <c r="AS657" i="4" s="1"/>
  <c r="AL869" i="4"/>
  <c r="AR869" i="4" s="1"/>
  <c r="F869" i="4" s="1"/>
  <c r="J869" i="4" s="1"/>
  <c r="AL813" i="4"/>
  <c r="AR813" i="4" s="1"/>
  <c r="AP677" i="4"/>
  <c r="AV677" i="4" s="1"/>
  <c r="AL625" i="4"/>
  <c r="AR625" i="4" s="1"/>
  <c r="AP625" i="4"/>
  <c r="AV625" i="4" s="1"/>
  <c r="AN713" i="4"/>
  <c r="AT713" i="4" s="1"/>
  <c r="AO256" i="4"/>
  <c r="AU256" i="4" s="1"/>
  <c r="AL524" i="4"/>
  <c r="AR524" i="4" s="1"/>
  <c r="AQ753" i="4"/>
  <c r="AW753" i="4" s="1"/>
  <c r="AN729" i="4"/>
  <c r="AT729" i="4" s="1"/>
  <c r="AN102" i="4"/>
  <c r="AT102" i="4" s="1"/>
  <c r="AO102" i="4"/>
  <c r="AU102" i="4" s="1"/>
  <c r="AP124" i="4"/>
  <c r="AV124" i="4" s="1"/>
  <c r="AP55" i="4"/>
  <c r="AV55" i="4" s="1"/>
  <c r="AM218" i="4"/>
  <c r="AS218" i="4" s="1"/>
  <c r="AL82" i="4"/>
  <c r="AR82" i="4" s="1"/>
  <c r="AM222" i="4"/>
  <c r="AS222" i="4" s="1"/>
  <c r="AL917" i="4"/>
  <c r="AR917" i="4" s="1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J388" i="4"/>
  <c r="AO206" i="4"/>
  <c r="AU206" i="4" s="1"/>
  <c r="AL190" i="4"/>
  <c r="AR190" i="4" s="1"/>
  <c r="D190" i="4" s="1"/>
  <c r="H190" i="4" s="1"/>
  <c r="G324" i="4"/>
  <c r="D324" i="4"/>
  <c r="H324" i="4" s="1"/>
  <c r="D308" i="4"/>
  <c r="H308" i="4" s="1"/>
  <c r="F308" i="4"/>
  <c r="J308" i="4" s="1"/>
  <c r="AM745" i="4"/>
  <c r="AS745" i="4" s="1"/>
  <c r="AP524" i="4"/>
  <c r="AV524" i="4" s="1"/>
  <c r="AP593" i="4"/>
  <c r="AV593" i="4" s="1"/>
  <c r="AM540" i="4"/>
  <c r="AS540" i="4" s="1"/>
  <c r="AM601" i="4"/>
  <c r="AS601" i="4" s="1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I556" i="4"/>
  <c r="AK556" i="4"/>
  <c r="AF372" i="4"/>
  <c r="AG372" i="4"/>
  <c r="AA603" i="4"/>
  <c r="AI603" i="4"/>
  <c r="AM891" i="4"/>
  <c r="AS891" i="4" s="1"/>
  <c r="AP843" i="4"/>
  <c r="AV843" i="4" s="1"/>
  <c r="AP835" i="4"/>
  <c r="AV835" i="4" s="1"/>
  <c r="AP683" i="4"/>
  <c r="AL639" i="4"/>
  <c r="AR639" i="4" s="1"/>
  <c r="AM352" i="4"/>
  <c r="AS352" i="4" s="1"/>
  <c r="AN70" i="4"/>
  <c r="AT70" i="4" s="1"/>
  <c r="AO196" i="4"/>
  <c r="AU196" i="4" s="1"/>
  <c r="AK647" i="4"/>
  <c r="AN947" i="4"/>
  <c r="AT947" i="4" s="1"/>
  <c r="AL829" i="4"/>
  <c r="AR829" i="4" s="1"/>
  <c r="D829" i="4" s="1"/>
  <c r="H829" i="4" s="1"/>
  <c r="AQ218" i="4"/>
  <c r="AW218" i="4" s="1"/>
  <c r="AL518" i="4"/>
  <c r="AR518" i="4" s="1"/>
  <c r="AN80" i="4"/>
  <c r="AT80" i="4" s="1"/>
  <c r="AO709" i="4"/>
  <c r="AU709" i="4" s="1"/>
  <c r="AM509" i="4"/>
  <c r="AS509" i="4" s="1"/>
  <c r="AF827" i="4"/>
  <c r="AL827" i="4" s="1"/>
  <c r="AR827" i="4" s="1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C586" i="4"/>
  <c r="AC582" i="4"/>
  <c r="Z582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E360" i="4"/>
  <c r="AA360" i="4"/>
  <c r="AD360" i="4"/>
  <c r="AI341" i="4"/>
  <c r="AK341" i="4"/>
  <c r="AE341" i="4"/>
  <c r="AK191" i="4"/>
  <c r="AJ191" i="4"/>
  <c r="AF986" i="4"/>
  <c r="AJ986" i="4"/>
  <c r="AI456" i="4"/>
  <c r="AE456" i="4"/>
  <c r="AI392" i="4"/>
  <c r="AK392" i="4"/>
  <c r="AQ392" i="4" s="1"/>
  <c r="AW392" i="4" s="1"/>
  <c r="AG244" i="4"/>
  <c r="AF244" i="4"/>
  <c r="AG635" i="4"/>
  <c r="AH635" i="4"/>
  <c r="AP150" i="4"/>
  <c r="AV150" i="4" s="1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E420" i="4"/>
  <c r="AI339" i="4"/>
  <c r="AO988" i="4"/>
  <c r="AU988" i="4" s="1"/>
  <c r="AO553" i="4"/>
  <c r="AU553" i="4" s="1"/>
  <c r="AP958" i="4"/>
  <c r="AV958" i="4" s="1"/>
  <c r="AP938" i="4"/>
  <c r="AV938" i="4" s="1"/>
  <c r="AP378" i="4"/>
  <c r="AV378" i="4" s="1"/>
  <c r="AP246" i="4"/>
  <c r="AV246" i="4" s="1"/>
  <c r="AP238" i="4"/>
  <c r="AV238" i="4" s="1"/>
  <c r="AP236" i="4"/>
  <c r="AV236" i="4" s="1"/>
  <c r="E114" i="4"/>
  <c r="I114" i="4" s="1"/>
  <c r="L115" i="2" s="1"/>
  <c r="E59" i="4"/>
  <c r="I59" i="4" s="1"/>
  <c r="L60" i="2" s="1"/>
  <c r="AL573" i="4"/>
  <c r="AR573" i="4" s="1"/>
  <c r="D573" i="4" s="1"/>
  <c r="H573" i="4" s="1"/>
  <c r="AM877" i="4"/>
  <c r="AS877" i="4" s="1"/>
  <c r="E470" i="4"/>
  <c r="I470" i="4" s="1"/>
  <c r="AL509" i="4"/>
  <c r="AR509" i="4" s="1"/>
  <c r="AQ90" i="4"/>
  <c r="AW90" i="4" s="1"/>
  <c r="AN196" i="4"/>
  <c r="AT196" i="4" s="1"/>
  <c r="AN222" i="4"/>
  <c r="AT222" i="4" s="1"/>
  <c r="AK795" i="4"/>
  <c r="AQ795" i="4" s="1"/>
  <c r="AW795" i="4" s="1"/>
  <c r="AP609" i="4"/>
  <c r="AV609" i="4" s="1"/>
  <c r="AF420" i="4"/>
  <c r="AC339" i="4"/>
  <c r="Z191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A582" i="4"/>
  <c r="AE582" i="4"/>
  <c r="AD582" i="4"/>
  <c r="AC578" i="4"/>
  <c r="AB578" i="4"/>
  <c r="Z578" i="4"/>
  <c r="AC574" i="4"/>
  <c r="AB574" i="4"/>
  <c r="Z574" i="4"/>
  <c r="AC570" i="4"/>
  <c r="AB570" i="4"/>
  <c r="Z570" i="4"/>
  <c r="AC566" i="4"/>
  <c r="AB566" i="4"/>
  <c r="Z566" i="4"/>
  <c r="AC562" i="4"/>
  <c r="AA562" i="4"/>
  <c r="AB562" i="4"/>
  <c r="Z562" i="4"/>
  <c r="AC558" i="4"/>
  <c r="Z558" i="4"/>
  <c r="AC968" i="4"/>
  <c r="AB968" i="4"/>
  <c r="AC936" i="4"/>
  <c r="AB936" i="4"/>
  <c r="AA376" i="4"/>
  <c r="AD376" i="4"/>
  <c r="AA341" i="4"/>
  <c r="AB341" i="4"/>
  <c r="AJ341" i="4"/>
  <c r="AE484" i="4"/>
  <c r="AF484" i="4"/>
  <c r="AI275" i="4"/>
  <c r="AC275" i="4"/>
  <c r="AO275" i="4" s="1"/>
  <c r="AU275" i="4" s="1"/>
  <c r="Z125" i="4"/>
  <c r="AJ125" i="4"/>
  <c r="AB954" i="4"/>
  <c r="AC954" i="4"/>
  <c r="AH926" i="4"/>
  <c r="AF926" i="4"/>
  <c r="AL926" i="4" s="1"/>
  <c r="AR926" i="4" s="1"/>
  <c r="AE556" i="4"/>
  <c r="AK456" i="4"/>
  <c r="AQ456" i="4" s="1"/>
  <c r="AW456" i="4" s="1"/>
  <c r="AE392" i="4"/>
  <c r="D292" i="4"/>
  <c r="H292" i="4" s="1"/>
  <c r="AQ861" i="4"/>
  <c r="AW861" i="4" s="1"/>
  <c r="AQ725" i="4"/>
  <c r="AW725" i="4" s="1"/>
  <c r="AP837" i="4"/>
  <c r="AV837" i="4" s="1"/>
  <c r="AC493" i="4"/>
  <c r="AH493" i="4"/>
  <c r="AN493" i="4" s="1"/>
  <c r="AT493" i="4" s="1"/>
  <c r="AO931" i="4"/>
  <c r="AU931" i="4" s="1"/>
  <c r="AM967" i="4"/>
  <c r="AS967" i="4" s="1"/>
  <c r="AQ214" i="4"/>
  <c r="AW214" i="4" s="1"/>
  <c r="AM272" i="4"/>
  <c r="AS272" i="4" s="1"/>
  <c r="AQ625" i="4"/>
  <c r="AW625" i="4" s="1"/>
  <c r="AL713" i="4"/>
  <c r="AR713" i="4" s="1"/>
  <c r="AN657" i="4"/>
  <c r="AT657" i="4" s="1"/>
  <c r="AP813" i="4"/>
  <c r="AV813" i="4" s="1"/>
  <c r="AP749" i="4"/>
  <c r="AV749" i="4" s="1"/>
  <c r="AL382" i="4"/>
  <c r="AR382" i="4" s="1"/>
  <c r="AM210" i="4"/>
  <c r="AS210" i="4" s="1"/>
  <c r="AP230" i="4"/>
  <c r="AV230" i="4" s="1"/>
  <c r="AP94" i="4"/>
  <c r="AV94" i="4" s="1"/>
  <c r="AN395" i="4"/>
  <c r="AT395" i="4" s="1"/>
  <c r="AN47" i="4"/>
  <c r="AT47" i="4" s="1"/>
  <c r="AQ387" i="4"/>
  <c r="AW387" i="4" s="1"/>
  <c r="AF651" i="4"/>
  <c r="AL651" i="4" s="1"/>
  <c r="AR651" i="4" s="1"/>
  <c r="AP82" i="4"/>
  <c r="AV82" i="4" s="1"/>
  <c r="AQ661" i="4"/>
  <c r="AW661" i="4" s="1"/>
  <c r="AQ869" i="4"/>
  <c r="AW869" i="4" s="1"/>
  <c r="AN569" i="4"/>
  <c r="AT569" i="4" s="1"/>
  <c r="AN573" i="4"/>
  <c r="AT573" i="4" s="1"/>
  <c r="AQ853" i="4"/>
  <c r="AW853" i="4" s="1"/>
  <c r="AN641" i="4"/>
  <c r="AT641" i="4" s="1"/>
  <c r="AQ689" i="4"/>
  <c r="AW689" i="4" s="1"/>
  <c r="AG314" i="4"/>
  <c r="AA314" i="4"/>
  <c r="Z314" i="4"/>
  <c r="AH314" i="4"/>
  <c r="F160" i="4"/>
  <c r="J160" i="4" s="1"/>
  <c r="M161" i="2" s="1"/>
  <c r="E160" i="4"/>
  <c r="I160" i="4" s="1"/>
  <c r="L161" i="2" s="1"/>
  <c r="D332" i="4"/>
  <c r="H332" i="4" s="1"/>
  <c r="E332" i="4"/>
  <c r="I332" i="4" s="1"/>
  <c r="D316" i="4"/>
  <c r="H316" i="4" s="1"/>
  <c r="G316" i="4"/>
  <c r="D300" i="4"/>
  <c r="H300" i="4" s="1"/>
  <c r="E300" i="4"/>
  <c r="I300" i="4" s="1"/>
  <c r="D284" i="4"/>
  <c r="H284" i="4" s="1"/>
  <c r="E284" i="4"/>
  <c r="I284" i="4" s="1"/>
  <c r="D268" i="4"/>
  <c r="H268" i="4" s="1"/>
  <c r="E268" i="4"/>
  <c r="I268" i="4" s="1"/>
  <c r="D252" i="4"/>
  <c r="H252" i="4" s="1"/>
  <c r="E252" i="4"/>
  <c r="I252" i="4" s="1"/>
  <c r="D200" i="4"/>
  <c r="H200" i="4" s="1"/>
  <c r="F200" i="4"/>
  <c r="J200" i="4" s="1"/>
  <c r="AG605" i="4"/>
  <c r="AF605" i="4"/>
  <c r="AJ605" i="4"/>
  <c r="F201" i="4"/>
  <c r="J201" i="4" s="1"/>
  <c r="D201" i="4"/>
  <c r="H201" i="4" s="1"/>
  <c r="G99" i="4"/>
  <c r="E99" i="4"/>
  <c r="I99" i="4" s="1"/>
  <c r="L100" i="2" s="1"/>
  <c r="AG380" i="4"/>
  <c r="AM380" i="4" s="1"/>
  <c r="AS380" i="4" s="1"/>
  <c r="AJ380" i="4"/>
  <c r="AP380" i="4" s="1"/>
  <c r="AV380" i="4" s="1"/>
  <c r="AF875" i="4"/>
  <c r="AL875" i="4" s="1"/>
  <c r="AR875" i="4" s="1"/>
  <c r="AK875" i="4"/>
  <c r="AQ875" i="4" s="1"/>
  <c r="AW875" i="4" s="1"/>
  <c r="AH811" i="4"/>
  <c r="AK811" i="4"/>
  <c r="AQ811" i="4" s="1"/>
  <c r="AW811" i="4" s="1"/>
  <c r="AI811" i="4"/>
  <c r="AF747" i="4"/>
  <c r="AH747" i="4"/>
  <c r="AK747" i="4"/>
  <c r="AG683" i="4"/>
  <c r="Z683" i="4"/>
  <c r="AL683" i="4" s="1"/>
  <c r="AR683" i="4" s="1"/>
  <c r="F683" i="4" s="1"/>
  <c r="J683" i="4" s="1"/>
  <c r="AF591" i="4"/>
  <c r="AG591" i="4"/>
  <c r="AM591" i="4" s="1"/>
  <c r="AS591" i="4" s="1"/>
  <c r="AK591" i="4"/>
  <c r="Z591" i="4"/>
  <c r="AD591" i="4"/>
  <c r="AE591" i="4"/>
  <c r="AH611" i="4"/>
  <c r="AF611" i="4"/>
  <c r="AI611" i="4"/>
  <c r="AB611" i="4"/>
  <c r="AE611" i="4"/>
  <c r="AF891" i="4"/>
  <c r="AH891" i="4"/>
  <c r="AN891" i="4" s="1"/>
  <c r="AT891" i="4" s="1"/>
  <c r="AK891" i="4"/>
  <c r="AF763" i="4"/>
  <c r="AL763" i="4" s="1"/>
  <c r="AR763" i="4" s="1"/>
  <c r="AI763" i="4"/>
  <c r="AK763" i="4"/>
  <c r="AQ763" i="4" s="1"/>
  <c r="AW763" i="4" s="1"/>
  <c r="AF623" i="4"/>
  <c r="AH623" i="4"/>
  <c r="AK623" i="4"/>
  <c r="Z623" i="4"/>
  <c r="AD623" i="4"/>
  <c r="AP623" i="4" s="1"/>
  <c r="AV623" i="4" s="1"/>
  <c r="AA623" i="4"/>
  <c r="AC623" i="4"/>
  <c r="F209" i="4"/>
  <c r="J209" i="4" s="1"/>
  <c r="D209" i="4"/>
  <c r="H209" i="4" s="1"/>
  <c r="E205" i="4"/>
  <c r="I205" i="4" s="1"/>
  <c r="D205" i="4"/>
  <c r="H205" i="4" s="1"/>
  <c r="F165" i="4"/>
  <c r="J165" i="4" s="1"/>
  <c r="M166" i="2" s="1"/>
  <c r="G165" i="4"/>
  <c r="AE621" i="4"/>
  <c r="Z621" i="4"/>
  <c r="AC621" i="4"/>
  <c r="AD621" i="4"/>
  <c r="AG621" i="4"/>
  <c r="AI621" i="4"/>
  <c r="AJ621" i="4"/>
  <c r="AK621" i="4"/>
  <c r="D937" i="4"/>
  <c r="H937" i="4" s="1"/>
  <c r="G937" i="4"/>
  <c r="G63" i="4"/>
  <c r="F63" i="4"/>
  <c r="J63" i="4" s="1"/>
  <c r="M64" i="2" s="1"/>
  <c r="AI364" i="4"/>
  <c r="AF619" i="4"/>
  <c r="AK619" i="4"/>
  <c r="AF587" i="4"/>
  <c r="AK587" i="4"/>
  <c r="AP108" i="4"/>
  <c r="AV108" i="4" s="1"/>
  <c r="AQ108" i="4"/>
  <c r="AW108" i="4" s="1"/>
  <c r="AQ920" i="4"/>
  <c r="AW920" i="4" s="1"/>
  <c r="AP918" i="4"/>
  <c r="AV918" i="4" s="1"/>
  <c r="AM918" i="4"/>
  <c r="AS918" i="4" s="1"/>
  <c r="AQ916" i="4"/>
  <c r="AW916" i="4" s="1"/>
  <c r="AP914" i="4"/>
  <c r="AV914" i="4" s="1"/>
  <c r="AM914" i="4"/>
  <c r="AS914" i="4" s="1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Z380" i="4"/>
  <c r="AC380" i="4"/>
  <c r="AE915" i="4"/>
  <c r="AE891" i="4"/>
  <c r="AQ891" i="4" s="1"/>
  <c r="AW891" i="4" s="1"/>
  <c r="AD891" i="4"/>
  <c r="Z891" i="4"/>
  <c r="AL891" i="4" s="1"/>
  <c r="AR891" i="4" s="1"/>
  <c r="F891" i="4" s="1"/>
  <c r="J891" i="4" s="1"/>
  <c r="AC875" i="4"/>
  <c r="AO875" i="4" s="1"/>
  <c r="AU875" i="4" s="1"/>
  <c r="AA875" i="4"/>
  <c r="AB875" i="4"/>
  <c r="AC811" i="4"/>
  <c r="AA811" i="4"/>
  <c r="AB811" i="4"/>
  <c r="AC763" i="4"/>
  <c r="AA763" i="4"/>
  <c r="AM763" i="4" s="1"/>
  <c r="AS763" i="4" s="1"/>
  <c r="AB763" i="4"/>
  <c r="AC747" i="4"/>
  <c r="AA747" i="4"/>
  <c r="AM747" i="4" s="1"/>
  <c r="AS747" i="4" s="1"/>
  <c r="AD747" i="4"/>
  <c r="Z747" i="4"/>
  <c r="AN707" i="4"/>
  <c r="AT707" i="4" s="1"/>
  <c r="AC683" i="4"/>
  <c r="AA683" i="4"/>
  <c r="AB683" i="4"/>
  <c r="AC591" i="4"/>
  <c r="AB591" i="4"/>
  <c r="AN591" i="4" s="1"/>
  <c r="AT591" i="4" s="1"/>
  <c r="AA611" i="4"/>
  <c r="AM611" i="4" s="1"/>
  <c r="AS611" i="4" s="1"/>
  <c r="AD611" i="4"/>
  <c r="G205" i="4"/>
  <c r="E165" i="4"/>
  <c r="I165" i="4" s="1"/>
  <c r="L166" i="2" s="1"/>
  <c r="E209" i="4"/>
  <c r="I209" i="4" s="1"/>
  <c r="E201" i="4"/>
  <c r="I201" i="4" s="1"/>
  <c r="E63" i="4"/>
  <c r="I63" i="4" s="1"/>
  <c r="L64" i="2" s="1"/>
  <c r="G200" i="4"/>
  <c r="G268" i="4"/>
  <c r="D99" i="4"/>
  <c r="H99" i="4" s="1"/>
  <c r="K100" i="2" s="1"/>
  <c r="AK605" i="4"/>
  <c r="AF621" i="4"/>
  <c r="AN336" i="4"/>
  <c r="AT336" i="4" s="1"/>
  <c r="AJ891" i="4"/>
  <c r="AJ747" i="4"/>
  <c r="AJ591" i="4"/>
  <c r="AH621" i="4"/>
  <c r="AM70" i="4"/>
  <c r="AS70" i="4" s="1"/>
  <c r="AM47" i="4"/>
  <c r="AS47" i="4" s="1"/>
  <c r="AG811" i="4"/>
  <c r="AI683" i="4"/>
  <c r="AA621" i="4"/>
  <c r="AL973" i="4"/>
  <c r="AR973" i="4" s="1"/>
  <c r="AI747" i="4"/>
  <c r="AI623" i="4"/>
  <c r="AI380" i="4"/>
  <c r="AF380" i="4"/>
  <c r="AP641" i="4"/>
  <c r="AV641" i="4" s="1"/>
  <c r="AD589" i="4"/>
  <c r="AG589" i="4"/>
  <c r="AJ589" i="4"/>
  <c r="G51" i="4"/>
  <c r="F51" i="4"/>
  <c r="J51" i="4" s="1"/>
  <c r="M52" i="2" s="1"/>
  <c r="E937" i="4"/>
  <c r="I937" i="4" s="1"/>
  <c r="AP338" i="4"/>
  <c r="AV338" i="4" s="1"/>
  <c r="AH771" i="4"/>
  <c r="AN771" i="4" s="1"/>
  <c r="AG771" i="4"/>
  <c r="AM771" i="4" s="1"/>
  <c r="AS771" i="4" s="1"/>
  <c r="AF771" i="4"/>
  <c r="AL771" i="4" s="1"/>
  <c r="AR771" i="4" s="1"/>
  <c r="D771" i="4" s="1"/>
  <c r="H771" i="4" s="1"/>
  <c r="AK771" i="4"/>
  <c r="AQ771" i="4" s="1"/>
  <c r="AW771" i="4" s="1"/>
  <c r="AQ509" i="4"/>
  <c r="AW509" i="4" s="1"/>
  <c r="AI891" i="4"/>
  <c r="AO891" i="4" s="1"/>
  <c r="AU891" i="4" s="1"/>
  <c r="AC557" i="4"/>
  <c r="AD557" i="4"/>
  <c r="AH557" i="4"/>
  <c r="AF557" i="4"/>
  <c r="AL557" i="4" s="1"/>
  <c r="AR557" i="4" s="1"/>
  <c r="AH667" i="4"/>
  <c r="AJ667" i="4"/>
  <c r="AF667" i="4"/>
  <c r="AL667" i="4" s="1"/>
  <c r="AR667" i="4" s="1"/>
  <c r="AG667" i="4"/>
  <c r="AB667" i="4"/>
  <c r="AN667" i="4" s="1"/>
  <c r="AT667" i="4" s="1"/>
  <c r="AA667" i="4"/>
  <c r="AM667" i="4" s="1"/>
  <c r="AS667" i="4" s="1"/>
  <c r="AC667" i="4"/>
  <c r="AO667" i="4" s="1"/>
  <c r="AU667" i="4" s="1"/>
  <c r="F143" i="4"/>
  <c r="J143" i="4" s="1"/>
  <c r="M144" i="2" s="1"/>
  <c r="D143" i="4"/>
  <c r="H143" i="4" s="1"/>
  <c r="K144" i="2" s="1"/>
  <c r="AM639" i="4"/>
  <c r="AS639" i="4" s="1"/>
  <c r="AN639" i="4"/>
  <c r="AT639" i="4" s="1"/>
  <c r="AP979" i="4"/>
  <c r="AV979" i="4" s="1"/>
  <c r="AO997" i="4"/>
  <c r="AU997" i="4" s="1"/>
  <c r="AQ989" i="4"/>
  <c r="AW989" i="4" s="1"/>
  <c r="AL989" i="4"/>
  <c r="AR989" i="4" s="1"/>
  <c r="D989" i="4" s="1"/>
  <c r="H989" i="4" s="1"/>
  <c r="AO989" i="4"/>
  <c r="AU989" i="4" s="1"/>
  <c r="AQ977" i="4"/>
  <c r="AW977" i="4" s="1"/>
  <c r="AP996" i="4"/>
  <c r="AV996" i="4" s="1"/>
  <c r="AM988" i="4"/>
  <c r="AS988" i="4" s="1"/>
  <c r="AM980" i="4"/>
  <c r="AS980" i="4" s="1"/>
  <c r="AM553" i="4"/>
  <c r="AS553" i="4" s="1"/>
  <c r="AP521" i="4"/>
  <c r="AV521" i="4" s="1"/>
  <c r="AL938" i="4"/>
  <c r="AR938" i="4" s="1"/>
  <c r="F938" i="4" s="1"/>
  <c r="J938" i="4" s="1"/>
  <c r="AL555" i="4"/>
  <c r="AR555" i="4" s="1"/>
  <c r="E555" i="4" s="1"/>
  <c r="I555" i="4" s="1"/>
  <c r="AL378" i="4"/>
  <c r="AR378" i="4" s="1"/>
  <c r="D378" i="4" s="1"/>
  <c r="H378" i="4" s="1"/>
  <c r="AL362" i="4"/>
  <c r="AR362" i="4" s="1"/>
  <c r="F362" i="4" s="1"/>
  <c r="J362" i="4" s="1"/>
  <c r="AL246" i="4"/>
  <c r="AR246" i="4" s="1"/>
  <c r="F246" i="4" s="1"/>
  <c r="J246" i="4" s="1"/>
  <c r="AL238" i="4"/>
  <c r="AR238" i="4" s="1"/>
  <c r="D238" i="4" s="1"/>
  <c r="H238" i="4" s="1"/>
  <c r="AN238" i="4"/>
  <c r="AT238" i="4" s="1"/>
  <c r="AL152" i="4"/>
  <c r="AR152" i="4" s="1"/>
  <c r="F152" i="4" s="1"/>
  <c r="J152" i="4" s="1"/>
  <c r="M153" i="2" s="1"/>
  <c r="AL110" i="4"/>
  <c r="AR110" i="4" s="1"/>
  <c r="D110" i="4" s="1"/>
  <c r="H110" i="4" s="1"/>
  <c r="K111" i="2" s="1"/>
  <c r="AM110" i="4"/>
  <c r="AS110" i="4" s="1"/>
  <c r="AL236" i="4"/>
  <c r="AR236" i="4" s="1"/>
  <c r="D236" i="4" s="1"/>
  <c r="H236" i="4" s="1"/>
  <c r="AP993" i="4"/>
  <c r="AV993" i="4" s="1"/>
  <c r="AM981" i="4"/>
  <c r="AS981" i="4" s="1"/>
  <c r="AN992" i="4"/>
  <c r="AT992" i="4" s="1"/>
  <c r="AN976" i="4"/>
  <c r="AT976" i="4" s="1"/>
  <c r="AQ966" i="4"/>
  <c r="AW966" i="4" s="1"/>
  <c r="AO950" i="4"/>
  <c r="AU950" i="4" s="1"/>
  <c r="AQ930" i="4"/>
  <c r="AW930" i="4" s="1"/>
  <c r="AQ531" i="4"/>
  <c r="AW531" i="4" s="1"/>
  <c r="AQ358" i="4"/>
  <c r="AW358" i="4" s="1"/>
  <c r="AQ573" i="4"/>
  <c r="AW573" i="4" s="1"/>
  <c r="AQ947" i="4"/>
  <c r="AW947" i="4" s="1"/>
  <c r="AL909" i="4"/>
  <c r="AR909" i="4" s="1"/>
  <c r="AQ805" i="4"/>
  <c r="AW805" i="4" s="1"/>
  <c r="AL653" i="4"/>
  <c r="AR653" i="4" s="1"/>
  <c r="E653" i="4" s="1"/>
  <c r="I653" i="4" s="1"/>
  <c r="AM837" i="4"/>
  <c r="AS837" i="4" s="1"/>
  <c r="AM773" i="4"/>
  <c r="AS773" i="4" s="1"/>
  <c r="AO773" i="4"/>
  <c r="AU773" i="4" s="1"/>
  <c r="AO653" i="4"/>
  <c r="AU653" i="4" s="1"/>
  <c r="AO813" i="4"/>
  <c r="AU813" i="4" s="1"/>
  <c r="AN19" i="4"/>
  <c r="AT19" i="4" s="1"/>
  <c r="AO19" i="4"/>
  <c r="AU19" i="4" s="1"/>
  <c r="AL107" i="4"/>
  <c r="AR107" i="4" s="1"/>
  <c r="G107" i="4" s="1"/>
  <c r="AQ645" i="4"/>
  <c r="AW645" i="4" s="1"/>
  <c r="AN91" i="4"/>
  <c r="AT91" i="4" s="1"/>
  <c r="AN382" i="4"/>
  <c r="AT382" i="4" s="1"/>
  <c r="AH637" i="4"/>
  <c r="AB637" i="4"/>
  <c r="AA637" i="4"/>
  <c r="AM637" i="4" s="1"/>
  <c r="AS637" i="4" s="1"/>
  <c r="AC637" i="4"/>
  <c r="AD637" i="4"/>
  <c r="Z637" i="4"/>
  <c r="AL637" i="4" s="1"/>
  <c r="AR637" i="4" s="1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376" i="4"/>
  <c r="Z376" i="4"/>
  <c r="AB376" i="4"/>
  <c r="AC360" i="4"/>
  <c r="Z360" i="4"/>
  <c r="AB360" i="4"/>
  <c r="AC341" i="4"/>
  <c r="Z341" i="4"/>
  <c r="AD341" i="4"/>
  <c r="AF341" i="4"/>
  <c r="AG341" i="4"/>
  <c r="AH341" i="4"/>
  <c r="AA277" i="4"/>
  <c r="Z277" i="4"/>
  <c r="AL277" i="4" s="1"/>
  <c r="AR277" i="4" s="1"/>
  <c r="AH277" i="4"/>
  <c r="AA484" i="4"/>
  <c r="AB484" i="4"/>
  <c r="AH484" i="4"/>
  <c r="AA420" i="4"/>
  <c r="AM420" i="4" s="1"/>
  <c r="AS420" i="4" s="1"/>
  <c r="AB420" i="4"/>
  <c r="AH420" i="4"/>
  <c r="Z339" i="4"/>
  <c r="AK339" i="4"/>
  <c r="AJ339" i="4"/>
  <c r="AP339" i="4" s="1"/>
  <c r="AV339" i="4" s="1"/>
  <c r="AC191" i="4"/>
  <c r="AD191" i="4"/>
  <c r="AI191" i="4"/>
  <c r="AC125" i="4"/>
  <c r="AD125" i="4"/>
  <c r="AI125" i="4"/>
  <c r="Z986" i="4"/>
  <c r="AG986" i="4"/>
  <c r="AC545" i="4"/>
  <c r="AG545" i="4"/>
  <c r="AB515" i="4"/>
  <c r="AJ515" i="4"/>
  <c r="Z488" i="4"/>
  <c r="AH488" i="4"/>
  <c r="Z424" i="4"/>
  <c r="AH424" i="4"/>
  <c r="Z335" i="4"/>
  <c r="AH335" i="4"/>
  <c r="AI303" i="4"/>
  <c r="AE303" i="4"/>
  <c r="AQ303" i="4" s="1"/>
  <c r="AW303" i="4" s="1"/>
  <c r="AB227" i="4"/>
  <c r="AJ227" i="4"/>
  <c r="AB163" i="4"/>
  <c r="AA163" i="4"/>
  <c r="AB44" i="4"/>
  <c r="AJ44" i="4"/>
  <c r="AE819" i="4"/>
  <c r="Z819" i="4"/>
  <c r="AE372" i="4"/>
  <c r="AQ372" i="4" s="1"/>
  <c r="AW372" i="4" s="1"/>
  <c r="AK372" i="4"/>
  <c r="AD635" i="4"/>
  <c r="AP635" i="4" s="1"/>
  <c r="AV635" i="4" s="1"/>
  <c r="AI635" i="4"/>
  <c r="AG603" i="4"/>
  <c r="AH603" i="4"/>
  <c r="Z627" i="4"/>
  <c r="F216" i="4"/>
  <c r="J216" i="4" s="1"/>
  <c r="E72" i="4"/>
  <c r="I72" i="4" s="1"/>
  <c r="L73" i="2" s="1"/>
  <c r="F88" i="4"/>
  <c r="J88" i="4" s="1"/>
  <c r="M89" i="2" s="1"/>
  <c r="AG715" i="4"/>
  <c r="AM715" i="4" s="1"/>
  <c r="AS715" i="4" s="1"/>
  <c r="AH987" i="4"/>
  <c r="AN987" i="4" s="1"/>
  <c r="AT987" i="4" s="1"/>
  <c r="AO573" i="4"/>
  <c r="AU573" i="4" s="1"/>
  <c r="AN861" i="4"/>
  <c r="AT861" i="4" s="1"/>
  <c r="AO115" i="4"/>
  <c r="AU115" i="4" s="1"/>
  <c r="AK827" i="4"/>
  <c r="AQ827" i="4" s="1"/>
  <c r="AW827" i="4" s="1"/>
  <c r="AJ779" i="4"/>
  <c r="AP779" i="4" s="1"/>
  <c r="AJ699" i="4"/>
  <c r="AP699" i="4" s="1"/>
  <c r="AF647" i="4"/>
  <c r="AL647" i="4" s="1"/>
  <c r="AR647" i="4" s="1"/>
  <c r="F184" i="4"/>
  <c r="J184" i="4" s="1"/>
  <c r="M185" i="2" s="1"/>
  <c r="E316" i="4"/>
  <c r="I316" i="4" s="1"/>
  <c r="G284" i="4"/>
  <c r="D30" i="4"/>
  <c r="H30" i="4" s="1"/>
  <c r="K31" i="2" s="1"/>
  <c r="E120" i="4"/>
  <c r="I120" i="4" s="1"/>
  <c r="L121" i="2" s="1"/>
  <c r="G88" i="4"/>
  <c r="G151" i="4"/>
  <c r="AB621" i="4"/>
  <c r="AK907" i="4"/>
  <c r="AQ907" i="4" s="1"/>
  <c r="AW907" i="4" s="1"/>
  <c r="AE605" i="4"/>
  <c r="AC484" i="4"/>
  <c r="Z484" i="4"/>
  <c r="AD484" i="4"/>
  <c r="AK484" i="4"/>
  <c r="AI484" i="4"/>
  <c r="AJ484" i="4"/>
  <c r="AC420" i="4"/>
  <c r="Z420" i="4"/>
  <c r="AD420" i="4"/>
  <c r="AK420" i="4"/>
  <c r="AI420" i="4"/>
  <c r="AJ420" i="4"/>
  <c r="AA339" i="4"/>
  <c r="AE339" i="4"/>
  <c r="AQ339" i="4" s="1"/>
  <c r="AW339" i="4" s="1"/>
  <c r="AB339" i="4"/>
  <c r="AG339" i="4"/>
  <c r="AH339" i="4"/>
  <c r="AF339" i="4"/>
  <c r="AL339" i="4" s="1"/>
  <c r="AR339" i="4" s="1"/>
  <c r="AE275" i="4"/>
  <c r="AD275" i="4"/>
  <c r="AA191" i="4"/>
  <c r="AE191" i="4"/>
  <c r="AB191" i="4"/>
  <c r="AG191" i="4"/>
  <c r="AH191" i="4"/>
  <c r="AF191" i="4"/>
  <c r="AA125" i="4"/>
  <c r="AE125" i="4"/>
  <c r="AQ125" i="4" s="1"/>
  <c r="AW125" i="4" s="1"/>
  <c r="AB125" i="4"/>
  <c r="AG125" i="4"/>
  <c r="AH125" i="4"/>
  <c r="AF125" i="4"/>
  <c r="AB986" i="4"/>
  <c r="AI986" i="4"/>
  <c r="AO986" i="4" s="1"/>
  <c r="AU986" i="4" s="1"/>
  <c r="AH986" i="4"/>
  <c r="AK986" i="4"/>
  <c r="AB545" i="4"/>
  <c r="AF545" i="4"/>
  <c r="AL545" i="4" s="1"/>
  <c r="AR545" i="4" s="1"/>
  <c r="AJ545" i="4"/>
  <c r="Z954" i="4"/>
  <c r="AH954" i="4"/>
  <c r="AN954" i="4" s="1"/>
  <c r="AT954" i="4" s="1"/>
  <c r="AF954" i="4"/>
  <c r="AC926" i="4"/>
  <c r="AB926" i="4"/>
  <c r="AN926" i="4" s="1"/>
  <c r="AT926" i="4" s="1"/>
  <c r="AG926" i="4"/>
  <c r="AC515" i="4"/>
  <c r="Z515" i="4"/>
  <c r="AL515" i="4" s="1"/>
  <c r="AR515" i="4" s="1"/>
  <c r="AG515" i="4"/>
  <c r="AA556" i="4"/>
  <c r="AD556" i="4"/>
  <c r="AH556" i="4"/>
  <c r="AC488" i="4"/>
  <c r="AD488" i="4"/>
  <c r="AG488" i="4"/>
  <c r="AA456" i="4"/>
  <c r="AB456" i="4"/>
  <c r="AJ456" i="4"/>
  <c r="AC424" i="4"/>
  <c r="AD424" i="4"/>
  <c r="AG424" i="4"/>
  <c r="AA392" i="4"/>
  <c r="AB392" i="4"/>
  <c r="AJ392" i="4"/>
  <c r="AC335" i="4"/>
  <c r="AD335" i="4"/>
  <c r="AG335" i="4"/>
  <c r="AC271" i="4"/>
  <c r="AG271" i="4"/>
  <c r="AC195" i="4"/>
  <c r="AG195" i="4"/>
  <c r="AC121" i="4"/>
  <c r="AG121" i="4"/>
  <c r="AA883" i="4"/>
  <c r="AB883" i="4"/>
  <c r="AC607" i="4"/>
  <c r="AB607" i="4"/>
  <c r="AB349" i="4"/>
  <c r="AJ349" i="4"/>
  <c r="AF476" i="4"/>
  <c r="Z476" i="4"/>
  <c r="AF183" i="4"/>
  <c r="AH183" i="4"/>
  <c r="AA244" i="4"/>
  <c r="AD244" i="4"/>
  <c r="AP972" i="4"/>
  <c r="AV972" i="4" s="1"/>
  <c r="AP956" i="4"/>
  <c r="AV956" i="4" s="1"/>
  <c r="AP940" i="4"/>
  <c r="AV940" i="4" s="1"/>
  <c r="AP924" i="4"/>
  <c r="AV924" i="4" s="1"/>
  <c r="AN485" i="4"/>
  <c r="AT485" i="4" s="1"/>
  <c r="AG623" i="4"/>
  <c r="AJ611" i="4"/>
  <c r="AQ55" i="4"/>
  <c r="AW55" i="4" s="1"/>
  <c r="Z589" i="4"/>
  <c r="E530" i="4"/>
  <c r="I530" i="4" s="1"/>
  <c r="AN725" i="4"/>
  <c r="AT725" i="4" s="1"/>
  <c r="AQ526" i="4"/>
  <c r="AW526" i="4" s="1"/>
  <c r="AN931" i="4"/>
  <c r="AT931" i="4" s="1"/>
  <c r="G536" i="4"/>
  <c r="D536" i="4"/>
  <c r="H536" i="4" s="1"/>
  <c r="AA605" i="4"/>
  <c r="AE649" i="4"/>
  <c r="AH683" i="4"/>
  <c r="AK683" i="4"/>
  <c r="AH380" i="4"/>
  <c r="AN380" i="4" s="1"/>
  <c r="AT380" i="4" s="1"/>
  <c r="AJ811" i="4"/>
  <c r="AP811" i="4" s="1"/>
  <c r="E1001" i="4"/>
  <c r="I1001" i="4" s="1"/>
  <c r="AP242" i="4"/>
  <c r="AV242" i="4" s="1"/>
  <c r="G18" i="4"/>
  <c r="AM909" i="4"/>
  <c r="AS909" i="4" s="1"/>
  <c r="AO947" i="4"/>
  <c r="AU947" i="4" s="1"/>
  <c r="AI605" i="4"/>
  <c r="AO837" i="4"/>
  <c r="AU837" i="4" s="1"/>
  <c r="AN959" i="4"/>
  <c r="AT959" i="4" s="1"/>
  <c r="AQ226" i="4"/>
  <c r="AW226" i="4" s="1"/>
  <c r="F470" i="4"/>
  <c r="J470" i="4" s="1"/>
  <c r="AP288" i="4"/>
  <c r="AV288" i="4" s="1"/>
  <c r="AM342" i="4"/>
  <c r="AS342" i="4" s="1"/>
  <c r="G470" i="4"/>
  <c r="F536" i="4"/>
  <c r="J536" i="4" s="1"/>
  <c r="AG557" i="4"/>
  <c r="AE557" i="4"/>
  <c r="AB557" i="4"/>
  <c r="AD649" i="4"/>
  <c r="AO1001" i="4"/>
  <c r="AU1001" i="4" s="1"/>
  <c r="D34" i="4"/>
  <c r="H34" i="4" s="1"/>
  <c r="K35" i="2" s="1"/>
  <c r="D151" i="4"/>
  <c r="H151" i="4" s="1"/>
  <c r="K152" i="2" s="1"/>
  <c r="AP967" i="4"/>
  <c r="AV967" i="4" s="1"/>
  <c r="AQ959" i="4"/>
  <c r="AW959" i="4" s="1"/>
  <c r="AL296" i="4"/>
  <c r="AR296" i="4" s="1"/>
  <c r="D296" i="4" s="1"/>
  <c r="H296" i="4" s="1"/>
  <c r="AL354" i="4"/>
  <c r="AR354" i="4" s="1"/>
  <c r="AP210" i="4"/>
  <c r="AV210" i="4" s="1"/>
  <c r="AM75" i="4"/>
  <c r="AS75" i="4" s="1"/>
  <c r="Z649" i="4"/>
  <c r="AG649" i="4"/>
  <c r="AH649" i="4"/>
  <c r="AJ649" i="4"/>
  <c r="AA649" i="4"/>
  <c r="AI649" i="4"/>
  <c r="AO649" i="4" s="1"/>
  <c r="AU649" i="4" s="1"/>
  <c r="AK649" i="4"/>
  <c r="AF649" i="4"/>
  <c r="AB649" i="4"/>
  <c r="AN649" i="4" s="1"/>
  <c r="AT649" i="4" s="1"/>
  <c r="F144" i="4"/>
  <c r="J144" i="4" s="1"/>
  <c r="M145" i="2" s="1"/>
  <c r="AM214" i="4"/>
  <c r="AS214" i="4" s="1"/>
  <c r="AQ354" i="4"/>
  <c r="AW354" i="4" s="1"/>
  <c r="AN218" i="4"/>
  <c r="AT218" i="4" s="1"/>
  <c r="AM288" i="4"/>
  <c r="AS288" i="4" s="1"/>
  <c r="AN228" i="4"/>
  <c r="AT228" i="4" s="1"/>
  <c r="AO222" i="4"/>
  <c r="AU222" i="4" s="1"/>
  <c r="AN55" i="4"/>
  <c r="AT55" i="4" s="1"/>
  <c r="AQ973" i="4"/>
  <c r="AW973" i="4" s="1"/>
  <c r="AP115" i="4"/>
  <c r="AV115" i="4" s="1"/>
  <c r="AN506" i="4"/>
  <c r="AT506" i="4" s="1"/>
  <c r="AH605" i="4"/>
  <c r="AB587" i="4"/>
  <c r="D328" i="4"/>
  <c r="H328" i="4" s="1"/>
  <c r="AL485" i="4"/>
  <c r="AR485" i="4" s="1"/>
  <c r="AL461" i="4"/>
  <c r="AR461" i="4" s="1"/>
  <c r="F461" i="4" s="1"/>
  <c r="J461" i="4" s="1"/>
  <c r="AL344" i="4"/>
  <c r="AR344" i="4" s="1"/>
  <c r="F344" i="4" s="1"/>
  <c r="J344" i="4" s="1"/>
  <c r="AQ140" i="4"/>
  <c r="AW140" i="4" s="1"/>
  <c r="AN230" i="4"/>
  <c r="AT230" i="4" s="1"/>
  <c r="AO214" i="4"/>
  <c r="AU214" i="4" s="1"/>
  <c r="AL86" i="4"/>
  <c r="AR86" i="4" s="1"/>
  <c r="G86" i="4" s="1"/>
  <c r="AO507" i="4"/>
  <c r="AU507" i="4" s="1"/>
  <c r="AO226" i="4"/>
  <c r="AU226" i="4" s="1"/>
  <c r="AO395" i="4"/>
  <c r="AU395" i="4" s="1"/>
  <c r="AO70" i="4"/>
  <c r="AU70" i="4" s="1"/>
  <c r="AO86" i="4"/>
  <c r="AU86" i="4" s="1"/>
  <c r="AM507" i="4"/>
  <c r="AS507" i="4" s="1"/>
  <c r="E510" i="4"/>
  <c r="I510" i="4" s="1"/>
  <c r="AN320" i="4"/>
  <c r="AT320" i="4" s="1"/>
  <c r="AO304" i="4"/>
  <c r="AU304" i="4" s="1"/>
  <c r="AO288" i="4"/>
  <c r="AU288" i="4" s="1"/>
  <c r="AO228" i="4"/>
  <c r="AU228" i="4" s="1"/>
  <c r="AN124" i="4"/>
  <c r="AT124" i="4" s="1"/>
  <c r="AM102" i="4"/>
  <c r="AS102" i="4" s="1"/>
  <c r="AQ102" i="4"/>
  <c r="AW102" i="4" s="1"/>
  <c r="AL15" i="4"/>
  <c r="AR15" i="4" s="1"/>
  <c r="G15" i="4" s="1"/>
  <c r="AN877" i="4"/>
  <c r="AT877" i="4" s="1"/>
  <c r="AM685" i="4"/>
  <c r="AS685" i="4" s="1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P541" i="4"/>
  <c r="AV541" i="4" s="1"/>
  <c r="AP525" i="4"/>
  <c r="AV525" i="4" s="1"/>
  <c r="AQ525" i="4"/>
  <c r="AW525" i="4" s="1"/>
  <c r="AQ972" i="4"/>
  <c r="AW972" i="4" s="1"/>
  <c r="AM972" i="4"/>
  <c r="AS972" i="4" s="1"/>
  <c r="AM964" i="4"/>
  <c r="AS964" i="4" s="1"/>
  <c r="AQ948" i="4"/>
  <c r="AW948" i="4" s="1"/>
  <c r="AQ940" i="4"/>
  <c r="AW940" i="4" s="1"/>
  <c r="AM940" i="4"/>
  <c r="AS940" i="4" s="1"/>
  <c r="AM932" i="4"/>
  <c r="AS932" i="4" s="1"/>
  <c r="AP535" i="4"/>
  <c r="AV535" i="4" s="1"/>
  <c r="AQ535" i="4"/>
  <c r="AW535" i="4" s="1"/>
  <c r="AP551" i="4"/>
  <c r="AV551" i="4" s="1"/>
  <c r="AM551" i="4"/>
  <c r="AS551" i="4" s="1"/>
  <c r="AQ519" i="4"/>
  <c r="AW519" i="4" s="1"/>
  <c r="AN835" i="4"/>
  <c r="AT835" i="4" s="1"/>
  <c r="AN803" i="4"/>
  <c r="AT803" i="4" s="1"/>
  <c r="AN675" i="4"/>
  <c r="AO979" i="4"/>
  <c r="AU979" i="4" s="1"/>
  <c r="AM595" i="4"/>
  <c r="AS595" i="4" s="1"/>
  <c r="AP595" i="4"/>
  <c r="AV595" i="4" s="1"/>
  <c r="Z447" i="4"/>
  <c r="D144" i="4"/>
  <c r="H144" i="4" s="1"/>
  <c r="K145" i="2" s="1"/>
  <c r="AL94" i="4"/>
  <c r="AR94" i="4" s="1"/>
  <c r="G94" i="4" s="1"/>
  <c r="AP350" i="4"/>
  <c r="AV350" i="4" s="1"/>
  <c r="AL146" i="4"/>
  <c r="AR146" i="4" s="1"/>
  <c r="G146" i="4" s="1"/>
  <c r="AP961" i="4"/>
  <c r="AV961" i="4" s="1"/>
  <c r="AN15" i="4"/>
  <c r="AT15" i="4" s="1"/>
  <c r="F233" i="4"/>
  <c r="J233" i="4" s="1"/>
  <c r="D233" i="4"/>
  <c r="H233" i="4" s="1"/>
  <c r="E233" i="4"/>
  <c r="I233" i="4" s="1"/>
  <c r="G233" i="4"/>
  <c r="AP546" i="4"/>
  <c r="AV546" i="4" s="1"/>
  <c r="Z605" i="4"/>
  <c r="AM805" i="4"/>
  <c r="AS805" i="4" s="1"/>
  <c r="AL212" i="4"/>
  <c r="AR212" i="4" s="1"/>
  <c r="F212" i="4" s="1"/>
  <c r="J212" i="4" s="1"/>
  <c r="AL230" i="4"/>
  <c r="AR230" i="4" s="1"/>
  <c r="E230" i="4" s="1"/>
  <c r="I230" i="4" s="1"/>
  <c r="AM78" i="4"/>
  <c r="AS78" i="4" s="1"/>
  <c r="AO338" i="4"/>
  <c r="AU338" i="4" s="1"/>
  <c r="AL256" i="4"/>
  <c r="AR256" i="4" s="1"/>
  <c r="G256" i="4" s="1"/>
  <c r="AL228" i="4"/>
  <c r="AR228" i="4" s="1"/>
  <c r="D228" i="4" s="1"/>
  <c r="H228" i="4" s="1"/>
  <c r="AL196" i="4"/>
  <c r="AR196" i="4" s="1"/>
  <c r="D196" i="4" s="1"/>
  <c r="H196" i="4" s="1"/>
  <c r="AO15" i="4"/>
  <c r="AU15" i="4" s="1"/>
  <c r="AO387" i="4"/>
  <c r="AU387" i="4" s="1"/>
  <c r="AO55" i="4"/>
  <c r="AU55" i="4" s="1"/>
  <c r="AD605" i="4"/>
  <c r="AB605" i="4"/>
  <c r="E506" i="4"/>
  <c r="I506" i="4" s="1"/>
  <c r="D506" i="4"/>
  <c r="H506" i="4" s="1"/>
  <c r="F893" i="4"/>
  <c r="J893" i="4" s="1"/>
  <c r="D893" i="4"/>
  <c r="H893" i="4" s="1"/>
  <c r="AQ485" i="4"/>
  <c r="AW485" i="4" s="1"/>
  <c r="AO346" i="4"/>
  <c r="AU346" i="4" s="1"/>
  <c r="AO140" i="4"/>
  <c r="AU140" i="4" s="1"/>
  <c r="AO230" i="4"/>
  <c r="AU230" i="4" s="1"/>
  <c r="AN214" i="4"/>
  <c r="AT214" i="4" s="1"/>
  <c r="AP395" i="4"/>
  <c r="AV395" i="4" s="1"/>
  <c r="AN280" i="4"/>
  <c r="AT280" i="4" s="1"/>
  <c r="AN107" i="4"/>
  <c r="AT107" i="4" s="1"/>
  <c r="AP47" i="4"/>
  <c r="AV47" i="4" s="1"/>
  <c r="AN789" i="4"/>
  <c r="AT789" i="4" s="1"/>
  <c r="AL304" i="4"/>
  <c r="AR304" i="4" s="1"/>
  <c r="AM164" i="4"/>
  <c r="AS164" i="4" s="1"/>
  <c r="AA303" i="4"/>
  <c r="AB303" i="4"/>
  <c r="AJ303" i="4"/>
  <c r="Z271" i="4"/>
  <c r="AF271" i="4"/>
  <c r="AH271" i="4"/>
  <c r="AE227" i="4"/>
  <c r="AI227" i="4"/>
  <c r="AK227" i="4"/>
  <c r="Z195" i="4"/>
  <c r="AF195" i="4"/>
  <c r="AH195" i="4"/>
  <c r="AE163" i="4"/>
  <c r="AI163" i="4"/>
  <c r="AK163" i="4"/>
  <c r="Z121" i="4"/>
  <c r="AF121" i="4"/>
  <c r="AH121" i="4"/>
  <c r="AE44" i="4"/>
  <c r="AI44" i="4"/>
  <c r="AK44" i="4"/>
  <c r="AA315" i="4"/>
  <c r="AJ315" i="4"/>
  <c r="AA579" i="4"/>
  <c r="AC579" i="4"/>
  <c r="AP959" i="4"/>
  <c r="AV959" i="4" s="1"/>
  <c r="AO867" i="4"/>
  <c r="AU867" i="4" s="1"/>
  <c r="AM803" i="4"/>
  <c r="AS803" i="4" s="1"/>
  <c r="AP803" i="4"/>
  <c r="AO739" i="4"/>
  <c r="AU739" i="4" s="1"/>
  <c r="AM675" i="4"/>
  <c r="AS675" i="4" s="1"/>
  <c r="AP675" i="4"/>
  <c r="AV675" i="4" s="1"/>
  <c r="AO575" i="4"/>
  <c r="AU575" i="4" s="1"/>
  <c r="AN595" i="4"/>
  <c r="AT595" i="4" s="1"/>
  <c r="AK250" i="4"/>
  <c r="AB250" i="4"/>
  <c r="AM57" i="4"/>
  <c r="AS57" i="4" s="1"/>
  <c r="AL57" i="4"/>
  <c r="AR57" i="4" s="1"/>
  <c r="E57" i="4" s="1"/>
  <c r="I57" i="4" s="1"/>
  <c r="L58" i="2" s="1"/>
  <c r="AN49" i="4"/>
  <c r="AT49" i="4" s="1"/>
  <c r="AO49" i="4"/>
  <c r="AU49" i="4" s="1"/>
  <c r="AL334" i="4"/>
  <c r="AR334" i="4" s="1"/>
  <c r="D334" i="4" s="1"/>
  <c r="H334" i="4" s="1"/>
  <c r="AM302" i="4"/>
  <c r="AS302" i="4" s="1"/>
  <c r="AL302" i="4"/>
  <c r="AR302" i="4" s="1"/>
  <c r="F302" i="4" s="1"/>
  <c r="J302" i="4" s="1"/>
  <c r="AN286" i="4"/>
  <c r="AT286" i="4" s="1"/>
  <c r="AQ270" i="4"/>
  <c r="AW270" i="4" s="1"/>
  <c r="AP206" i="4"/>
  <c r="AV206" i="4" s="1"/>
  <c r="AL174" i="4"/>
  <c r="AR174" i="4" s="1"/>
  <c r="D174" i="4" s="1"/>
  <c r="H174" i="4" s="1"/>
  <c r="K175" i="2" s="1"/>
  <c r="AM174" i="4"/>
  <c r="AS174" i="4" s="1"/>
  <c r="AO158" i="4"/>
  <c r="AU158" i="4" s="1"/>
  <c r="AL451" i="4"/>
  <c r="AR451" i="4" s="1"/>
  <c r="F451" i="4" s="1"/>
  <c r="J451" i="4" s="1"/>
  <c r="AN8" i="4"/>
  <c r="AT8" i="4" s="1"/>
  <c r="AP336" i="4"/>
  <c r="AV336" i="4" s="1"/>
  <c r="AO958" i="4"/>
  <c r="AU958" i="4" s="1"/>
  <c r="AM993" i="4"/>
  <c r="AS993" i="4" s="1"/>
  <c r="D114" i="4"/>
  <c r="H114" i="4" s="1"/>
  <c r="K115" i="2" s="1"/>
  <c r="G112" i="4"/>
  <c r="G332" i="4"/>
  <c r="F300" i="4"/>
  <c r="J300" i="4" s="1"/>
  <c r="F268" i="4"/>
  <c r="J268" i="4" s="1"/>
  <c r="F192" i="4"/>
  <c r="J192" i="4" s="1"/>
  <c r="F316" i="4"/>
  <c r="J316" i="4" s="1"/>
  <c r="F284" i="4"/>
  <c r="J284" i="4" s="1"/>
  <c r="F252" i="4"/>
  <c r="J252" i="4" s="1"/>
  <c r="D51" i="4"/>
  <c r="H51" i="4" s="1"/>
  <c r="K52" i="2" s="1"/>
  <c r="D59" i="4"/>
  <c r="H59" i="4" s="1"/>
  <c r="K60" i="2" s="1"/>
  <c r="E88" i="4"/>
  <c r="I88" i="4" s="1"/>
  <c r="L89" i="2" s="1"/>
  <c r="E151" i="4"/>
  <c r="I151" i="4" s="1"/>
  <c r="L152" i="2" s="1"/>
  <c r="AP861" i="4"/>
  <c r="AV861" i="4" s="1"/>
  <c r="AL861" i="4"/>
  <c r="AR861" i="4" s="1"/>
  <c r="F861" i="4" s="1"/>
  <c r="J861" i="4" s="1"/>
  <c r="AP725" i="4"/>
  <c r="AV725" i="4" s="1"/>
  <c r="AL725" i="4"/>
  <c r="AR725" i="4" s="1"/>
  <c r="F725" i="4" s="1"/>
  <c r="J725" i="4" s="1"/>
  <c r="AP931" i="4"/>
  <c r="AV931" i="4" s="1"/>
  <c r="AL931" i="4"/>
  <c r="AR931" i="4" s="1"/>
  <c r="G931" i="4" s="1"/>
  <c r="AQ877" i="4"/>
  <c r="AW877" i="4" s="1"/>
  <c r="AP805" i="4"/>
  <c r="AV805" i="4" s="1"/>
  <c r="AL709" i="4"/>
  <c r="AR709" i="4" s="1"/>
  <c r="G709" i="4" s="1"/>
  <c r="AP685" i="4"/>
  <c r="AV685" i="4" s="1"/>
  <c r="AF589" i="4"/>
  <c r="AA493" i="4"/>
  <c r="AJ493" i="4"/>
  <c r="AM789" i="4"/>
  <c r="AS789" i="4" s="1"/>
  <c r="AM669" i="4"/>
  <c r="AS669" i="4" s="1"/>
  <c r="AO967" i="4"/>
  <c r="AU967" i="4" s="1"/>
  <c r="AG493" i="4"/>
  <c r="AD493" i="4"/>
  <c r="AO669" i="4"/>
  <c r="AU669" i="4" s="1"/>
  <c r="AM653" i="4"/>
  <c r="AS653" i="4" s="1"/>
  <c r="G506" i="4"/>
  <c r="AH589" i="4"/>
  <c r="AQ296" i="4"/>
  <c r="AW296" i="4" s="1"/>
  <c r="AM212" i="4"/>
  <c r="AS212" i="4" s="1"/>
  <c r="AQ180" i="4"/>
  <c r="AW180" i="4" s="1"/>
  <c r="AM94" i="4"/>
  <c r="AS94" i="4" s="1"/>
  <c r="AQ107" i="4"/>
  <c r="AW107" i="4" s="1"/>
  <c r="AK927" i="4"/>
  <c r="AH927" i="4"/>
  <c r="G510" i="4"/>
  <c r="AN338" i="4"/>
  <c r="AT338" i="4" s="1"/>
  <c r="AN256" i="4"/>
  <c r="AT256" i="4" s="1"/>
  <c r="AO164" i="4"/>
  <c r="AU164" i="4" s="1"/>
  <c r="AO342" i="4"/>
  <c r="AU342" i="4" s="1"/>
  <c r="AA589" i="4"/>
  <c r="AN450" i="4"/>
  <c r="AT450" i="4" s="1"/>
  <c r="AO506" i="4"/>
  <c r="AU506" i="4" s="1"/>
  <c r="G530" i="4"/>
  <c r="F506" i="4"/>
  <c r="J506" i="4" s="1"/>
  <c r="AL450" i="4"/>
  <c r="AR450" i="4" s="1"/>
  <c r="E450" i="4" s="1"/>
  <c r="I450" i="4" s="1"/>
  <c r="AO78" i="4"/>
  <c r="AU78" i="4" s="1"/>
  <c r="AL526" i="4"/>
  <c r="AR526" i="4" s="1"/>
  <c r="E542" i="4"/>
  <c r="I542" i="4" s="1"/>
  <c r="G542" i="4"/>
  <c r="AL475" i="4"/>
  <c r="AR475" i="4" s="1"/>
  <c r="G475" i="4" s="1"/>
  <c r="AL459" i="4"/>
  <c r="AR459" i="4" s="1"/>
  <c r="D459" i="4" s="1"/>
  <c r="H459" i="4" s="1"/>
  <c r="AL45" i="4"/>
  <c r="AR45" i="4" s="1"/>
  <c r="F45" i="4" s="1"/>
  <c r="J45" i="4" s="1"/>
  <c r="M46" i="2" s="1"/>
  <c r="AP76" i="4"/>
  <c r="AV76" i="4" s="1"/>
  <c r="AM270" i="4"/>
  <c r="AS270" i="4" s="1"/>
  <c r="AO254" i="4"/>
  <c r="AU254" i="4" s="1"/>
  <c r="AN443" i="4"/>
  <c r="AT443" i="4" s="1"/>
  <c r="AQ435" i="4"/>
  <c r="AW435" i="4" s="1"/>
  <c r="E144" i="4"/>
  <c r="I144" i="4" s="1"/>
  <c r="L145" i="2" s="1"/>
  <c r="AQ909" i="4"/>
  <c r="AW909" i="4" s="1"/>
  <c r="AQ837" i="4"/>
  <c r="AW837" i="4" s="1"/>
  <c r="AL741" i="4"/>
  <c r="AR741" i="4" s="1"/>
  <c r="F741" i="4" s="1"/>
  <c r="J741" i="4" s="1"/>
  <c r="AM741" i="4"/>
  <c r="AS741" i="4" s="1"/>
  <c r="AE493" i="4"/>
  <c r="AK493" i="4"/>
  <c r="AO789" i="4"/>
  <c r="AU789" i="4" s="1"/>
  <c r="AM931" i="4"/>
  <c r="AS931" i="4" s="1"/>
  <c r="AO17" i="4"/>
  <c r="AU17" i="4" s="1"/>
  <c r="AL17" i="4"/>
  <c r="AR17" i="4" s="1"/>
  <c r="D17" i="4" s="1"/>
  <c r="H17" i="4" s="1"/>
  <c r="K18" i="2" s="1"/>
  <c r="AM709" i="4"/>
  <c r="AS709" i="4" s="1"/>
  <c r="AO685" i="4"/>
  <c r="AU685" i="4" s="1"/>
  <c r="AN328" i="4"/>
  <c r="AT328" i="4" s="1"/>
  <c r="AL280" i="4"/>
  <c r="AR280" i="4" s="1"/>
  <c r="G280" i="4" s="1"/>
  <c r="AL264" i="4"/>
  <c r="AR264" i="4" s="1"/>
  <c r="F264" i="4" s="1"/>
  <c r="J264" i="4" s="1"/>
  <c r="AO805" i="4"/>
  <c r="AU805" i="4" s="1"/>
  <c r="AL346" i="4"/>
  <c r="AR346" i="4" s="1"/>
  <c r="F346" i="4" s="1"/>
  <c r="J346" i="4" s="1"/>
  <c r="AL214" i="4"/>
  <c r="AR214" i="4" s="1"/>
  <c r="E214" i="4" s="1"/>
  <c r="I214" i="4" s="1"/>
  <c r="AP78" i="4"/>
  <c r="AV78" i="4" s="1"/>
  <c r="AO75" i="4"/>
  <c r="AU75" i="4" s="1"/>
  <c r="D510" i="4"/>
  <c r="H510" i="4" s="1"/>
  <c r="AN304" i="4"/>
  <c r="AT304" i="4" s="1"/>
  <c r="AN288" i="4"/>
  <c r="AT288" i="4" s="1"/>
  <c r="AM196" i="4"/>
  <c r="AS196" i="4" s="1"/>
  <c r="AP15" i="4"/>
  <c r="AV15" i="4" s="1"/>
  <c r="AN973" i="4"/>
  <c r="AT973" i="4" s="1"/>
  <c r="AO973" i="4"/>
  <c r="AU973" i="4" s="1"/>
  <c r="F530" i="4"/>
  <c r="J530" i="4" s="1"/>
  <c r="AM713" i="4"/>
  <c r="AS713" i="4" s="1"/>
  <c r="AP534" i="4"/>
  <c r="AV534" i="4" s="1"/>
  <c r="AP657" i="4"/>
  <c r="AV657" i="4" s="1"/>
  <c r="AO657" i="4"/>
  <c r="AU657" i="4" s="1"/>
  <c r="AP869" i="4"/>
  <c r="AV869" i="4" s="1"/>
  <c r="AL677" i="4"/>
  <c r="AR677" i="4" s="1"/>
  <c r="AO625" i="4"/>
  <c r="AU625" i="4" s="1"/>
  <c r="AQ985" i="4"/>
  <c r="AW985" i="4" s="1"/>
  <c r="AO534" i="4"/>
  <c r="AU534" i="4" s="1"/>
  <c r="AN967" i="4"/>
  <c r="AT967" i="4" s="1"/>
  <c r="AO524" i="4"/>
  <c r="AU524" i="4" s="1"/>
  <c r="AO593" i="4"/>
  <c r="AU593" i="4" s="1"/>
  <c r="AP721" i="4"/>
  <c r="AV721" i="4" s="1"/>
  <c r="AO753" i="4"/>
  <c r="AU753" i="4" s="1"/>
  <c r="AM729" i="4"/>
  <c r="AS729" i="4" s="1"/>
  <c r="AN961" i="4"/>
  <c r="AT961" i="4" s="1"/>
  <c r="AM958" i="4"/>
  <c r="AS958" i="4" s="1"/>
  <c r="AQ164" i="4"/>
  <c r="AW164" i="4" s="1"/>
  <c r="AM232" i="4"/>
  <c r="AS232" i="4" s="1"/>
  <c r="AM74" i="4"/>
  <c r="AS74" i="4" s="1"/>
  <c r="AO82" i="4"/>
  <c r="AU82" i="4" s="1"/>
  <c r="AN248" i="4"/>
  <c r="AT248" i="4" s="1"/>
  <c r="AQ86" i="4"/>
  <c r="AW86" i="4" s="1"/>
  <c r="AQ70" i="4"/>
  <c r="AW70" i="4" s="1"/>
  <c r="AP485" i="4"/>
  <c r="AV485" i="4" s="1"/>
  <c r="AN312" i="4"/>
  <c r="AT312" i="4" s="1"/>
  <c r="AM350" i="4"/>
  <c r="AS350" i="4" s="1"/>
  <c r="AO218" i="4"/>
  <c r="AU218" i="4" s="1"/>
  <c r="AN546" i="4"/>
  <c r="AT546" i="4" s="1"/>
  <c r="AP450" i="4"/>
  <c r="AV450" i="4" s="1"/>
  <c r="AP146" i="4"/>
  <c r="AV146" i="4" s="1"/>
  <c r="AI589" i="4"/>
  <c r="AB589" i="4"/>
  <c r="AC589" i="4"/>
  <c r="AO589" i="4" s="1"/>
  <c r="AU589" i="4" s="1"/>
  <c r="AE589" i="4"/>
  <c r="AQ589" i="4" s="1"/>
  <c r="AW589" i="4" s="1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K223" i="4"/>
  <c r="AJ223" i="4"/>
  <c r="AF994" i="4"/>
  <c r="AB994" i="4"/>
  <c r="Z978" i="4"/>
  <c r="AG978" i="4"/>
  <c r="AB942" i="4"/>
  <c r="AC942" i="4"/>
  <c r="AB366" i="4"/>
  <c r="AG366" i="4"/>
  <c r="AF251" i="4"/>
  <c r="AH251" i="4"/>
  <c r="D128" i="4"/>
  <c r="H128" i="4" s="1"/>
  <c r="K129" i="2" s="1"/>
  <c r="F128" i="4"/>
  <c r="J128" i="4" s="1"/>
  <c r="M129" i="2" s="1"/>
  <c r="G28" i="4"/>
  <c r="D28" i="4"/>
  <c r="H28" i="4" s="1"/>
  <c r="K29" i="2" s="1"/>
  <c r="G136" i="4"/>
  <c r="D136" i="4"/>
  <c r="H136" i="4" s="1"/>
  <c r="K137" i="2" s="1"/>
  <c r="AN346" i="4"/>
  <c r="AT346" i="4" s="1"/>
  <c r="AQ395" i="4"/>
  <c r="AW395" i="4" s="1"/>
  <c r="AJ415" i="4"/>
  <c r="AI415" i="4"/>
  <c r="AD415" i="4"/>
  <c r="AP415" i="4" s="1"/>
  <c r="AV415" i="4" s="1"/>
  <c r="AA415" i="4"/>
  <c r="AQ47" i="4"/>
  <c r="AW47" i="4" s="1"/>
  <c r="G30" i="4"/>
  <c r="E30" i="4"/>
  <c r="I30" i="4" s="1"/>
  <c r="L31" i="2" s="1"/>
  <c r="G34" i="4"/>
  <c r="F34" i="4"/>
  <c r="J34" i="4" s="1"/>
  <c r="M35" i="2" s="1"/>
  <c r="AF314" i="4"/>
  <c r="AI314" i="4"/>
  <c r="AB314" i="4"/>
  <c r="AE314" i="4"/>
  <c r="AC314" i="4"/>
  <c r="AK314" i="4"/>
  <c r="AJ314" i="4"/>
  <c r="AP314" i="4" s="1"/>
  <c r="AV314" i="4" s="1"/>
  <c r="G216" i="4"/>
  <c r="E216" i="4"/>
  <c r="I216" i="4" s="1"/>
  <c r="AP234" i="4"/>
  <c r="AV234" i="4" s="1"/>
  <c r="G184" i="4"/>
  <c r="E184" i="4"/>
  <c r="I184" i="4" s="1"/>
  <c r="L185" i="2" s="1"/>
  <c r="E18" i="4"/>
  <c r="I18" i="4" s="1"/>
  <c r="L19" i="2" s="1"/>
  <c r="F18" i="4"/>
  <c r="J18" i="4" s="1"/>
  <c r="M19" i="2" s="1"/>
  <c r="G160" i="4"/>
  <c r="D160" i="4"/>
  <c r="H160" i="4" s="1"/>
  <c r="K161" i="2" s="1"/>
  <c r="G120" i="4"/>
  <c r="D120" i="4"/>
  <c r="H120" i="4" s="1"/>
  <c r="K121" i="2" s="1"/>
  <c r="G72" i="4"/>
  <c r="F72" i="4"/>
  <c r="J72" i="4" s="1"/>
  <c r="M73" i="2" s="1"/>
  <c r="AL90" i="4"/>
  <c r="AR90" i="4" s="1"/>
  <c r="E90" i="4" s="1"/>
  <c r="I90" i="4" s="1"/>
  <c r="L91" i="2" s="1"/>
  <c r="AN146" i="4"/>
  <c r="AT146" i="4" s="1"/>
  <c r="AO961" i="4"/>
  <c r="AU961" i="4" s="1"/>
  <c r="AO546" i="4"/>
  <c r="AU546" i="4" s="1"/>
  <c r="F324" i="4"/>
  <c r="J324" i="4" s="1"/>
  <c r="E324" i="4"/>
  <c r="I324" i="4" s="1"/>
  <c r="G308" i="4"/>
  <c r="E308" i="4"/>
  <c r="I308" i="4" s="1"/>
  <c r="F292" i="4"/>
  <c r="J292" i="4" s="1"/>
  <c r="E292" i="4"/>
  <c r="I292" i="4" s="1"/>
  <c r="E276" i="4"/>
  <c r="I276" i="4" s="1"/>
  <c r="F276" i="4"/>
  <c r="J276" i="4" s="1"/>
  <c r="F260" i="4"/>
  <c r="J260" i="4" s="1"/>
  <c r="E260" i="4"/>
  <c r="I260" i="4" s="1"/>
  <c r="AH58" i="4"/>
  <c r="AJ994" i="4"/>
  <c r="AC978" i="4"/>
  <c r="AE787" i="4"/>
  <c r="AL282" i="4"/>
  <c r="AR282" i="4" s="1"/>
  <c r="D282" i="4" s="1"/>
  <c r="H282" i="4" s="1"/>
  <c r="AM162" i="4"/>
  <c r="AS162" i="4" s="1"/>
  <c r="G128" i="4"/>
  <c r="E136" i="4"/>
  <c r="I136" i="4" s="1"/>
  <c r="L137" i="2" s="1"/>
  <c r="E28" i="4"/>
  <c r="I28" i="4" s="1"/>
  <c r="L29" i="2" s="1"/>
  <c r="D542" i="4"/>
  <c r="H542" i="4" s="1"/>
  <c r="F542" i="4"/>
  <c r="J542" i="4" s="1"/>
  <c r="AQ210" i="4"/>
  <c r="AW210" i="4" s="1"/>
  <c r="AM681" i="4"/>
  <c r="AS681" i="4" s="1"/>
  <c r="AN541" i="4"/>
  <c r="AT541" i="4" s="1"/>
  <c r="AO541" i="4"/>
  <c r="AU541" i="4" s="1"/>
  <c r="AL525" i="4"/>
  <c r="AR525" i="4" s="1"/>
  <c r="G525" i="4" s="1"/>
  <c r="AO972" i="4"/>
  <c r="AU972" i="4" s="1"/>
  <c r="AN964" i="4"/>
  <c r="AT964" i="4" s="1"/>
  <c r="AO956" i="4"/>
  <c r="AU956" i="4" s="1"/>
  <c r="AN948" i="4"/>
  <c r="AT948" i="4" s="1"/>
  <c r="AL948" i="4"/>
  <c r="AR948" i="4" s="1"/>
  <c r="F948" i="4" s="1"/>
  <c r="J948" i="4" s="1"/>
  <c r="AO940" i="4"/>
  <c r="AU940" i="4" s="1"/>
  <c r="AN932" i="4"/>
  <c r="AT932" i="4" s="1"/>
  <c r="AO924" i="4"/>
  <c r="AU924" i="4" s="1"/>
  <c r="AL535" i="4"/>
  <c r="AR535" i="4" s="1"/>
  <c r="G535" i="4" s="1"/>
  <c r="AP899" i="4"/>
  <c r="AV899" i="4" s="1"/>
  <c r="AO835" i="4"/>
  <c r="AU835" i="4" s="1"/>
  <c r="AM835" i="4"/>
  <c r="AS835" i="4" s="1"/>
  <c r="AQ803" i="4"/>
  <c r="AW803" i="4" s="1"/>
  <c r="AL803" i="4"/>
  <c r="AR803" i="4" s="1"/>
  <c r="E803" i="4" s="1"/>
  <c r="I803" i="4" s="1"/>
  <c r="AP707" i="4"/>
  <c r="AV707" i="4" s="1"/>
  <c r="AO675" i="4"/>
  <c r="AU675" i="4" s="1"/>
  <c r="AP639" i="4"/>
  <c r="AV639" i="4" s="1"/>
  <c r="AP559" i="4"/>
  <c r="AV559" i="4" s="1"/>
  <c r="AM979" i="4"/>
  <c r="AS979" i="4" s="1"/>
  <c r="AQ595" i="4"/>
  <c r="AW595" i="4" s="1"/>
  <c r="AL595" i="4"/>
  <c r="AR595" i="4" s="1"/>
  <c r="E595" i="4" s="1"/>
  <c r="I595" i="4" s="1"/>
  <c r="AM178" i="4"/>
  <c r="AS178" i="4" s="1"/>
  <c r="AM491" i="4"/>
  <c r="AS491" i="4" s="1"/>
  <c r="AM459" i="4"/>
  <c r="AS459" i="4" s="1"/>
  <c r="AM45" i="4"/>
  <c r="AS45" i="4" s="1"/>
  <c r="AM326" i="4"/>
  <c r="AS326" i="4" s="1"/>
  <c r="AO334" i="4"/>
  <c r="AU334" i="4" s="1"/>
  <c r="AM318" i="4"/>
  <c r="AS318" i="4" s="1"/>
  <c r="AL318" i="4"/>
  <c r="AR318" i="4" s="1"/>
  <c r="D318" i="4" s="1"/>
  <c r="H318" i="4" s="1"/>
  <c r="AL158" i="4"/>
  <c r="AR158" i="4" s="1"/>
  <c r="D158" i="4" s="1"/>
  <c r="H158" i="4" s="1"/>
  <c r="K159" i="2" s="1"/>
  <c r="AM158" i="4"/>
  <c r="AS158" i="4" s="1"/>
  <c r="AP431" i="4"/>
  <c r="AV431" i="4" s="1"/>
  <c r="AP988" i="4"/>
  <c r="AV988" i="4" s="1"/>
  <c r="AL988" i="4"/>
  <c r="AR988" i="4" s="1"/>
  <c r="F988" i="4" s="1"/>
  <c r="J988" i="4" s="1"/>
  <c r="AP553" i="4"/>
  <c r="AV553" i="4" s="1"/>
  <c r="AL553" i="4"/>
  <c r="AR553" i="4" s="1"/>
  <c r="D553" i="4" s="1"/>
  <c r="H553" i="4" s="1"/>
  <c r="AN370" i="4"/>
  <c r="AT370" i="4" s="1"/>
  <c r="AN358" i="4"/>
  <c r="AT358" i="4" s="1"/>
  <c r="AL242" i="4"/>
  <c r="AR242" i="4" s="1"/>
  <c r="D242" i="4" s="1"/>
  <c r="H242" i="4" s="1"/>
  <c r="AN234" i="4"/>
  <c r="AT234" i="4" s="1"/>
  <c r="AM336" i="4"/>
  <c r="AS336" i="4" s="1"/>
  <c r="AQ789" i="4"/>
  <c r="AW789" i="4" s="1"/>
  <c r="AQ669" i="4"/>
  <c r="AW669" i="4" s="1"/>
  <c r="AQ967" i="4"/>
  <c r="AW967" i="4" s="1"/>
  <c r="AO861" i="4"/>
  <c r="AU861" i="4" s="1"/>
  <c r="AO725" i="4"/>
  <c r="AU725" i="4" s="1"/>
  <c r="AN352" i="4"/>
  <c r="AT352" i="4" s="1"/>
  <c r="AM17" i="4"/>
  <c r="AS17" i="4" s="1"/>
  <c r="AQ346" i="4"/>
  <c r="AW346" i="4" s="1"/>
  <c r="AM280" i="4"/>
  <c r="AS280" i="4" s="1"/>
  <c r="AN212" i="4"/>
  <c r="AT212" i="4" s="1"/>
  <c r="AQ75" i="4"/>
  <c r="AW75" i="4" s="1"/>
  <c r="AP296" i="4"/>
  <c r="AV296" i="4" s="1"/>
  <c r="AO264" i="4"/>
  <c r="AU264" i="4" s="1"/>
  <c r="AM973" i="4"/>
  <c r="AS973" i="4" s="1"/>
  <c r="AM354" i="4"/>
  <c r="AS354" i="4" s="1"/>
  <c r="AL338" i="4"/>
  <c r="AR338" i="4" s="1"/>
  <c r="AM338" i="4"/>
  <c r="AS338" i="4" s="1"/>
  <c r="AO336" i="4"/>
  <c r="AU336" i="4" s="1"/>
  <c r="AQ320" i="4"/>
  <c r="AW320" i="4" s="1"/>
  <c r="AQ304" i="4"/>
  <c r="AW304" i="4" s="1"/>
  <c r="AL272" i="4"/>
  <c r="AR272" i="4" s="1"/>
  <c r="G272" i="4" s="1"/>
  <c r="AQ256" i="4"/>
  <c r="AW256" i="4" s="1"/>
  <c r="AQ196" i="4"/>
  <c r="AW196" i="4" s="1"/>
  <c r="AQ15" i="4"/>
  <c r="AW15" i="4" s="1"/>
  <c r="AL115" i="4"/>
  <c r="AR115" i="4" s="1"/>
  <c r="AM546" i="4"/>
  <c r="AS546" i="4" s="1"/>
  <c r="AM346" i="4"/>
  <c r="AS346" i="4" s="1"/>
  <c r="AP346" i="4"/>
  <c r="AV346" i="4" s="1"/>
  <c r="AO328" i="4"/>
  <c r="AU328" i="4" s="1"/>
  <c r="AQ542" i="4"/>
  <c r="AW542" i="4" s="1"/>
  <c r="AQ450" i="4"/>
  <c r="AW450" i="4" s="1"/>
  <c r="AD927" i="4"/>
  <c r="AA927" i="4"/>
  <c r="AF927" i="4"/>
  <c r="AE927" i="4"/>
  <c r="AG927" i="4"/>
  <c r="Z927" i="4"/>
  <c r="AB927" i="4"/>
  <c r="AC927" i="4"/>
  <c r="AO927" i="4" s="1"/>
  <c r="AU927" i="4" s="1"/>
  <c r="AP985" i="4"/>
  <c r="AV985" i="4" s="1"/>
  <c r="AJ927" i="4"/>
  <c r="AL491" i="4"/>
  <c r="AR491" i="4" s="1"/>
  <c r="E491" i="4" s="1"/>
  <c r="I491" i="4" s="1"/>
  <c r="AO542" i="4"/>
  <c r="AU542" i="4" s="1"/>
  <c r="AN542" i="4"/>
  <c r="AT542" i="4" s="1"/>
  <c r="AI493" i="4"/>
  <c r="AF493" i="4"/>
  <c r="Z493" i="4"/>
  <c r="AH364" i="4"/>
  <c r="AG364" i="4"/>
  <c r="Z388" i="4"/>
  <c r="AM475" i="4"/>
  <c r="AS475" i="4" s="1"/>
  <c r="AP435" i="4"/>
  <c r="AV435" i="4" s="1"/>
  <c r="AB415" i="4"/>
  <c r="AC415" i="4"/>
  <c r="Z415" i="4"/>
  <c r="AG415" i="4"/>
  <c r="AF415" i="4"/>
  <c r="AH415" i="4"/>
  <c r="AK415" i="4"/>
  <c r="AQ415" i="4" s="1"/>
  <c r="AW415" i="4" s="1"/>
  <c r="AM395" i="4"/>
  <c r="AS395" i="4" s="1"/>
  <c r="AO450" i="4"/>
  <c r="AU450" i="4" s="1"/>
  <c r="F332" i="4"/>
  <c r="J332" i="4" s="1"/>
  <c r="AM328" i="4"/>
  <c r="AS328" i="4" s="1"/>
  <c r="AF298" i="4"/>
  <c r="AB298" i="4"/>
  <c r="AE298" i="4"/>
  <c r="AI298" i="4"/>
  <c r="AC298" i="4"/>
  <c r="AH298" i="4"/>
  <c r="AK277" i="4"/>
  <c r="AI277" i="4"/>
  <c r="AE277" i="4"/>
  <c r="AQ277" i="4" s="1"/>
  <c r="AW277" i="4" s="1"/>
  <c r="AH275" i="4"/>
  <c r="AB275" i="4"/>
  <c r="AA275" i="4"/>
  <c r="G276" i="4"/>
  <c r="AG277" i="4"/>
  <c r="AD277" i="4"/>
  <c r="AC277" i="4"/>
  <c r="AO277" i="4" s="1"/>
  <c r="AU277" i="4" s="1"/>
  <c r="AJ275" i="4"/>
  <c r="AK275" i="4"/>
  <c r="Z275" i="4"/>
  <c r="D276" i="4"/>
  <c r="H276" i="4" s="1"/>
  <c r="AP272" i="4"/>
  <c r="AV272" i="4" s="1"/>
  <c r="AJ277" i="4"/>
  <c r="AB277" i="4"/>
  <c r="AF275" i="4"/>
  <c r="AG275" i="4"/>
  <c r="AP526" i="4"/>
  <c r="AV526" i="4" s="1"/>
  <c r="AO985" i="4"/>
  <c r="AU985" i="4" s="1"/>
  <c r="AM985" i="4"/>
  <c r="AS985" i="4" s="1"/>
  <c r="AL985" i="4"/>
  <c r="AR985" i="4" s="1"/>
  <c r="AO526" i="4"/>
  <c r="AU526" i="4" s="1"/>
  <c r="AN985" i="4"/>
  <c r="AT985" i="4" s="1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F232" i="4" s="1"/>
  <c r="J232" i="4" s="1"/>
  <c r="AQ232" i="4"/>
  <c r="AW232" i="4" s="1"/>
  <c r="AO180" i="4"/>
  <c r="AU180" i="4" s="1"/>
  <c r="AO94" i="4"/>
  <c r="AU94" i="4" s="1"/>
  <c r="AL180" i="4"/>
  <c r="AR180" i="4" s="1"/>
  <c r="D180" i="4" s="1"/>
  <c r="H180" i="4" s="1"/>
  <c r="K181" i="2" s="1"/>
  <c r="AL350" i="4"/>
  <c r="AR350" i="4" s="1"/>
  <c r="D350" i="4" s="1"/>
  <c r="H350" i="4" s="1"/>
  <c r="AQ230" i="4"/>
  <c r="AW230" i="4" s="1"/>
  <c r="AO485" i="4"/>
  <c r="AU485" i="4" s="1"/>
  <c r="AL226" i="4"/>
  <c r="AR226" i="4" s="1"/>
  <c r="F226" i="4" s="1"/>
  <c r="J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B568" i="4"/>
  <c r="AC568" i="4"/>
  <c r="AB560" i="4"/>
  <c r="Z560" i="4"/>
  <c r="AB517" i="4"/>
  <c r="AC517" i="4"/>
  <c r="Z944" i="4"/>
  <c r="AB944" i="4"/>
  <c r="AB527" i="4"/>
  <c r="AC527" i="4"/>
  <c r="Z309" i="4"/>
  <c r="AL309" i="4" s="1"/>
  <c r="AR309" i="4" s="1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Q440" i="4" s="1"/>
  <c r="AW440" i="4" s="1"/>
  <c r="AI351" i="4"/>
  <c r="AE351" i="4"/>
  <c r="AI287" i="4"/>
  <c r="AK287" i="4"/>
  <c r="AQ287" i="4" s="1"/>
  <c r="AW287" i="4" s="1"/>
  <c r="AI211" i="4"/>
  <c r="AE211" i="4"/>
  <c r="AQ211" i="4" s="1"/>
  <c r="AW211" i="4" s="1"/>
  <c r="AI137" i="4"/>
  <c r="AK137" i="4"/>
  <c r="AQ137" i="4" s="1"/>
  <c r="AW137" i="4" s="1"/>
  <c r="AE659" i="4"/>
  <c r="Z659" i="4"/>
  <c r="Z563" i="4"/>
  <c r="AE563" i="4"/>
  <c r="AF285" i="4"/>
  <c r="Z285" i="4"/>
  <c r="AF412" i="4"/>
  <c r="AL412" i="4" s="1"/>
  <c r="AR412" i="4" s="1"/>
  <c r="AH412" i="4"/>
  <c r="AF133" i="4"/>
  <c r="Z133" i="4"/>
  <c r="AK447" i="4"/>
  <c r="AI447" i="4"/>
  <c r="AC447" i="4"/>
  <c r="D877" i="4"/>
  <c r="H877" i="4" s="1"/>
  <c r="F877" i="4"/>
  <c r="J877" i="4" s="1"/>
  <c r="F204" i="4"/>
  <c r="J204" i="4" s="1"/>
  <c r="E204" i="4"/>
  <c r="I204" i="4" s="1"/>
  <c r="F220" i="4"/>
  <c r="J220" i="4" s="1"/>
  <c r="E220" i="4"/>
  <c r="I220" i="4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L250" i="4" s="1"/>
  <c r="AR250" i="4" s="1"/>
  <c r="AH250" i="4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AB455" i="4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AP741" i="4"/>
  <c r="AV741" i="4" s="1"/>
  <c r="AO741" i="4"/>
  <c r="AU741" i="4" s="1"/>
  <c r="AL210" i="4"/>
  <c r="AR210" i="4" s="1"/>
  <c r="F210" i="4" s="1"/>
  <c r="J210" i="4" s="1"/>
  <c r="AQ212" i="4"/>
  <c r="AW212" i="4" s="1"/>
  <c r="AO350" i="4"/>
  <c r="AU350" i="4" s="1"/>
  <c r="AL70" i="4"/>
  <c r="AR70" i="4" s="1"/>
  <c r="G70" i="4" s="1"/>
  <c r="AQ507" i="4"/>
  <c r="AW507" i="4" s="1"/>
  <c r="AO47" i="4"/>
  <c r="AU47" i="4" s="1"/>
  <c r="AL541" i="4"/>
  <c r="AR541" i="4" s="1"/>
  <c r="AO525" i="4"/>
  <c r="AU525" i="4" s="1"/>
  <c r="AP964" i="4"/>
  <c r="AV964" i="4" s="1"/>
  <c r="AO964" i="4"/>
  <c r="AU964" i="4" s="1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U535" i="4" s="1"/>
  <c r="AN551" i="4"/>
  <c r="AT551" i="4" s="1"/>
  <c r="AQ551" i="4"/>
  <c r="AW551" i="4" s="1"/>
  <c r="AP519" i="4"/>
  <c r="AV519" i="4" s="1"/>
  <c r="AO899" i="4"/>
  <c r="AU899" i="4" s="1"/>
  <c r="AM867" i="4"/>
  <c r="AS867" i="4" s="1"/>
  <c r="AN867" i="4"/>
  <c r="AT867" i="4" s="1"/>
  <c r="AQ859" i="4"/>
  <c r="AW859" i="4" s="1"/>
  <c r="AL835" i="4"/>
  <c r="AR835" i="4" s="1"/>
  <c r="AO771" i="4"/>
  <c r="AU771" i="4" s="1"/>
  <c r="AQ731" i="4"/>
  <c r="AW731" i="4" s="1"/>
  <c r="AL707" i="4"/>
  <c r="AR707" i="4" s="1"/>
  <c r="E707" i="4" s="1"/>
  <c r="I707" i="4" s="1"/>
  <c r="AQ639" i="4"/>
  <c r="AW639" i="4" s="1"/>
  <c r="AM575" i="4"/>
  <c r="AS575" i="4" s="1"/>
  <c r="AN575" i="4"/>
  <c r="AT575" i="4" s="1"/>
  <c r="AQ559" i="4"/>
  <c r="AW559" i="4" s="1"/>
  <c r="AM987" i="4"/>
  <c r="AS987" i="4" s="1"/>
  <c r="AL979" i="4"/>
  <c r="AR979" i="4" s="1"/>
  <c r="AL76" i="4"/>
  <c r="AR76" i="4" s="1"/>
  <c r="D76" i="4" s="1"/>
  <c r="H76" i="4" s="1"/>
  <c r="K77" i="2" s="1"/>
  <c r="AN76" i="4"/>
  <c r="AT76" i="4" s="1"/>
  <c r="AL100" i="4"/>
  <c r="AR100" i="4" s="1"/>
  <c r="D100" i="4" s="1"/>
  <c r="H100" i="4" s="1"/>
  <c r="K101" i="2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G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O877" i="4"/>
  <c r="AU877" i="4" s="1"/>
  <c r="AO959" i="4"/>
  <c r="AU959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AV973" i="4" s="1"/>
  <c r="Z251" i="4"/>
  <c r="AQ248" i="4"/>
  <c r="AW248" i="4" s="1"/>
  <c r="AM180" i="4"/>
  <c r="AS180" i="4" s="1"/>
  <c r="AQ7" i="4"/>
  <c r="AW7" i="4" s="1"/>
  <c r="AO9" i="4"/>
  <c r="AU9" i="4" s="1"/>
  <c r="AN11" i="4"/>
  <c r="AT11" i="4" s="1"/>
  <c r="AJ514" i="4"/>
  <c r="AC941" i="4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I8" i="3"/>
  <c r="J8" i="3"/>
  <c r="H8" i="3"/>
  <c r="F248" i="4"/>
  <c r="J248" i="4" s="1"/>
  <c r="F136" i="4"/>
  <c r="J136" i="4" s="1"/>
  <c r="M137" i="2" s="1"/>
  <c r="F28" i="4"/>
  <c r="J28" i="4" s="1"/>
  <c r="M29" i="2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F312" i="4"/>
  <c r="J312" i="4" s="1"/>
  <c r="D312" i="4"/>
  <c r="H312" i="4" s="1"/>
  <c r="AL162" i="4"/>
  <c r="AR162" i="4" s="1"/>
  <c r="D162" i="4" s="1"/>
  <c r="H162" i="4" s="1"/>
  <c r="K163" i="2" s="1"/>
  <c r="F75" i="4"/>
  <c r="J75" i="4" s="1"/>
  <c r="M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194" i="4"/>
  <c r="AU194" i="4" s="1"/>
  <c r="AL194" i="4"/>
  <c r="AR194" i="4" s="1"/>
  <c r="AO162" i="4"/>
  <c r="AU162" i="4" s="1"/>
  <c r="AL499" i="4"/>
  <c r="AR499" i="4" s="1"/>
  <c r="D499" i="4" s="1"/>
  <c r="H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D309" i="4"/>
  <c r="AG309" i="4"/>
  <c r="AC58" i="4"/>
  <c r="AD58" i="4"/>
  <c r="AG58" i="4"/>
  <c r="AC452" i="4"/>
  <c r="AD452" i="4"/>
  <c r="AI452" i="4"/>
  <c r="AC388" i="4"/>
  <c r="AD388" i="4"/>
  <c r="AI388" i="4"/>
  <c r="AC307" i="4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N970" i="4" s="1"/>
  <c r="AT970" i="4" s="1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M619" i="4" s="1"/>
  <c r="AS619" i="4" s="1"/>
  <c r="AH619" i="4"/>
  <c r="AC587" i="4"/>
  <c r="AG587" i="4"/>
  <c r="AH447" i="4"/>
  <c r="AN447" i="4" s="1"/>
  <c r="AT447" i="4" s="1"/>
  <c r="AF447" i="4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F328" i="4"/>
  <c r="J328" i="4" s="1"/>
  <c r="E328" i="4"/>
  <c r="I328" i="4" s="1"/>
  <c r="AN226" i="4"/>
  <c r="AT226" i="4" s="1"/>
  <c r="AO210" i="4"/>
  <c r="AU210" i="4" s="1"/>
  <c r="AP344" i="4"/>
  <c r="AV344" i="4" s="1"/>
  <c r="AP507" i="4"/>
  <c r="AV507" i="4" s="1"/>
  <c r="AQ541" i="4"/>
  <c r="AW541" i="4" s="1"/>
  <c r="AM541" i="4"/>
  <c r="AS541" i="4" s="1"/>
  <c r="AN525" i="4"/>
  <c r="AT525" i="4" s="1"/>
  <c r="AM525" i="4"/>
  <c r="AS525" i="4" s="1"/>
  <c r="AN972" i="4"/>
  <c r="AT972" i="4" s="1"/>
  <c r="AL972" i="4"/>
  <c r="AR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U948" i="4" s="1"/>
  <c r="AP932" i="4"/>
  <c r="AV932" i="4" s="1"/>
  <c r="AO932" i="4"/>
  <c r="AU932" i="4" s="1"/>
  <c r="AN535" i="4"/>
  <c r="AT535" i="4" s="1"/>
  <c r="AM535" i="4"/>
  <c r="AS535" i="4" s="1"/>
  <c r="AO551" i="4"/>
  <c r="AU551" i="4" s="1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P739" i="4"/>
  <c r="AV739" i="4" s="1"/>
  <c r="AQ707" i="4"/>
  <c r="AW707" i="4" s="1"/>
  <c r="AQ979" i="4"/>
  <c r="AW979" i="4" s="1"/>
  <c r="AO330" i="4"/>
  <c r="AU330" i="4" s="1"/>
  <c r="AO266" i="4"/>
  <c r="AU266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AM443" i="4"/>
  <c r="AS443" i="4" s="1"/>
  <c r="AO435" i="4"/>
  <c r="AU435" i="4" s="1"/>
  <c r="AL427" i="4"/>
  <c r="AR427" i="4" s="1"/>
  <c r="AM427" i="4"/>
  <c r="AS427" i="4" s="1"/>
  <c r="AL431" i="4"/>
  <c r="AR431" i="4" s="1"/>
  <c r="G431" i="4" s="1"/>
  <c r="AM399" i="4"/>
  <c r="AS399" i="4" s="1"/>
  <c r="AM80" i="4"/>
  <c r="AS80" i="4" s="1"/>
  <c r="AO80" i="4"/>
  <c r="AU80" i="4" s="1"/>
  <c r="AK941" i="4"/>
  <c r="AJ941" i="4"/>
  <c r="AG514" i="4"/>
  <c r="AE514" i="4"/>
  <c r="AQ514" i="4" s="1"/>
  <c r="AW514" i="4" s="1"/>
  <c r="AB514" i="4"/>
  <c r="AF514" i="4"/>
  <c r="AC514" i="4"/>
  <c r="AD514" i="4"/>
  <c r="AH579" i="4"/>
  <c r="AN579" i="4" s="1"/>
  <c r="AT579" i="4" s="1"/>
  <c r="AG579" i="4"/>
  <c r="AF579" i="4"/>
  <c r="AJ579" i="4"/>
  <c r="AK579" i="4"/>
  <c r="AI579" i="4"/>
  <c r="E837" i="4"/>
  <c r="I837" i="4" s="1"/>
  <c r="G837" i="4"/>
  <c r="D837" i="4"/>
  <c r="H837" i="4" s="1"/>
  <c r="F837" i="4"/>
  <c r="J837" i="4" s="1"/>
  <c r="G773" i="4"/>
  <c r="AI439" i="4"/>
  <c r="AC439" i="4"/>
  <c r="AI407" i="4"/>
  <c r="AD407" i="4"/>
  <c r="AA986" i="4"/>
  <c r="AE986" i="4"/>
  <c r="AD986" i="4"/>
  <c r="AA545" i="4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556" i="4"/>
  <c r="AB556" i="4"/>
  <c r="Z556" i="4"/>
  <c r="AF556" i="4"/>
  <c r="AG556" i="4"/>
  <c r="AJ556" i="4"/>
  <c r="AA488" i="4"/>
  <c r="AE488" i="4"/>
  <c r="AB488" i="4"/>
  <c r="AI488" i="4"/>
  <c r="AJ488" i="4"/>
  <c r="AK488" i="4"/>
  <c r="AC456" i="4"/>
  <c r="Z456" i="4"/>
  <c r="AD456" i="4"/>
  <c r="AF456" i="4"/>
  <c r="AG456" i="4"/>
  <c r="AH456" i="4"/>
  <c r="AA424" i="4"/>
  <c r="AE424" i="4"/>
  <c r="AB424" i="4"/>
  <c r="AN424" i="4" s="1"/>
  <c r="AT424" i="4" s="1"/>
  <c r="AI424" i="4"/>
  <c r="AJ424" i="4"/>
  <c r="AK424" i="4"/>
  <c r="AC392" i="4"/>
  <c r="Z392" i="4"/>
  <c r="AD392" i="4"/>
  <c r="AF392" i="4"/>
  <c r="AG392" i="4"/>
  <c r="AH392" i="4"/>
  <c r="AA335" i="4"/>
  <c r="AE335" i="4"/>
  <c r="AB335" i="4"/>
  <c r="AI335" i="4"/>
  <c r="AJ335" i="4"/>
  <c r="AK335" i="4"/>
  <c r="AC303" i="4"/>
  <c r="Z303" i="4"/>
  <c r="AD303" i="4"/>
  <c r="AF303" i="4"/>
  <c r="AG303" i="4"/>
  <c r="AH303" i="4"/>
  <c r="AA271" i="4"/>
  <c r="AE271" i="4"/>
  <c r="AB271" i="4"/>
  <c r="AI271" i="4"/>
  <c r="AJ271" i="4"/>
  <c r="AP271" i="4" s="1"/>
  <c r="AV271" i="4" s="1"/>
  <c r="AK271" i="4"/>
  <c r="AC227" i="4"/>
  <c r="Z227" i="4"/>
  <c r="AD227" i="4"/>
  <c r="AF227" i="4"/>
  <c r="AG227" i="4"/>
  <c r="AM227" i="4" s="1"/>
  <c r="AS227" i="4" s="1"/>
  <c r="AH227" i="4"/>
  <c r="AA195" i="4"/>
  <c r="AE195" i="4"/>
  <c r="AB195" i="4"/>
  <c r="AI195" i="4"/>
  <c r="AJ195" i="4"/>
  <c r="AP195" i="4" s="1"/>
  <c r="AV195" i="4" s="1"/>
  <c r="AK195" i="4"/>
  <c r="AC163" i="4"/>
  <c r="Z163" i="4"/>
  <c r="AD163" i="4"/>
  <c r="AP163" i="4" s="1"/>
  <c r="AV163" i="4" s="1"/>
  <c r="AF163" i="4"/>
  <c r="AG163" i="4"/>
  <c r="AM163" i="4" s="1"/>
  <c r="AS163" i="4" s="1"/>
  <c r="AH163" i="4"/>
  <c r="AA121" i="4"/>
  <c r="AE121" i="4"/>
  <c r="AB121" i="4"/>
  <c r="AI121" i="4"/>
  <c r="AJ121" i="4"/>
  <c r="AP121" i="4" s="1"/>
  <c r="AV121" i="4" s="1"/>
  <c r="AK121" i="4"/>
  <c r="AC44" i="4"/>
  <c r="AO44" i="4" s="1"/>
  <c r="AU44" i="4" s="1"/>
  <c r="Z44" i="4"/>
  <c r="AD44" i="4"/>
  <c r="AF44" i="4"/>
  <c r="AG44" i="4"/>
  <c r="AM44" i="4" s="1"/>
  <c r="AS44" i="4" s="1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C349" i="4"/>
  <c r="Z349" i="4"/>
  <c r="AD349" i="4"/>
  <c r="AF349" i="4"/>
  <c r="AG349" i="4"/>
  <c r="AM349" i="4" s="1"/>
  <c r="AS349" i="4" s="1"/>
  <c r="AH349" i="4"/>
  <c r="AA476" i="4"/>
  <c r="AE476" i="4"/>
  <c r="AB476" i="4"/>
  <c r="AN476" i="4" s="1"/>
  <c r="AT476" i="4" s="1"/>
  <c r="AI476" i="4"/>
  <c r="AJ476" i="4"/>
  <c r="AK476" i="4"/>
  <c r="AC315" i="4"/>
  <c r="Z315" i="4"/>
  <c r="AD315" i="4"/>
  <c r="AF315" i="4"/>
  <c r="AG315" i="4"/>
  <c r="AH315" i="4"/>
  <c r="AN315" i="4" s="1"/>
  <c r="AT315" i="4" s="1"/>
  <c r="AA183" i="4"/>
  <c r="AE183" i="4"/>
  <c r="AB183" i="4"/>
  <c r="AI183" i="4"/>
  <c r="AJ183" i="4"/>
  <c r="AK183" i="4"/>
  <c r="AC372" i="4"/>
  <c r="AO372" i="4" s="1"/>
  <c r="AU372" i="4" s="1"/>
  <c r="Z372" i="4"/>
  <c r="AB372" i="4"/>
  <c r="AN372" i="4" s="1"/>
  <c r="AT372" i="4" s="1"/>
  <c r="AC244" i="4"/>
  <c r="Z244" i="4"/>
  <c r="AB244" i="4"/>
  <c r="AB635" i="4"/>
  <c r="AA635" i="4"/>
  <c r="AC635" i="4"/>
  <c r="Z603" i="4"/>
  <c r="AL603" i="4" s="1"/>
  <c r="AR603" i="4" s="1"/>
  <c r="AD603" i="4"/>
  <c r="AP603" i="4" s="1"/>
  <c r="AV603" i="4" s="1"/>
  <c r="AE603" i="4"/>
  <c r="E893" i="4"/>
  <c r="I893" i="4" s="1"/>
  <c r="G893" i="4"/>
  <c r="E877" i="4"/>
  <c r="I877" i="4" s="1"/>
  <c r="G877" i="4"/>
  <c r="E693" i="4"/>
  <c r="I693" i="4" s="1"/>
  <c r="G693" i="4"/>
  <c r="D947" i="4"/>
  <c r="H947" i="4" s="1"/>
  <c r="E685" i="4"/>
  <c r="I685" i="4" s="1"/>
  <c r="G312" i="4"/>
  <c r="E312" i="4"/>
  <c r="I312" i="4" s="1"/>
  <c r="AD819" i="4"/>
  <c r="AE755" i="4"/>
  <c r="Z755" i="4"/>
  <c r="AC691" i="4"/>
  <c r="AB691" i="4"/>
  <c r="AA607" i="4"/>
  <c r="AD627" i="4"/>
  <c r="AK349" i="4"/>
  <c r="AI349" i="4"/>
  <c r="AE349" i="4"/>
  <c r="AQ349" i="4" s="1"/>
  <c r="AW349" i="4" s="1"/>
  <c r="AG476" i="4"/>
  <c r="AD476" i="4"/>
  <c r="AC476" i="4"/>
  <c r="AK315" i="4"/>
  <c r="AI315" i="4"/>
  <c r="AE315" i="4"/>
  <c r="AQ315" i="4" s="1"/>
  <c r="AW315" i="4" s="1"/>
  <c r="AG183" i="4"/>
  <c r="AD183" i="4"/>
  <c r="AC183" i="4"/>
  <c r="AD372" i="4"/>
  <c r="AA372" i="4"/>
  <c r="AE244" i="4"/>
  <c r="AE635" i="4"/>
  <c r="AQ635" i="4" s="1"/>
  <c r="AW635" i="4" s="1"/>
  <c r="Z635" i="4"/>
  <c r="AC603" i="4"/>
  <c r="AO603" i="4" s="1"/>
  <c r="AU603" i="4" s="1"/>
  <c r="AB603" i="4"/>
  <c r="Z439" i="4"/>
  <c r="AN431" i="4"/>
  <c r="AT431" i="4" s="1"/>
  <c r="AO431" i="4"/>
  <c r="AU431" i="4" s="1"/>
  <c r="AB407" i="4"/>
  <c r="AP867" i="4"/>
  <c r="AV867" i="4" s="1"/>
  <c r="AO803" i="4"/>
  <c r="AU803" i="4" s="1"/>
  <c r="AM739" i="4"/>
  <c r="AS739" i="4" s="1"/>
  <c r="AN739" i="4"/>
  <c r="AT739" i="4" s="1"/>
  <c r="AQ675" i="4"/>
  <c r="AW675" i="4" s="1"/>
  <c r="AL675" i="4"/>
  <c r="AR675" i="4" s="1"/>
  <c r="F675" i="4" s="1"/>
  <c r="J675" i="4" s="1"/>
  <c r="AP575" i="4"/>
  <c r="AV575" i="4" s="1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Q452" i="4" s="1"/>
  <c r="AW452" i="4" s="1"/>
  <c r="AB452" i="4"/>
  <c r="AG452" i="4"/>
  <c r="AH452" i="4"/>
  <c r="AF452" i="4"/>
  <c r="AA388" i="4"/>
  <c r="AE388" i="4"/>
  <c r="AQ388" i="4" s="1"/>
  <c r="AW388" i="4" s="1"/>
  <c r="AB388" i="4"/>
  <c r="AG388" i="4"/>
  <c r="AH388" i="4"/>
  <c r="AF388" i="4"/>
  <c r="AA307" i="4"/>
  <c r="AE307" i="4"/>
  <c r="AQ307" i="4" s="1"/>
  <c r="AW307" i="4" s="1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Q159" i="4" s="1"/>
  <c r="AW159" i="4" s="1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 s="1"/>
  <c r="AS942" i="4" s="1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Z504" i="4"/>
  <c r="AD504" i="4"/>
  <c r="AF504" i="4"/>
  <c r="AG504" i="4"/>
  <c r="AH504" i="4"/>
  <c r="AA504" i="4"/>
  <c r="AM504" i="4" s="1"/>
  <c r="AS504" i="4" s="1"/>
  <c r="AB504" i="4"/>
  <c r="AN504" i="4" s="1"/>
  <c r="AT504" i="4" s="1"/>
  <c r="AJ504" i="4"/>
  <c r="AC472" i="4"/>
  <c r="AO472" i="4" s="1"/>
  <c r="AU472" i="4" s="1"/>
  <c r="Z472" i="4"/>
  <c r="AD472" i="4"/>
  <c r="AF472" i="4"/>
  <c r="AG472" i="4"/>
  <c r="AH472" i="4"/>
  <c r="AA472" i="4"/>
  <c r="AM472" i="4" s="1"/>
  <c r="AS472" i="4" s="1"/>
  <c r="AB472" i="4"/>
  <c r="AJ472" i="4"/>
  <c r="AC440" i="4"/>
  <c r="Z440" i="4"/>
  <c r="AD440" i="4"/>
  <c r="AF440" i="4"/>
  <c r="AG440" i="4"/>
  <c r="AH440" i="4"/>
  <c r="AA440" i="4"/>
  <c r="AB440" i="4"/>
  <c r="AN440" i="4" s="1"/>
  <c r="AT440" i="4" s="1"/>
  <c r="AJ440" i="4"/>
  <c r="AC408" i="4"/>
  <c r="AO408" i="4" s="1"/>
  <c r="AU408" i="4" s="1"/>
  <c r="Z408" i="4"/>
  <c r="AD408" i="4"/>
  <c r="AF408" i="4"/>
  <c r="AG408" i="4"/>
  <c r="AH408" i="4"/>
  <c r="AA408" i="4"/>
  <c r="AB408" i="4"/>
  <c r="AN408" i="4" s="1"/>
  <c r="AT408" i="4" s="1"/>
  <c r="AJ408" i="4"/>
  <c r="AC351" i="4"/>
  <c r="Z351" i="4"/>
  <c r="AD351" i="4"/>
  <c r="AF351" i="4"/>
  <c r="AG351" i="4"/>
  <c r="AH351" i="4"/>
  <c r="AA351" i="4"/>
  <c r="AM351" i="4" s="1"/>
  <c r="AS351" i="4" s="1"/>
  <c r="AB351" i="4"/>
  <c r="AN351" i="4" s="1"/>
  <c r="AT351" i="4" s="1"/>
  <c r="AJ351" i="4"/>
  <c r="AC319" i="4"/>
  <c r="AO319" i="4" s="1"/>
  <c r="AU319" i="4" s="1"/>
  <c r="Z319" i="4"/>
  <c r="AD319" i="4"/>
  <c r="AF319" i="4"/>
  <c r="AG319" i="4"/>
  <c r="AH319" i="4"/>
  <c r="AA319" i="4"/>
  <c r="AM319" i="4" s="1"/>
  <c r="AS319" i="4" s="1"/>
  <c r="AB319" i="4"/>
  <c r="AJ319" i="4"/>
  <c r="AC287" i="4"/>
  <c r="AO287" i="4" s="1"/>
  <c r="AU287" i="4" s="1"/>
  <c r="Z287" i="4"/>
  <c r="AD287" i="4"/>
  <c r="AF287" i="4"/>
  <c r="AG287" i="4"/>
  <c r="AH287" i="4"/>
  <c r="AA287" i="4"/>
  <c r="AM287" i="4" s="1"/>
  <c r="AS287" i="4" s="1"/>
  <c r="AB287" i="4"/>
  <c r="AN287" i="4" s="1"/>
  <c r="AT287" i="4" s="1"/>
  <c r="AJ287" i="4"/>
  <c r="AC255" i="4"/>
  <c r="AO255" i="4" s="1"/>
  <c r="AU255" i="4" s="1"/>
  <c r="Z255" i="4"/>
  <c r="AD255" i="4"/>
  <c r="AF255" i="4"/>
  <c r="AG255" i="4"/>
  <c r="AH255" i="4"/>
  <c r="AA255" i="4"/>
  <c r="AB255" i="4"/>
  <c r="AN255" i="4" s="1"/>
  <c r="AT255" i="4" s="1"/>
  <c r="AJ255" i="4"/>
  <c r="AC211" i="4"/>
  <c r="Z211" i="4"/>
  <c r="AD211" i="4"/>
  <c r="AF211" i="4"/>
  <c r="AG211" i="4"/>
  <c r="AH211" i="4"/>
  <c r="AA211" i="4"/>
  <c r="AM211" i="4" s="1"/>
  <c r="AS211" i="4" s="1"/>
  <c r="AB211" i="4"/>
  <c r="AN211" i="4" s="1"/>
  <c r="AT211" i="4" s="1"/>
  <c r="AJ211" i="4"/>
  <c r="AC179" i="4"/>
  <c r="AO179" i="4" s="1"/>
  <c r="AU179" i="4" s="1"/>
  <c r="Z179" i="4"/>
  <c r="AD179" i="4"/>
  <c r="AF179" i="4"/>
  <c r="AG179" i="4"/>
  <c r="AH179" i="4"/>
  <c r="AA179" i="4"/>
  <c r="AM179" i="4" s="1"/>
  <c r="AS179" i="4" s="1"/>
  <c r="AB179" i="4"/>
  <c r="AN179" i="4" s="1"/>
  <c r="AT179" i="4" s="1"/>
  <c r="AJ179" i="4"/>
  <c r="AC137" i="4"/>
  <c r="Z137" i="4"/>
  <c r="AD137" i="4"/>
  <c r="AF137" i="4"/>
  <c r="AG137" i="4"/>
  <c r="AH137" i="4"/>
  <c r="AA137" i="4"/>
  <c r="AM137" i="4" s="1"/>
  <c r="AS137" i="4" s="1"/>
  <c r="AB137" i="4"/>
  <c r="AN137" i="4" s="1"/>
  <c r="AT137" i="4" s="1"/>
  <c r="AJ137" i="4"/>
  <c r="AC60" i="4"/>
  <c r="AO60" i="4" s="1"/>
  <c r="AU60" i="4" s="1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N285" i="4" s="1"/>
  <c r="AT285" i="4" s="1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AP364" i="4" s="1"/>
  <c r="AV364" i="4" s="1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AM330" i="4"/>
  <c r="AS330" i="4" s="1"/>
  <c r="AL266" i="4"/>
  <c r="AR266" i="4" s="1"/>
  <c r="G266" i="4" s="1"/>
  <c r="AM266" i="4"/>
  <c r="AS266" i="4" s="1"/>
  <c r="AM194" i="4"/>
  <c r="AS194" i="4" s="1"/>
  <c r="AM499" i="4"/>
  <c r="AS499" i="4" s="1"/>
  <c r="AM483" i="4"/>
  <c r="AS483" i="4" s="1"/>
  <c r="AM467" i="4"/>
  <c r="AS467" i="4" s="1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AM435" i="4"/>
  <c r="AS435" i="4" s="1"/>
  <c r="AO427" i="4"/>
  <c r="AU427" i="4" s="1"/>
  <c r="AQ427" i="4"/>
  <c r="AW427" i="4" s="1"/>
  <c r="AQ431" i="4"/>
  <c r="AW431" i="4" s="1"/>
  <c r="AO399" i="4"/>
  <c r="AU399" i="4" s="1"/>
  <c r="AQ8" i="4"/>
  <c r="AW8" i="4" s="1"/>
  <c r="AP7" i="4"/>
  <c r="AV7" i="4" s="1"/>
  <c r="AQ11" i="4"/>
  <c r="AW11" i="4" s="1"/>
  <c r="AP11" i="4"/>
  <c r="AV11" i="4" s="1"/>
  <c r="D789" i="4"/>
  <c r="H789" i="4" s="1"/>
  <c r="G789" i="4"/>
  <c r="D669" i="4"/>
  <c r="H669" i="4" s="1"/>
  <c r="G669" i="4"/>
  <c r="G967" i="4"/>
  <c r="D967" i="4"/>
  <c r="H967" i="4" s="1"/>
  <c r="F967" i="4"/>
  <c r="J967" i="4" s="1"/>
  <c r="E967" i="4"/>
  <c r="I967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AN441" i="4"/>
  <c r="AT441" i="4" s="1"/>
  <c r="AL441" i="4"/>
  <c r="AR441" i="4" s="1"/>
  <c r="D441" i="4" s="1"/>
  <c r="H441" i="4" s="1"/>
  <c r="AN409" i="4"/>
  <c r="AT409" i="4" s="1"/>
  <c r="AL409" i="4"/>
  <c r="AR409" i="4" s="1"/>
  <c r="D409" i="4" s="1"/>
  <c r="H409" i="4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F477" i="4"/>
  <c r="J477" i="4" s="1"/>
  <c r="D477" i="4"/>
  <c r="H477" i="4" s="1"/>
  <c r="G477" i="4"/>
  <c r="E477" i="4"/>
  <c r="I477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E920" i="4"/>
  <c r="I920" i="4" s="1"/>
  <c r="G918" i="4"/>
  <c r="D918" i="4"/>
  <c r="H918" i="4" s="1"/>
  <c r="F918" i="4"/>
  <c r="J918" i="4" s="1"/>
  <c r="E918" i="4"/>
  <c r="I918" i="4" s="1"/>
  <c r="E916" i="4"/>
  <c r="I916" i="4" s="1"/>
  <c r="G914" i="4"/>
  <c r="D914" i="4"/>
  <c r="H914" i="4" s="1"/>
  <c r="F914" i="4"/>
  <c r="J914" i="4" s="1"/>
  <c r="E914" i="4"/>
  <c r="I914" i="4" s="1"/>
  <c r="E352" i="4"/>
  <c r="I352" i="4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51" i="4"/>
  <c r="F551" i="4"/>
  <c r="J551" i="4" s="1"/>
  <c r="E551" i="4"/>
  <c r="I551" i="4" s="1"/>
  <c r="D551" i="4"/>
  <c r="H551" i="4" s="1"/>
  <c r="E867" i="4"/>
  <c r="I867" i="4" s="1"/>
  <c r="F843" i="4"/>
  <c r="J843" i="4" s="1"/>
  <c r="E843" i="4"/>
  <c r="I843" i="4" s="1"/>
  <c r="G843" i="4"/>
  <c r="D843" i="4"/>
  <c r="H843" i="4" s="1"/>
  <c r="F811" i="4"/>
  <c r="J811" i="4" s="1"/>
  <c r="E811" i="4"/>
  <c r="I811" i="4" s="1"/>
  <c r="G811" i="4"/>
  <c r="D811" i="4"/>
  <c r="H811" i="4" s="1"/>
  <c r="F739" i="4"/>
  <c r="J739" i="4" s="1"/>
  <c r="G739" i="4"/>
  <c r="F575" i="4"/>
  <c r="J575" i="4" s="1"/>
  <c r="D575" i="4"/>
  <c r="H575" i="4" s="1"/>
  <c r="F559" i="4"/>
  <c r="J559" i="4" s="1"/>
  <c r="E559" i="4"/>
  <c r="I559" i="4" s="1"/>
  <c r="D559" i="4"/>
  <c r="H559" i="4" s="1"/>
  <c r="G559" i="4"/>
  <c r="D997" i="4"/>
  <c r="H997" i="4" s="1"/>
  <c r="E997" i="4"/>
  <c r="I997" i="4" s="1"/>
  <c r="F997" i="4"/>
  <c r="J997" i="4" s="1"/>
  <c r="G997" i="4"/>
  <c r="E989" i="4"/>
  <c r="I989" i="4" s="1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0" i="4"/>
  <c r="D980" i="4"/>
  <c r="H980" i="4" s="1"/>
  <c r="F980" i="4"/>
  <c r="J980" i="4" s="1"/>
  <c r="E980" i="4"/>
  <c r="I980" i="4" s="1"/>
  <c r="G521" i="4"/>
  <c r="D521" i="4"/>
  <c r="H521" i="4" s="1"/>
  <c r="F521" i="4"/>
  <c r="J521" i="4" s="1"/>
  <c r="E521" i="4"/>
  <c r="I521" i="4" s="1"/>
  <c r="E797" i="4"/>
  <c r="I797" i="4" s="1"/>
  <c r="F797" i="4"/>
  <c r="J797" i="4" s="1"/>
  <c r="G797" i="4"/>
  <c r="D797" i="4"/>
  <c r="H797" i="4" s="1"/>
  <c r="F375" i="4"/>
  <c r="J375" i="4" s="1"/>
  <c r="G375" i="4"/>
  <c r="D375" i="4"/>
  <c r="H375" i="4" s="1"/>
  <c r="E375" i="4"/>
  <c r="I375" i="4" s="1"/>
  <c r="F367" i="4"/>
  <c r="J367" i="4" s="1"/>
  <c r="G367" i="4"/>
  <c r="D367" i="4"/>
  <c r="H367" i="4" s="1"/>
  <c r="E367" i="4"/>
  <c r="I367" i="4" s="1"/>
  <c r="F359" i="4"/>
  <c r="J359" i="4" s="1"/>
  <c r="G359" i="4"/>
  <c r="D359" i="4"/>
  <c r="H359" i="4" s="1"/>
  <c r="E359" i="4"/>
  <c r="I359" i="4" s="1"/>
  <c r="F239" i="4"/>
  <c r="J239" i="4" s="1"/>
  <c r="G239" i="4"/>
  <c r="D239" i="4"/>
  <c r="H239" i="4" s="1"/>
  <c r="E239" i="4"/>
  <c r="I239" i="4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E430" i="4"/>
  <c r="I430" i="4" s="1"/>
  <c r="F430" i="4"/>
  <c r="J430" i="4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E410" i="4"/>
  <c r="I410" i="4" s="1"/>
  <c r="G410" i="4"/>
  <c r="F410" i="4"/>
  <c r="J410" i="4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E345" i="4"/>
  <c r="I345" i="4" s="1"/>
  <c r="G345" i="4"/>
  <c r="D345" i="4"/>
  <c r="H345" i="4" s="1"/>
  <c r="F329" i="4"/>
  <c r="J329" i="4" s="1"/>
  <c r="E329" i="4"/>
  <c r="I329" i="4" s="1"/>
  <c r="G329" i="4"/>
  <c r="D329" i="4"/>
  <c r="H329" i="4" s="1"/>
  <c r="F313" i="4"/>
  <c r="J313" i="4" s="1"/>
  <c r="E313" i="4"/>
  <c r="I313" i="4" s="1"/>
  <c r="G313" i="4"/>
  <c r="D313" i="4"/>
  <c r="H313" i="4" s="1"/>
  <c r="F297" i="4"/>
  <c r="J297" i="4" s="1"/>
  <c r="E297" i="4"/>
  <c r="I297" i="4" s="1"/>
  <c r="G297" i="4"/>
  <c r="D297" i="4"/>
  <c r="H297" i="4" s="1"/>
  <c r="F281" i="4"/>
  <c r="J281" i="4" s="1"/>
  <c r="E281" i="4"/>
  <c r="I281" i="4" s="1"/>
  <c r="G281" i="4"/>
  <c r="D281" i="4"/>
  <c r="H281" i="4" s="1"/>
  <c r="F265" i="4"/>
  <c r="J265" i="4" s="1"/>
  <c r="E265" i="4"/>
  <c r="I265" i="4" s="1"/>
  <c r="G265" i="4"/>
  <c r="D265" i="4"/>
  <c r="H265" i="4" s="1"/>
  <c r="F249" i="4"/>
  <c r="J249" i="4" s="1"/>
  <c r="E249" i="4"/>
  <c r="I249" i="4" s="1"/>
  <c r="G249" i="4"/>
  <c r="D249" i="4"/>
  <c r="H249" i="4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D237" i="4"/>
  <c r="H237" i="4" s="1"/>
  <c r="E237" i="4"/>
  <c r="I237" i="4" s="1"/>
  <c r="F353" i="4"/>
  <c r="J353" i="4" s="1"/>
  <c r="E353" i="4"/>
  <c r="I353" i="4" s="1"/>
  <c r="G353" i="4"/>
  <c r="D353" i="4"/>
  <c r="H353" i="4" s="1"/>
  <c r="F321" i="4"/>
  <c r="J321" i="4" s="1"/>
  <c r="E321" i="4"/>
  <c r="I321" i="4" s="1"/>
  <c r="G321" i="4"/>
  <c r="D321" i="4"/>
  <c r="H321" i="4" s="1"/>
  <c r="F289" i="4"/>
  <c r="J289" i="4" s="1"/>
  <c r="E289" i="4"/>
  <c r="I289" i="4" s="1"/>
  <c r="G289" i="4"/>
  <c r="D289" i="4"/>
  <c r="H289" i="4" s="1"/>
  <c r="F257" i="4"/>
  <c r="J257" i="4" s="1"/>
  <c r="E257" i="4"/>
  <c r="I257" i="4" s="1"/>
  <c r="G257" i="4"/>
  <c r="D257" i="4"/>
  <c r="H257" i="4" s="1"/>
  <c r="F127" i="4"/>
  <c r="J127" i="4" s="1"/>
  <c r="M128" i="2" s="1"/>
  <c r="E127" i="4"/>
  <c r="I127" i="4" s="1"/>
  <c r="L128" i="2" s="1"/>
  <c r="D127" i="4"/>
  <c r="H127" i="4" s="1"/>
  <c r="K128" i="2" s="1"/>
  <c r="G127" i="4"/>
  <c r="G218" i="4"/>
  <c r="D140" i="4"/>
  <c r="H140" i="4" s="1"/>
  <c r="K141" i="2" s="1"/>
  <c r="G102" i="4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E386" i="4"/>
  <c r="I386" i="4" s="1"/>
  <c r="G386" i="4"/>
  <c r="F386" i="4"/>
  <c r="J386" i="4" s="1"/>
  <c r="D342" i="4"/>
  <c r="H342" i="4" s="1"/>
  <c r="G342" i="4"/>
  <c r="F342" i="4"/>
  <c r="J342" i="4" s="1"/>
  <c r="E342" i="4"/>
  <c r="I342" i="4" s="1"/>
  <c r="G222" i="4"/>
  <c r="F395" i="4"/>
  <c r="J395" i="4" s="1"/>
  <c r="E395" i="4"/>
  <c r="I395" i="4" s="1"/>
  <c r="G395" i="4"/>
  <c r="D395" i="4"/>
  <c r="H395" i="4" s="1"/>
  <c r="F188" i="4"/>
  <c r="J188" i="4" s="1"/>
  <c r="G188" i="4"/>
  <c r="D188" i="4"/>
  <c r="H188" i="4" s="1"/>
  <c r="E188" i="4"/>
  <c r="I188" i="4" s="1"/>
  <c r="G320" i="4"/>
  <c r="E320" i="4"/>
  <c r="I320" i="4" s="1"/>
  <c r="D288" i="4"/>
  <c r="H288" i="4" s="1"/>
  <c r="G288" i="4"/>
  <c r="F288" i="4"/>
  <c r="J288" i="4" s="1"/>
  <c r="E288" i="4"/>
  <c r="I288" i="4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M912" i="4" s="1"/>
  <c r="AS912" i="4" s="1"/>
  <c r="AK912" i="4"/>
  <c r="AJ912" i="4"/>
  <c r="AI912" i="4"/>
  <c r="AO912" i="4" s="1"/>
  <c r="AU912" i="4" s="1"/>
  <c r="AF912" i="4"/>
  <c r="AL912" i="4" s="1"/>
  <c r="AR912" i="4" s="1"/>
  <c r="AH912" i="4"/>
  <c r="AN912" i="4" s="1"/>
  <c r="AT912" i="4" s="1"/>
  <c r="AG908" i="4"/>
  <c r="AM908" i="4" s="1"/>
  <c r="AS908" i="4" s="1"/>
  <c r="AK908" i="4"/>
  <c r="AJ908" i="4"/>
  <c r="AI908" i="4"/>
  <c r="AO908" i="4" s="1"/>
  <c r="AU908" i="4" s="1"/>
  <c r="AF908" i="4"/>
  <c r="AH908" i="4"/>
  <c r="AG904" i="4"/>
  <c r="AM904" i="4" s="1"/>
  <c r="AS904" i="4" s="1"/>
  <c r="AK904" i="4"/>
  <c r="AJ904" i="4"/>
  <c r="AI904" i="4"/>
  <c r="AO904" i="4" s="1"/>
  <c r="AU904" i="4" s="1"/>
  <c r="AF904" i="4"/>
  <c r="AL904" i="4" s="1"/>
  <c r="AR904" i="4" s="1"/>
  <c r="AH904" i="4"/>
  <c r="AN904" i="4" s="1"/>
  <c r="AT904" i="4" s="1"/>
  <c r="AG900" i="4"/>
  <c r="AM900" i="4" s="1"/>
  <c r="AS900" i="4" s="1"/>
  <c r="AK900" i="4"/>
  <c r="AJ900" i="4"/>
  <c r="AI900" i="4"/>
  <c r="AO900" i="4" s="1"/>
  <c r="AU900" i="4" s="1"/>
  <c r="AF900" i="4"/>
  <c r="AL900" i="4" s="1"/>
  <c r="AR900" i="4" s="1"/>
  <c r="AH900" i="4"/>
  <c r="AG896" i="4"/>
  <c r="AM896" i="4" s="1"/>
  <c r="AS896" i="4" s="1"/>
  <c r="AK896" i="4"/>
  <c r="AJ896" i="4"/>
  <c r="AI896" i="4"/>
  <c r="AO896" i="4" s="1"/>
  <c r="AU896" i="4" s="1"/>
  <c r="AF896" i="4"/>
  <c r="AL896" i="4" s="1"/>
  <c r="AR896" i="4" s="1"/>
  <c r="AH896" i="4"/>
  <c r="AN896" i="4" s="1"/>
  <c r="AT896" i="4" s="1"/>
  <c r="AG892" i="4"/>
  <c r="AM892" i="4" s="1"/>
  <c r="AS892" i="4" s="1"/>
  <c r="AK892" i="4"/>
  <c r="AJ892" i="4"/>
  <c r="AI892" i="4"/>
  <c r="AO892" i="4" s="1"/>
  <c r="AU892" i="4" s="1"/>
  <c r="AF892" i="4"/>
  <c r="AL892" i="4" s="1"/>
  <c r="AR892" i="4" s="1"/>
  <c r="AH892" i="4"/>
  <c r="AG888" i="4"/>
  <c r="AM888" i="4" s="1"/>
  <c r="AS888" i="4" s="1"/>
  <c r="AK888" i="4"/>
  <c r="AJ888" i="4"/>
  <c r="AI888" i="4"/>
  <c r="AO888" i="4" s="1"/>
  <c r="AU888" i="4" s="1"/>
  <c r="AF888" i="4"/>
  <c r="AL888" i="4" s="1"/>
  <c r="AR888" i="4" s="1"/>
  <c r="AH888" i="4"/>
  <c r="AN888" i="4" s="1"/>
  <c r="AT888" i="4" s="1"/>
  <c r="AG884" i="4"/>
  <c r="AM884" i="4" s="1"/>
  <c r="AS884" i="4" s="1"/>
  <c r="AK884" i="4"/>
  <c r="AJ884" i="4"/>
  <c r="AI884" i="4"/>
  <c r="AO884" i="4" s="1"/>
  <c r="AU884" i="4" s="1"/>
  <c r="AF884" i="4"/>
  <c r="AL884" i="4" s="1"/>
  <c r="AR884" i="4" s="1"/>
  <c r="AH884" i="4"/>
  <c r="AG880" i="4"/>
  <c r="AM880" i="4" s="1"/>
  <c r="AS880" i="4" s="1"/>
  <c r="AK880" i="4"/>
  <c r="AJ880" i="4"/>
  <c r="AI880" i="4"/>
  <c r="AO880" i="4" s="1"/>
  <c r="AU880" i="4" s="1"/>
  <c r="AF880" i="4"/>
  <c r="AL880" i="4" s="1"/>
  <c r="AR880" i="4" s="1"/>
  <c r="AH880" i="4"/>
  <c r="AN880" i="4" s="1"/>
  <c r="AT880" i="4" s="1"/>
  <c r="AG876" i="4"/>
  <c r="AM876" i="4" s="1"/>
  <c r="AS876" i="4" s="1"/>
  <c r="AK876" i="4"/>
  <c r="AJ876" i="4"/>
  <c r="AI876" i="4"/>
  <c r="AO876" i="4" s="1"/>
  <c r="AU876" i="4" s="1"/>
  <c r="AF876" i="4"/>
  <c r="AL876" i="4" s="1"/>
  <c r="AR876" i="4" s="1"/>
  <c r="AH876" i="4"/>
  <c r="AG872" i="4"/>
  <c r="AK872" i="4"/>
  <c r="AJ872" i="4"/>
  <c r="AI872" i="4"/>
  <c r="AO872" i="4" s="1"/>
  <c r="AU872" i="4" s="1"/>
  <c r="AF872" i="4"/>
  <c r="AL872" i="4" s="1"/>
  <c r="AR872" i="4" s="1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G864" i="4"/>
  <c r="AK864" i="4"/>
  <c r="AJ864" i="4"/>
  <c r="AI864" i="4"/>
  <c r="AO864" i="4" s="1"/>
  <c r="AU864" i="4" s="1"/>
  <c r="AF864" i="4"/>
  <c r="AH864" i="4"/>
  <c r="AN864" i="4" s="1"/>
  <c r="AT864" i="4" s="1"/>
  <c r="AG860" i="4"/>
  <c r="AK860" i="4"/>
  <c r="AJ860" i="4"/>
  <c r="AI860" i="4"/>
  <c r="AO860" i="4" s="1"/>
  <c r="AU860" i="4" s="1"/>
  <c r="AF860" i="4"/>
  <c r="AH860" i="4"/>
  <c r="AN860" i="4" s="1"/>
  <c r="AT860" i="4" s="1"/>
  <c r="AG856" i="4"/>
  <c r="AK856" i="4"/>
  <c r="AJ856" i="4"/>
  <c r="AI856" i="4"/>
  <c r="AF856" i="4"/>
  <c r="AL856" i="4" s="1"/>
  <c r="AR856" i="4" s="1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J848" i="4"/>
  <c r="AI848" i="4"/>
  <c r="AO848" i="4" s="1"/>
  <c r="AU848" i="4" s="1"/>
  <c r="AF848" i="4"/>
  <c r="AH848" i="4"/>
  <c r="AN848" i="4" s="1"/>
  <c r="AT848" i="4" s="1"/>
  <c r="AG844" i="4"/>
  <c r="AK844" i="4"/>
  <c r="AJ844" i="4"/>
  <c r="AI844" i="4"/>
  <c r="AO844" i="4" s="1"/>
  <c r="AU844" i="4" s="1"/>
  <c r="AF844" i="4"/>
  <c r="AH844" i="4"/>
  <c r="AN844" i="4" s="1"/>
  <c r="AT844" i="4" s="1"/>
  <c r="AG840" i="4"/>
  <c r="AK840" i="4"/>
  <c r="AJ840" i="4"/>
  <c r="AI840" i="4"/>
  <c r="AO840" i="4" s="1"/>
  <c r="AU840" i="4" s="1"/>
  <c r="AF840" i="4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J832" i="4"/>
  <c r="AI832" i="4"/>
  <c r="AF832" i="4"/>
  <c r="AL832" i="4" s="1"/>
  <c r="AR832" i="4" s="1"/>
  <c r="AH832" i="4"/>
  <c r="AN832" i="4" s="1"/>
  <c r="AT832" i="4" s="1"/>
  <c r="AG828" i="4"/>
  <c r="AK828" i="4"/>
  <c r="AJ828" i="4"/>
  <c r="AI828" i="4"/>
  <c r="AO828" i="4" s="1"/>
  <c r="AU828" i="4" s="1"/>
  <c r="AF828" i="4"/>
  <c r="AH828" i="4"/>
  <c r="AN828" i="4" s="1"/>
  <c r="AT828" i="4" s="1"/>
  <c r="AG824" i="4"/>
  <c r="AK824" i="4"/>
  <c r="AJ824" i="4"/>
  <c r="AI824" i="4"/>
  <c r="AO824" i="4" s="1"/>
  <c r="AU824" i="4" s="1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J816" i="4"/>
  <c r="AI816" i="4"/>
  <c r="AF816" i="4"/>
  <c r="AL816" i="4" s="1"/>
  <c r="AR816" i="4" s="1"/>
  <c r="AH816" i="4"/>
  <c r="AN816" i="4" s="1"/>
  <c r="AT816" i="4" s="1"/>
  <c r="AG812" i="4"/>
  <c r="AK812" i="4"/>
  <c r="AJ812" i="4"/>
  <c r="AI812" i="4"/>
  <c r="AO812" i="4" s="1"/>
  <c r="AU812" i="4" s="1"/>
  <c r="AF812" i="4"/>
  <c r="AH812" i="4"/>
  <c r="AN812" i="4" s="1"/>
  <c r="AT812" i="4" s="1"/>
  <c r="AG808" i="4"/>
  <c r="AK808" i="4"/>
  <c r="AJ808" i="4"/>
  <c r="AI808" i="4"/>
  <c r="AO808" i="4" s="1"/>
  <c r="AU808" i="4" s="1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J800" i="4"/>
  <c r="AI800" i="4"/>
  <c r="AF800" i="4"/>
  <c r="AL800" i="4" s="1"/>
  <c r="AR800" i="4" s="1"/>
  <c r="AH800" i="4"/>
  <c r="AN800" i="4" s="1"/>
  <c r="AT800" i="4" s="1"/>
  <c r="AG796" i="4"/>
  <c r="AK796" i="4"/>
  <c r="AJ796" i="4"/>
  <c r="AI796" i="4"/>
  <c r="AO796" i="4" s="1"/>
  <c r="AU796" i="4" s="1"/>
  <c r="AF796" i="4"/>
  <c r="AH796" i="4"/>
  <c r="AN796" i="4" s="1"/>
  <c r="AT796" i="4" s="1"/>
  <c r="AG792" i="4"/>
  <c r="AK792" i="4"/>
  <c r="AJ792" i="4"/>
  <c r="AI792" i="4"/>
  <c r="AO792" i="4" s="1"/>
  <c r="AU792" i="4" s="1"/>
  <c r="AF792" i="4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J784" i="4"/>
  <c r="AI784" i="4"/>
  <c r="AF784" i="4"/>
  <c r="AL784" i="4" s="1"/>
  <c r="AR784" i="4" s="1"/>
  <c r="AH784" i="4"/>
  <c r="AN784" i="4" s="1"/>
  <c r="AT784" i="4" s="1"/>
  <c r="AG780" i="4"/>
  <c r="AK780" i="4"/>
  <c r="AJ780" i="4"/>
  <c r="AI780" i="4"/>
  <c r="AO780" i="4" s="1"/>
  <c r="AU780" i="4" s="1"/>
  <c r="AF780" i="4"/>
  <c r="AH780" i="4"/>
  <c r="AN780" i="4" s="1"/>
  <c r="AT780" i="4" s="1"/>
  <c r="AG776" i="4"/>
  <c r="AK776" i="4"/>
  <c r="AJ776" i="4"/>
  <c r="AI776" i="4"/>
  <c r="AO776" i="4" s="1"/>
  <c r="AU776" i="4" s="1"/>
  <c r="AF776" i="4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J768" i="4"/>
  <c r="AI768" i="4"/>
  <c r="AF768" i="4"/>
  <c r="AL768" i="4" s="1"/>
  <c r="AR768" i="4" s="1"/>
  <c r="AH768" i="4"/>
  <c r="AN768" i="4" s="1"/>
  <c r="AT768" i="4" s="1"/>
  <c r="AG764" i="4"/>
  <c r="AK764" i="4"/>
  <c r="AJ764" i="4"/>
  <c r="AI764" i="4"/>
  <c r="AO764" i="4" s="1"/>
  <c r="AU764" i="4" s="1"/>
  <c r="AF764" i="4"/>
  <c r="AH764" i="4"/>
  <c r="AN764" i="4" s="1"/>
  <c r="AT764" i="4" s="1"/>
  <c r="AG760" i="4"/>
  <c r="AK760" i="4"/>
  <c r="AJ760" i="4"/>
  <c r="AI760" i="4"/>
  <c r="AF760" i="4"/>
  <c r="AH760" i="4"/>
  <c r="AN760" i="4" s="1"/>
  <c r="AT760" i="4" s="1"/>
  <c r="AG756" i="4"/>
  <c r="AK756" i="4"/>
  <c r="AJ756" i="4"/>
  <c r="AI756" i="4"/>
  <c r="AF756" i="4"/>
  <c r="AH756" i="4"/>
  <c r="AN756" i="4" s="1"/>
  <c r="AT756" i="4" s="1"/>
  <c r="AG752" i="4"/>
  <c r="AK752" i="4"/>
  <c r="AJ752" i="4"/>
  <c r="AI752" i="4"/>
  <c r="AF752" i="4"/>
  <c r="AH752" i="4"/>
  <c r="AN752" i="4" s="1"/>
  <c r="AT752" i="4" s="1"/>
  <c r="AG748" i="4"/>
  <c r="AK748" i="4"/>
  <c r="AJ748" i="4"/>
  <c r="AI748" i="4"/>
  <c r="AF748" i="4"/>
  <c r="AL748" i="4" s="1"/>
  <c r="AR748" i="4" s="1"/>
  <c r="AH748" i="4"/>
  <c r="AG744" i="4"/>
  <c r="AK744" i="4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G736" i="4"/>
  <c r="AK736" i="4"/>
  <c r="AJ736" i="4"/>
  <c r="AI736" i="4"/>
  <c r="AF736" i="4"/>
  <c r="AH736" i="4"/>
  <c r="AN736" i="4" s="1"/>
  <c r="AT736" i="4" s="1"/>
  <c r="AG732" i="4"/>
  <c r="AK732" i="4"/>
  <c r="AJ732" i="4"/>
  <c r="AI732" i="4"/>
  <c r="AF732" i="4"/>
  <c r="AL732" i="4" s="1"/>
  <c r="AR732" i="4" s="1"/>
  <c r="AH732" i="4"/>
  <c r="AG728" i="4"/>
  <c r="AK728" i="4"/>
  <c r="AJ728" i="4"/>
  <c r="AI728" i="4"/>
  <c r="AF728" i="4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G720" i="4"/>
  <c r="AK720" i="4"/>
  <c r="AJ720" i="4"/>
  <c r="AI720" i="4"/>
  <c r="AF720" i="4"/>
  <c r="AH720" i="4"/>
  <c r="AN720" i="4" s="1"/>
  <c r="AT720" i="4" s="1"/>
  <c r="AG716" i="4"/>
  <c r="AK716" i="4"/>
  <c r="AJ716" i="4"/>
  <c r="AI716" i="4"/>
  <c r="AF716" i="4"/>
  <c r="AL716" i="4" s="1"/>
  <c r="AR716" i="4" s="1"/>
  <c r="AH716" i="4"/>
  <c r="AG712" i="4"/>
  <c r="AK712" i="4"/>
  <c r="AJ712" i="4"/>
  <c r="AI712" i="4"/>
  <c r="AF712" i="4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G704" i="4"/>
  <c r="AK704" i="4"/>
  <c r="AJ704" i="4"/>
  <c r="AI704" i="4"/>
  <c r="AF704" i="4"/>
  <c r="AH704" i="4"/>
  <c r="AN704" i="4" s="1"/>
  <c r="AT704" i="4" s="1"/>
  <c r="AG700" i="4"/>
  <c r="AK700" i="4"/>
  <c r="AJ700" i="4"/>
  <c r="AI700" i="4"/>
  <c r="AF700" i="4"/>
  <c r="AL700" i="4" s="1"/>
  <c r="AR700" i="4" s="1"/>
  <c r="AH700" i="4"/>
  <c r="AG696" i="4"/>
  <c r="AK696" i="4"/>
  <c r="AJ696" i="4"/>
  <c r="AI696" i="4"/>
  <c r="AF696" i="4"/>
  <c r="AH696" i="4"/>
  <c r="AN696" i="4" s="1"/>
  <c r="AT696" i="4" s="1"/>
  <c r="AG692" i="4"/>
  <c r="AK692" i="4"/>
  <c r="AJ692" i="4"/>
  <c r="AI692" i="4"/>
  <c r="AO692" i="4" s="1"/>
  <c r="AU692" i="4" s="1"/>
  <c r="AF692" i="4"/>
  <c r="AH692" i="4"/>
  <c r="AG688" i="4"/>
  <c r="AK688" i="4"/>
  <c r="AJ688" i="4"/>
  <c r="AI688" i="4"/>
  <c r="AF688" i="4"/>
  <c r="AH688" i="4"/>
  <c r="AN688" i="4" s="1"/>
  <c r="AT688" i="4" s="1"/>
  <c r="AG684" i="4"/>
  <c r="AK684" i="4"/>
  <c r="AJ684" i="4"/>
  <c r="AI684" i="4"/>
  <c r="AF684" i="4"/>
  <c r="AL684" i="4" s="1"/>
  <c r="AR684" i="4" s="1"/>
  <c r="AH684" i="4"/>
  <c r="AG680" i="4"/>
  <c r="AK680" i="4"/>
  <c r="AJ680" i="4"/>
  <c r="AI680" i="4"/>
  <c r="AF680" i="4"/>
  <c r="AH680" i="4"/>
  <c r="AN680" i="4" s="1"/>
  <c r="AT680" i="4" s="1"/>
  <c r="AG676" i="4"/>
  <c r="AK676" i="4"/>
  <c r="AJ676" i="4"/>
  <c r="AI676" i="4"/>
  <c r="AO676" i="4" s="1"/>
  <c r="AU676" i="4" s="1"/>
  <c r="AF676" i="4"/>
  <c r="AH676" i="4"/>
  <c r="AG672" i="4"/>
  <c r="AK672" i="4"/>
  <c r="AJ672" i="4"/>
  <c r="AI672" i="4"/>
  <c r="AF672" i="4"/>
  <c r="AH672" i="4"/>
  <c r="AN672" i="4" s="1"/>
  <c r="AT672" i="4" s="1"/>
  <c r="AG668" i="4"/>
  <c r="AK668" i="4"/>
  <c r="AJ668" i="4"/>
  <c r="AI668" i="4"/>
  <c r="AF668" i="4"/>
  <c r="AL668" i="4" s="1"/>
  <c r="AR668" i="4" s="1"/>
  <c r="AH668" i="4"/>
  <c r="AG664" i="4"/>
  <c r="AK664" i="4"/>
  <c r="AJ664" i="4"/>
  <c r="AI664" i="4"/>
  <c r="AF664" i="4"/>
  <c r="AH664" i="4"/>
  <c r="AN664" i="4" s="1"/>
  <c r="AT664" i="4" s="1"/>
  <c r="AG660" i="4"/>
  <c r="AK660" i="4"/>
  <c r="AJ660" i="4"/>
  <c r="AI660" i="4"/>
  <c r="AO660" i="4" s="1"/>
  <c r="AU660" i="4" s="1"/>
  <c r="AF660" i="4"/>
  <c r="AH660" i="4"/>
  <c r="AG656" i="4"/>
  <c r="AK656" i="4"/>
  <c r="AJ656" i="4"/>
  <c r="AI656" i="4"/>
  <c r="AF656" i="4"/>
  <c r="AH656" i="4"/>
  <c r="AN656" i="4" s="1"/>
  <c r="AT656" i="4" s="1"/>
  <c r="AG652" i="4"/>
  <c r="AK652" i="4"/>
  <c r="AJ652" i="4"/>
  <c r="AI652" i="4"/>
  <c r="AF652" i="4"/>
  <c r="AL652" i="4" s="1"/>
  <c r="AR652" i="4" s="1"/>
  <c r="AH652" i="4"/>
  <c r="AG648" i="4"/>
  <c r="AK648" i="4"/>
  <c r="AJ648" i="4"/>
  <c r="AI648" i="4"/>
  <c r="AF648" i="4"/>
  <c r="AH648" i="4"/>
  <c r="AN648" i="4" s="1"/>
  <c r="AT648" i="4" s="1"/>
  <c r="AG644" i="4"/>
  <c r="AK644" i="4"/>
  <c r="AJ644" i="4"/>
  <c r="AI644" i="4"/>
  <c r="AO644" i="4" s="1"/>
  <c r="AU644" i="4" s="1"/>
  <c r="AF644" i="4"/>
  <c r="AH644" i="4"/>
  <c r="AG640" i="4"/>
  <c r="AK640" i="4"/>
  <c r="AJ640" i="4"/>
  <c r="AI640" i="4"/>
  <c r="AF640" i="4"/>
  <c r="AH640" i="4"/>
  <c r="AN640" i="4" s="1"/>
  <c r="AT640" i="4" s="1"/>
  <c r="AG636" i="4"/>
  <c r="AK636" i="4"/>
  <c r="AJ636" i="4"/>
  <c r="AI636" i="4"/>
  <c r="AF636" i="4"/>
  <c r="AL636" i="4" s="1"/>
  <c r="AR636" i="4" s="1"/>
  <c r="AH636" i="4"/>
  <c r="AG632" i="4"/>
  <c r="AK632" i="4"/>
  <c r="AJ632" i="4"/>
  <c r="AI632" i="4"/>
  <c r="AF632" i="4"/>
  <c r="AH632" i="4"/>
  <c r="AN632" i="4" s="1"/>
  <c r="AT632" i="4" s="1"/>
  <c r="AG628" i="4"/>
  <c r="AK628" i="4"/>
  <c r="AJ628" i="4"/>
  <c r="AI628" i="4"/>
  <c r="AO628" i="4" s="1"/>
  <c r="AU628" i="4" s="1"/>
  <c r="AF628" i="4"/>
  <c r="AH628" i="4"/>
  <c r="AG624" i="4"/>
  <c r="AK624" i="4"/>
  <c r="AJ624" i="4"/>
  <c r="AI624" i="4"/>
  <c r="AF624" i="4"/>
  <c r="AH624" i="4"/>
  <c r="AN624" i="4" s="1"/>
  <c r="AT624" i="4" s="1"/>
  <c r="AG620" i="4"/>
  <c r="AK620" i="4"/>
  <c r="AJ620" i="4"/>
  <c r="AI620" i="4"/>
  <c r="AF620" i="4"/>
  <c r="AL620" i="4" s="1"/>
  <c r="AR620" i="4" s="1"/>
  <c r="AH620" i="4"/>
  <c r="AG616" i="4"/>
  <c r="AK616" i="4"/>
  <c r="AJ616" i="4"/>
  <c r="AI616" i="4"/>
  <c r="AF616" i="4"/>
  <c r="AH616" i="4"/>
  <c r="AN616" i="4" s="1"/>
  <c r="AT616" i="4" s="1"/>
  <c r="AG612" i="4"/>
  <c r="AK612" i="4"/>
  <c r="AJ612" i="4"/>
  <c r="AI612" i="4"/>
  <c r="AO612" i="4" s="1"/>
  <c r="AU612" i="4" s="1"/>
  <c r="AF612" i="4"/>
  <c r="AH612" i="4"/>
  <c r="AG608" i="4"/>
  <c r="AK608" i="4"/>
  <c r="AJ608" i="4"/>
  <c r="AI608" i="4"/>
  <c r="AO608" i="4" s="1"/>
  <c r="AU608" i="4" s="1"/>
  <c r="AF608" i="4"/>
  <c r="AH608" i="4"/>
  <c r="AG604" i="4"/>
  <c r="AK604" i="4"/>
  <c r="AJ604" i="4"/>
  <c r="AI604" i="4"/>
  <c r="AF604" i="4"/>
  <c r="AH604" i="4"/>
  <c r="AN604" i="4" s="1"/>
  <c r="AT604" i="4" s="1"/>
  <c r="AG600" i="4"/>
  <c r="AK600" i="4"/>
  <c r="AJ600" i="4"/>
  <c r="AI600" i="4"/>
  <c r="AF600" i="4"/>
  <c r="AL600" i="4" s="1"/>
  <c r="AR600" i="4" s="1"/>
  <c r="AH600" i="4"/>
  <c r="AG596" i="4"/>
  <c r="AK596" i="4"/>
  <c r="AJ596" i="4"/>
  <c r="AI596" i="4"/>
  <c r="AF596" i="4"/>
  <c r="AH596" i="4"/>
  <c r="AN596" i="4" s="1"/>
  <c r="AT596" i="4" s="1"/>
  <c r="AG592" i="4"/>
  <c r="AK592" i="4"/>
  <c r="AJ592" i="4"/>
  <c r="AI592" i="4"/>
  <c r="AO592" i="4" s="1"/>
  <c r="AU592" i="4" s="1"/>
  <c r="AF592" i="4"/>
  <c r="AH592" i="4"/>
  <c r="AG588" i="4"/>
  <c r="AK588" i="4"/>
  <c r="AJ588" i="4"/>
  <c r="AI588" i="4"/>
  <c r="AF588" i="4"/>
  <c r="AH588" i="4"/>
  <c r="AN588" i="4" s="1"/>
  <c r="AT588" i="4" s="1"/>
  <c r="AG584" i="4"/>
  <c r="AK584" i="4"/>
  <c r="AJ584" i="4"/>
  <c r="AI584" i="4"/>
  <c r="AF584" i="4"/>
  <c r="AL584" i="4" s="1"/>
  <c r="AR584" i="4" s="1"/>
  <c r="AH584" i="4"/>
  <c r="AG580" i="4"/>
  <c r="AK580" i="4"/>
  <c r="AJ580" i="4"/>
  <c r="AI580" i="4"/>
  <c r="AF580" i="4"/>
  <c r="AH580" i="4"/>
  <c r="AN580" i="4" s="1"/>
  <c r="AT580" i="4" s="1"/>
  <c r="AG576" i="4"/>
  <c r="AK576" i="4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 s="1"/>
  <c r="AG568" i="4"/>
  <c r="AK568" i="4"/>
  <c r="AJ568" i="4"/>
  <c r="AI568" i="4"/>
  <c r="AF568" i="4"/>
  <c r="AL568" i="4" s="1"/>
  <c r="AR568" i="4" s="1"/>
  <c r="AH568" i="4"/>
  <c r="AG564" i="4"/>
  <c r="AK564" i="4"/>
  <c r="AJ564" i="4"/>
  <c r="AI564" i="4"/>
  <c r="AF564" i="4"/>
  <c r="AH564" i="4"/>
  <c r="AN564" i="4" s="1"/>
  <c r="AT564" i="4" s="1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 s="1"/>
  <c r="AG517" i="4"/>
  <c r="AK517" i="4"/>
  <c r="AJ517" i="4"/>
  <c r="AI517" i="4"/>
  <c r="AF517" i="4"/>
  <c r="AL517" i="4" s="1"/>
  <c r="AR517" i="4" s="1"/>
  <c r="AH517" i="4"/>
  <c r="AG960" i="4"/>
  <c r="AK960" i="4"/>
  <c r="AF960" i="4"/>
  <c r="AL960" i="4" s="1"/>
  <c r="AR960" i="4" s="1"/>
  <c r="AI960" i="4"/>
  <c r="AH960" i="4"/>
  <c r="AJ960" i="4"/>
  <c r="AG944" i="4"/>
  <c r="AK944" i="4"/>
  <c r="AF944" i="4"/>
  <c r="AI944" i="4"/>
  <c r="AO944" i="4" s="1"/>
  <c r="AU944" i="4" s="1"/>
  <c r="AH944" i="4"/>
  <c r="AJ944" i="4"/>
  <c r="AG928" i="4"/>
  <c r="AK928" i="4"/>
  <c r="AF928" i="4"/>
  <c r="AL928" i="4" s="1"/>
  <c r="AR928" i="4" s="1"/>
  <c r="AI928" i="4"/>
  <c r="AH928" i="4"/>
  <c r="AJ928" i="4"/>
  <c r="AG527" i="4"/>
  <c r="AK527" i="4"/>
  <c r="AJ527" i="4"/>
  <c r="AI527" i="4"/>
  <c r="AF527" i="4"/>
  <c r="AL527" i="4" s="1"/>
  <c r="AR527" i="4" s="1"/>
  <c r="AH527" i="4"/>
  <c r="AG368" i="4"/>
  <c r="AK368" i="4"/>
  <c r="AF368" i="4"/>
  <c r="AL368" i="4" s="1"/>
  <c r="AR368" i="4" s="1"/>
  <c r="AI368" i="4"/>
  <c r="AH368" i="4"/>
  <c r="AJ368" i="4"/>
  <c r="AI20" i="4"/>
  <c r="AF20" i="4"/>
  <c r="AL20" i="4" s="1"/>
  <c r="AR20" i="4" s="1"/>
  <c r="AJ20" i="4"/>
  <c r="AG20" i="4"/>
  <c r="AK20" i="4"/>
  <c r="AH20" i="4"/>
  <c r="AF915" i="4"/>
  <c r="AL915" i="4" s="1"/>
  <c r="AR915" i="4" s="1"/>
  <c r="AJ915" i="4"/>
  <c r="AK915" i="4"/>
  <c r="AH915" i="4"/>
  <c r="AI915" i="4"/>
  <c r="AG915" i="4"/>
  <c r="AF883" i="4"/>
  <c r="AJ883" i="4"/>
  <c r="AK883" i="4"/>
  <c r="AH883" i="4"/>
  <c r="AI883" i="4"/>
  <c r="AO883" i="4" s="1"/>
  <c r="AU883" i="4" s="1"/>
  <c r="AG883" i="4"/>
  <c r="AF851" i="4"/>
  <c r="AJ851" i="4"/>
  <c r="AP851" i="4" s="1"/>
  <c r="AV851" i="4" s="1"/>
  <c r="AK851" i="4"/>
  <c r="AH851" i="4"/>
  <c r="AI851" i="4"/>
  <c r="AG851" i="4"/>
  <c r="AF819" i="4"/>
  <c r="AJ819" i="4"/>
  <c r="AK819" i="4"/>
  <c r="AH819" i="4"/>
  <c r="AI819" i="4"/>
  <c r="AG819" i="4"/>
  <c r="AF787" i="4"/>
  <c r="AL787" i="4" s="1"/>
  <c r="AR787" i="4" s="1"/>
  <c r="AJ787" i="4"/>
  <c r="AK787" i="4"/>
  <c r="AH787" i="4"/>
  <c r="AI787" i="4"/>
  <c r="AG787" i="4"/>
  <c r="AF755" i="4"/>
  <c r="AJ755" i="4"/>
  <c r="AP755" i="4" s="1"/>
  <c r="AV755" i="4" s="1"/>
  <c r="AK755" i="4"/>
  <c r="AH755" i="4"/>
  <c r="AI755" i="4"/>
  <c r="AG755" i="4"/>
  <c r="AF723" i="4"/>
  <c r="AJ723" i="4"/>
  <c r="AP723" i="4" s="1"/>
  <c r="AV723" i="4" s="1"/>
  <c r="AK723" i="4"/>
  <c r="AH723" i="4"/>
  <c r="AI723" i="4"/>
  <c r="AG723" i="4"/>
  <c r="AF691" i="4"/>
  <c r="AJ691" i="4"/>
  <c r="AK691" i="4"/>
  <c r="AH691" i="4"/>
  <c r="AI691" i="4"/>
  <c r="AG691" i="4"/>
  <c r="AM691" i="4" s="1"/>
  <c r="AS691" i="4" s="1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 s="1"/>
  <c r="AV995" i="4" s="1"/>
  <c r="AK995" i="4"/>
  <c r="AF627" i="4"/>
  <c r="AJ627" i="4"/>
  <c r="AK627" i="4"/>
  <c r="AQ627" i="4" s="1"/>
  <c r="AW627" i="4" s="1"/>
  <c r="AH627" i="4"/>
  <c r="AI627" i="4"/>
  <c r="AG627" i="4"/>
  <c r="AF563" i="4"/>
  <c r="AJ563" i="4"/>
  <c r="AK563" i="4"/>
  <c r="AH563" i="4"/>
  <c r="AI563" i="4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D370" i="4"/>
  <c r="H370" i="4" s="1"/>
  <c r="E370" i="4"/>
  <c r="I370" i="4" s="1"/>
  <c r="G358" i="4"/>
  <c r="D358" i="4"/>
  <c r="H358" i="4" s="1"/>
  <c r="F358" i="4"/>
  <c r="J358" i="4" s="1"/>
  <c r="E358" i="4"/>
  <c r="I358" i="4" s="1"/>
  <c r="G234" i="4"/>
  <c r="D234" i="4"/>
  <c r="H234" i="4" s="1"/>
  <c r="F234" i="4"/>
  <c r="J234" i="4" s="1"/>
  <c r="E234" i="4"/>
  <c r="I234" i="4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08" i="4"/>
  <c r="AR908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F829" i="4"/>
  <c r="J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G713" i="4"/>
  <c r="E697" i="4"/>
  <c r="I697" i="4" s="1"/>
  <c r="D697" i="4"/>
  <c r="H697" i="4" s="1"/>
  <c r="G697" i="4"/>
  <c r="F697" i="4"/>
  <c r="J697" i="4" s="1"/>
  <c r="E681" i="4"/>
  <c r="I681" i="4" s="1"/>
  <c r="G681" i="4"/>
  <c r="E665" i="4"/>
  <c r="I665" i="4" s="1"/>
  <c r="D665" i="4"/>
  <c r="H665" i="4" s="1"/>
  <c r="G665" i="4"/>
  <c r="F665" i="4"/>
  <c r="J665" i="4" s="1"/>
  <c r="E633" i="4"/>
  <c r="I633" i="4" s="1"/>
  <c r="D633" i="4"/>
  <c r="H633" i="4" s="1"/>
  <c r="G633" i="4"/>
  <c r="F633" i="4"/>
  <c r="J633" i="4" s="1"/>
  <c r="E617" i="4"/>
  <c r="I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G569" i="4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F518" i="4"/>
  <c r="J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G869" i="4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G753" i="4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G379" i="4"/>
  <c r="D379" i="4"/>
  <c r="H379" i="4" s="1"/>
  <c r="E379" i="4"/>
  <c r="I379" i="4" s="1"/>
  <c r="F371" i="4"/>
  <c r="J371" i="4" s="1"/>
  <c r="G371" i="4"/>
  <c r="D371" i="4"/>
  <c r="H371" i="4" s="1"/>
  <c r="E371" i="4"/>
  <c r="I371" i="4" s="1"/>
  <c r="F363" i="4"/>
  <c r="J363" i="4" s="1"/>
  <c r="G363" i="4"/>
  <c r="D363" i="4"/>
  <c r="H363" i="4" s="1"/>
  <c r="E363" i="4"/>
  <c r="I363" i="4" s="1"/>
  <c r="F243" i="4"/>
  <c r="J243" i="4" s="1"/>
  <c r="G243" i="4"/>
  <c r="D243" i="4"/>
  <c r="H243" i="4" s="1"/>
  <c r="E243" i="4"/>
  <c r="I243" i="4" s="1"/>
  <c r="F235" i="4"/>
  <c r="J235" i="4" s="1"/>
  <c r="G235" i="4"/>
  <c r="D235" i="4"/>
  <c r="H235" i="4" s="1"/>
  <c r="E235" i="4"/>
  <c r="I235" i="4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G365" i="4"/>
  <c r="E365" i="4"/>
  <c r="I365" i="4" s="1"/>
  <c r="D365" i="4"/>
  <c r="H365" i="4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G373" i="4"/>
  <c r="D373" i="4"/>
  <c r="H373" i="4" s="1"/>
  <c r="E373" i="4"/>
  <c r="I373" i="4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E422" i="4"/>
  <c r="I422" i="4" s="1"/>
  <c r="F422" i="4"/>
  <c r="J422" i="4" s="1"/>
  <c r="G422" i="4"/>
  <c r="F337" i="4"/>
  <c r="J337" i="4" s="1"/>
  <c r="E337" i="4"/>
  <c r="I337" i="4" s="1"/>
  <c r="G337" i="4"/>
  <c r="D337" i="4"/>
  <c r="H337" i="4" s="1"/>
  <c r="F305" i="4"/>
  <c r="J305" i="4" s="1"/>
  <c r="E305" i="4"/>
  <c r="I305" i="4" s="1"/>
  <c r="G305" i="4"/>
  <c r="D305" i="4"/>
  <c r="H305" i="4" s="1"/>
  <c r="F273" i="4"/>
  <c r="J273" i="4" s="1"/>
  <c r="E273" i="4"/>
  <c r="I273" i="4" s="1"/>
  <c r="G273" i="4"/>
  <c r="D273" i="4"/>
  <c r="H273" i="4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78" i="4"/>
  <c r="D78" i="4"/>
  <c r="H78" i="4" s="1"/>
  <c r="K79" i="2" s="1"/>
  <c r="F78" i="4"/>
  <c r="J78" i="4" s="1"/>
  <c r="M79" i="2" s="1"/>
  <c r="E78" i="4"/>
  <c r="I78" i="4" s="1"/>
  <c r="L79" i="2" s="1"/>
  <c r="F387" i="4"/>
  <c r="J387" i="4" s="1"/>
  <c r="E387" i="4"/>
  <c r="I387" i="4" s="1"/>
  <c r="G387" i="4"/>
  <c r="D387" i="4"/>
  <c r="H387" i="4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AJ439" i="4"/>
  <c r="AK439" i="4"/>
  <c r="AQ439" i="4" s="1"/>
  <c r="AW439" i="4" s="1"/>
  <c r="AH439" i="4"/>
  <c r="AH407" i="4"/>
  <c r="AJ407" i="4"/>
  <c r="AK407" i="4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G906" i="4"/>
  <c r="AM906" i="4" s="1"/>
  <c r="AS906" i="4" s="1"/>
  <c r="AK906" i="4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J902" i="4"/>
  <c r="AP902" i="4" s="1"/>
  <c r="AV902" i="4" s="1"/>
  <c r="AI902" i="4"/>
  <c r="AO902" i="4" s="1"/>
  <c r="AU902" i="4" s="1"/>
  <c r="AF902" i="4"/>
  <c r="AL902" i="4" s="1"/>
  <c r="AR902" i="4" s="1"/>
  <c r="AH902" i="4"/>
  <c r="AG898" i="4"/>
  <c r="AM898" i="4" s="1"/>
  <c r="AS898" i="4" s="1"/>
  <c r="AK898" i="4"/>
  <c r="AJ898" i="4"/>
  <c r="AP898" i="4" s="1"/>
  <c r="AV898" i="4" s="1"/>
  <c r="AI898" i="4"/>
  <c r="AO898" i="4" s="1"/>
  <c r="AU898" i="4" s="1"/>
  <c r="AF898" i="4"/>
  <c r="AL898" i="4" s="1"/>
  <c r="AR898" i="4" s="1"/>
  <c r="AH898" i="4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G890" i="4"/>
  <c r="AM890" i="4" s="1"/>
  <c r="AS890" i="4" s="1"/>
  <c r="AK890" i="4"/>
  <c r="AJ890" i="4"/>
  <c r="AP890" i="4" s="1"/>
  <c r="AV890" i="4" s="1"/>
  <c r="AI890" i="4"/>
  <c r="AO890" i="4" s="1"/>
  <c r="AU890" i="4" s="1"/>
  <c r="AF890" i="4"/>
  <c r="AL890" i="4" s="1"/>
  <c r="AR890" i="4" s="1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G882" i="4"/>
  <c r="AM882" i="4" s="1"/>
  <c r="AS882" i="4" s="1"/>
  <c r="AK882" i="4"/>
  <c r="AJ882" i="4"/>
  <c r="AP882" i="4" s="1"/>
  <c r="AV882" i="4" s="1"/>
  <c r="AI882" i="4"/>
  <c r="AF882" i="4"/>
  <c r="AL882" i="4" s="1"/>
  <c r="AR882" i="4" s="1"/>
  <c r="AH882" i="4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G874" i="4"/>
  <c r="AM874" i="4" s="1"/>
  <c r="AS874" i="4" s="1"/>
  <c r="AK874" i="4"/>
  <c r="AJ874" i="4"/>
  <c r="AP874" i="4" s="1"/>
  <c r="AV874" i="4" s="1"/>
  <c r="AI874" i="4"/>
  <c r="AO874" i="4" s="1"/>
  <c r="AU874" i="4" s="1"/>
  <c r="AF874" i="4"/>
  <c r="AL874" i="4" s="1"/>
  <c r="AR874" i="4" s="1"/>
  <c r="AH874" i="4"/>
  <c r="AN874" i="4" s="1"/>
  <c r="AT874" i="4" s="1"/>
  <c r="AG870" i="4"/>
  <c r="AM870" i="4" s="1"/>
  <c r="AS870" i="4" s="1"/>
  <c r="AK870" i="4"/>
  <c r="AJ870" i="4"/>
  <c r="AP870" i="4" s="1"/>
  <c r="AV870" i="4" s="1"/>
  <c r="AI870" i="4"/>
  <c r="AF870" i="4"/>
  <c r="AL870" i="4" s="1"/>
  <c r="AR870" i="4" s="1"/>
  <c r="AH870" i="4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L866" i="4" s="1"/>
  <c r="AR866" i="4" s="1"/>
  <c r="AH866" i="4"/>
  <c r="AG862" i="4"/>
  <c r="AM862" i="4" s="1"/>
  <c r="AS862" i="4" s="1"/>
  <c r="AK862" i="4"/>
  <c r="AQ862" i="4" s="1"/>
  <c r="AW862" i="4" s="1"/>
  <c r="AJ862" i="4"/>
  <c r="AP862" i="4" s="1"/>
  <c r="AV862" i="4" s="1"/>
  <c r="AI862" i="4"/>
  <c r="AO862" i="4" s="1"/>
  <c r="AU862" i="4" s="1"/>
  <c r="AF862" i="4"/>
  <c r="AL862" i="4" s="1"/>
  <c r="AR862" i="4" s="1"/>
  <c r="AH862" i="4"/>
  <c r="AG858" i="4"/>
  <c r="AM858" i="4" s="1"/>
  <c r="AS858" i="4" s="1"/>
  <c r="AK858" i="4"/>
  <c r="AJ858" i="4"/>
  <c r="AP858" i="4" s="1"/>
  <c r="AV858" i="4" s="1"/>
  <c r="AI858" i="4"/>
  <c r="AF858" i="4"/>
  <c r="AL858" i="4" s="1"/>
  <c r="AR858" i="4" s="1"/>
  <c r="AH858" i="4"/>
  <c r="AN858" i="4" s="1"/>
  <c r="AT858" i="4" s="1"/>
  <c r="AG854" i="4"/>
  <c r="AM854" i="4" s="1"/>
  <c r="AS854" i="4" s="1"/>
  <c r="AK854" i="4"/>
  <c r="AJ854" i="4"/>
  <c r="AP854" i="4" s="1"/>
  <c r="AV854" i="4" s="1"/>
  <c r="AI854" i="4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L850" i="4" s="1"/>
  <c r="AR850" i="4" s="1"/>
  <c r="AH850" i="4"/>
  <c r="AG846" i="4"/>
  <c r="AM846" i="4" s="1"/>
  <c r="AS846" i="4" s="1"/>
  <c r="AK846" i="4"/>
  <c r="AJ846" i="4"/>
  <c r="AP846" i="4" s="1"/>
  <c r="AV846" i="4" s="1"/>
  <c r="AI846" i="4"/>
  <c r="AO846" i="4" s="1"/>
  <c r="AU846" i="4" s="1"/>
  <c r="AF846" i="4"/>
  <c r="AL846" i="4" s="1"/>
  <c r="AR846" i="4" s="1"/>
  <c r="AH846" i="4"/>
  <c r="AG842" i="4"/>
  <c r="AM842" i="4" s="1"/>
  <c r="AS842" i="4" s="1"/>
  <c r="AK842" i="4"/>
  <c r="AJ842" i="4"/>
  <c r="AP842" i="4" s="1"/>
  <c r="AV842" i="4" s="1"/>
  <c r="AI842" i="4"/>
  <c r="AO842" i="4" s="1"/>
  <c r="AU842" i="4" s="1"/>
  <c r="AF842" i="4"/>
  <c r="AL842" i="4" s="1"/>
  <c r="AR842" i="4" s="1"/>
  <c r="AH842" i="4"/>
  <c r="AG838" i="4"/>
  <c r="AM838" i="4" s="1"/>
  <c r="AS838" i="4" s="1"/>
  <c r="AK838" i="4"/>
  <c r="AJ838" i="4"/>
  <c r="AP838" i="4" s="1"/>
  <c r="AV838" i="4" s="1"/>
  <c r="AI838" i="4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F834" i="4"/>
  <c r="AL834" i="4" s="1"/>
  <c r="AR834" i="4" s="1"/>
  <c r="AH834" i="4"/>
  <c r="AG830" i="4"/>
  <c r="AM830" i="4" s="1"/>
  <c r="AS830" i="4" s="1"/>
  <c r="AK830" i="4"/>
  <c r="AJ830" i="4"/>
  <c r="AP830" i="4" s="1"/>
  <c r="AV830" i="4" s="1"/>
  <c r="AI830" i="4"/>
  <c r="AF830" i="4"/>
  <c r="AL830" i="4" s="1"/>
  <c r="AR830" i="4" s="1"/>
  <c r="AH830" i="4"/>
  <c r="AG826" i="4"/>
  <c r="AM826" i="4" s="1"/>
  <c r="AS826" i="4" s="1"/>
  <c r="AK826" i="4"/>
  <c r="AJ826" i="4"/>
  <c r="AP826" i="4" s="1"/>
  <c r="AV826" i="4" s="1"/>
  <c r="AI826" i="4"/>
  <c r="AO826" i="4" s="1"/>
  <c r="AU826" i="4" s="1"/>
  <c r="AF826" i="4"/>
  <c r="AL826" i="4" s="1"/>
  <c r="AR826" i="4" s="1"/>
  <c r="AH826" i="4"/>
  <c r="AG822" i="4"/>
  <c r="AM822" i="4" s="1"/>
  <c r="AS822" i="4" s="1"/>
  <c r="AK822" i="4"/>
  <c r="AJ822" i="4"/>
  <c r="AP822" i="4" s="1"/>
  <c r="AV822" i="4" s="1"/>
  <c r="AI822" i="4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F818" i="4"/>
  <c r="AL818" i="4" s="1"/>
  <c r="AR818" i="4" s="1"/>
  <c r="AH818" i="4"/>
  <c r="AG814" i="4"/>
  <c r="AM814" i="4" s="1"/>
  <c r="AS814" i="4" s="1"/>
  <c r="AK814" i="4"/>
  <c r="AJ814" i="4"/>
  <c r="AP814" i="4" s="1"/>
  <c r="AV814" i="4" s="1"/>
  <c r="AI814" i="4"/>
  <c r="AF814" i="4"/>
  <c r="AL814" i="4" s="1"/>
  <c r="AR814" i="4" s="1"/>
  <c r="AH814" i="4"/>
  <c r="AG810" i="4"/>
  <c r="AM810" i="4" s="1"/>
  <c r="AS810" i="4" s="1"/>
  <c r="AK810" i="4"/>
  <c r="AJ810" i="4"/>
  <c r="AP810" i="4" s="1"/>
  <c r="AV810" i="4" s="1"/>
  <c r="AI810" i="4"/>
  <c r="AO810" i="4" s="1"/>
  <c r="AU810" i="4" s="1"/>
  <c r="AF810" i="4"/>
  <c r="AL810" i="4" s="1"/>
  <c r="AR810" i="4" s="1"/>
  <c r="AH810" i="4"/>
  <c r="AG806" i="4"/>
  <c r="AM806" i="4" s="1"/>
  <c r="AS806" i="4" s="1"/>
  <c r="AK806" i="4"/>
  <c r="AJ806" i="4"/>
  <c r="AP806" i="4" s="1"/>
  <c r="AV806" i="4" s="1"/>
  <c r="AI806" i="4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F802" i="4"/>
  <c r="AL802" i="4" s="1"/>
  <c r="AR802" i="4" s="1"/>
  <c r="AH802" i="4"/>
  <c r="AG798" i="4"/>
  <c r="AM798" i="4" s="1"/>
  <c r="AS798" i="4" s="1"/>
  <c r="AK798" i="4"/>
  <c r="AJ798" i="4"/>
  <c r="AP798" i="4" s="1"/>
  <c r="AV798" i="4" s="1"/>
  <c r="AI798" i="4"/>
  <c r="AF798" i="4"/>
  <c r="AL798" i="4" s="1"/>
  <c r="AR798" i="4" s="1"/>
  <c r="AH798" i="4"/>
  <c r="AG794" i="4"/>
  <c r="AM794" i="4" s="1"/>
  <c r="AS794" i="4" s="1"/>
  <c r="AK794" i="4"/>
  <c r="AJ794" i="4"/>
  <c r="AP794" i="4" s="1"/>
  <c r="AV794" i="4" s="1"/>
  <c r="AI794" i="4"/>
  <c r="AO794" i="4" s="1"/>
  <c r="AU794" i="4" s="1"/>
  <c r="AF794" i="4"/>
  <c r="AL794" i="4" s="1"/>
  <c r="AR794" i="4" s="1"/>
  <c r="AH794" i="4"/>
  <c r="AG790" i="4"/>
  <c r="AM790" i="4" s="1"/>
  <c r="AS790" i="4" s="1"/>
  <c r="AK790" i="4"/>
  <c r="AJ790" i="4"/>
  <c r="AP790" i="4" s="1"/>
  <c r="AV790" i="4" s="1"/>
  <c r="AI790" i="4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F786" i="4"/>
  <c r="AL786" i="4" s="1"/>
  <c r="AR786" i="4" s="1"/>
  <c r="AH786" i="4"/>
  <c r="AG782" i="4"/>
  <c r="AM782" i="4" s="1"/>
  <c r="AS782" i="4" s="1"/>
  <c r="AK782" i="4"/>
  <c r="AJ782" i="4"/>
  <c r="AP782" i="4" s="1"/>
  <c r="AV782" i="4" s="1"/>
  <c r="AI782" i="4"/>
  <c r="AF782" i="4"/>
  <c r="AL782" i="4" s="1"/>
  <c r="AR782" i="4" s="1"/>
  <c r="AH782" i="4"/>
  <c r="AG778" i="4"/>
  <c r="AM778" i="4" s="1"/>
  <c r="AS778" i="4" s="1"/>
  <c r="AK778" i="4"/>
  <c r="AJ778" i="4"/>
  <c r="AP778" i="4" s="1"/>
  <c r="AV778" i="4" s="1"/>
  <c r="AI778" i="4"/>
  <c r="AO778" i="4" s="1"/>
  <c r="AU778" i="4" s="1"/>
  <c r="AF778" i="4"/>
  <c r="AL778" i="4" s="1"/>
  <c r="AR778" i="4" s="1"/>
  <c r="AH778" i="4"/>
  <c r="AG774" i="4"/>
  <c r="AM774" i="4" s="1"/>
  <c r="AS774" i="4" s="1"/>
  <c r="AK774" i="4"/>
  <c r="AJ774" i="4"/>
  <c r="AP774" i="4" s="1"/>
  <c r="AV774" i="4" s="1"/>
  <c r="AI774" i="4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F770" i="4"/>
  <c r="AL770" i="4" s="1"/>
  <c r="AR770" i="4" s="1"/>
  <c r="AH770" i="4"/>
  <c r="AG766" i="4"/>
  <c r="AM766" i="4" s="1"/>
  <c r="AS766" i="4" s="1"/>
  <c r="AK766" i="4"/>
  <c r="AJ766" i="4"/>
  <c r="AP766" i="4" s="1"/>
  <c r="AV766" i="4" s="1"/>
  <c r="AI766" i="4"/>
  <c r="AF766" i="4"/>
  <c r="AL766" i="4" s="1"/>
  <c r="AR766" i="4" s="1"/>
  <c r="AH766" i="4"/>
  <c r="AG762" i="4"/>
  <c r="AM762" i="4" s="1"/>
  <c r="AS762" i="4" s="1"/>
  <c r="AK762" i="4"/>
  <c r="AJ762" i="4"/>
  <c r="AP762" i="4" s="1"/>
  <c r="AV762" i="4" s="1"/>
  <c r="AI762" i="4"/>
  <c r="AF762" i="4"/>
  <c r="AL762" i="4" s="1"/>
  <c r="AR762" i="4" s="1"/>
  <c r="AH762" i="4"/>
  <c r="AG758" i="4"/>
  <c r="AM758" i="4" s="1"/>
  <c r="AS758" i="4" s="1"/>
  <c r="AK758" i="4"/>
  <c r="AQ758" i="4" s="1"/>
  <c r="AW758" i="4" s="1"/>
  <c r="AJ758" i="4"/>
  <c r="AP758" i="4" s="1"/>
  <c r="AV758" i="4" s="1"/>
  <c r="AI758" i="4"/>
  <c r="AF758" i="4"/>
  <c r="AL758" i="4" s="1"/>
  <c r="AR758" i="4" s="1"/>
  <c r="AH758" i="4"/>
  <c r="AG754" i="4"/>
  <c r="AM754" i="4" s="1"/>
  <c r="AS754" i="4" s="1"/>
  <c r="AK754" i="4"/>
  <c r="AJ754" i="4"/>
  <c r="AP754" i="4" s="1"/>
  <c r="AV754" i="4" s="1"/>
  <c r="AI754" i="4"/>
  <c r="AF754" i="4"/>
  <c r="AL754" i="4" s="1"/>
  <c r="AR754" i="4" s="1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F750" i="4"/>
  <c r="AL750" i="4" s="1"/>
  <c r="AR750" i="4" s="1"/>
  <c r="AH750" i="4"/>
  <c r="AG746" i="4"/>
  <c r="AM746" i="4" s="1"/>
  <c r="AS746" i="4" s="1"/>
  <c r="AK746" i="4"/>
  <c r="AJ746" i="4"/>
  <c r="AP746" i="4" s="1"/>
  <c r="AV746" i="4" s="1"/>
  <c r="AI746" i="4"/>
  <c r="AF746" i="4"/>
  <c r="AL746" i="4" s="1"/>
  <c r="AR746" i="4" s="1"/>
  <c r="AH746" i="4"/>
  <c r="AG742" i="4"/>
  <c r="AM742" i="4" s="1"/>
  <c r="AS742" i="4" s="1"/>
  <c r="AK742" i="4"/>
  <c r="AJ742" i="4"/>
  <c r="AP742" i="4" s="1"/>
  <c r="AV742" i="4" s="1"/>
  <c r="AI742" i="4"/>
  <c r="AO742" i="4" s="1"/>
  <c r="AU742" i="4" s="1"/>
  <c r="AF742" i="4"/>
  <c r="AL742" i="4" s="1"/>
  <c r="AR742" i="4" s="1"/>
  <c r="AH742" i="4"/>
  <c r="AG738" i="4"/>
  <c r="AM738" i="4" s="1"/>
  <c r="AS738" i="4" s="1"/>
  <c r="AK738" i="4"/>
  <c r="AJ738" i="4"/>
  <c r="AP738" i="4" s="1"/>
  <c r="AV738" i="4" s="1"/>
  <c r="AI738" i="4"/>
  <c r="AF738" i="4"/>
  <c r="AL738" i="4" s="1"/>
  <c r="AR738" i="4" s="1"/>
  <c r="AH738" i="4"/>
  <c r="AN738" i="4" s="1"/>
  <c r="AT738" i="4" s="1"/>
  <c r="AG734" i="4"/>
  <c r="AM734" i="4" s="1"/>
  <c r="AS734" i="4" s="1"/>
  <c r="AK734" i="4"/>
  <c r="AJ734" i="4"/>
  <c r="AP734" i="4" s="1"/>
  <c r="AV734" i="4" s="1"/>
  <c r="AI734" i="4"/>
  <c r="AO734" i="4" s="1"/>
  <c r="AU734" i="4" s="1"/>
  <c r="AF734" i="4"/>
  <c r="AL734" i="4" s="1"/>
  <c r="AR734" i="4" s="1"/>
  <c r="AH734" i="4"/>
  <c r="AG730" i="4"/>
  <c r="AM730" i="4" s="1"/>
  <c r="AS730" i="4" s="1"/>
  <c r="AK730" i="4"/>
  <c r="AJ730" i="4"/>
  <c r="AP730" i="4" s="1"/>
  <c r="AV730" i="4" s="1"/>
  <c r="AI730" i="4"/>
  <c r="AF730" i="4"/>
  <c r="AL730" i="4" s="1"/>
  <c r="AR730" i="4" s="1"/>
  <c r="AH730" i="4"/>
  <c r="AG726" i="4"/>
  <c r="AM726" i="4" s="1"/>
  <c r="AS726" i="4" s="1"/>
  <c r="AK726" i="4"/>
  <c r="AQ726" i="4" s="1"/>
  <c r="AW726" i="4" s="1"/>
  <c r="AJ726" i="4"/>
  <c r="AP726" i="4" s="1"/>
  <c r="AV726" i="4" s="1"/>
  <c r="AI726" i="4"/>
  <c r="AF726" i="4"/>
  <c r="AL726" i="4" s="1"/>
  <c r="AR726" i="4" s="1"/>
  <c r="AH726" i="4"/>
  <c r="AG722" i="4"/>
  <c r="AM722" i="4" s="1"/>
  <c r="AS722" i="4" s="1"/>
  <c r="AK722" i="4"/>
  <c r="AJ722" i="4"/>
  <c r="AP722" i="4" s="1"/>
  <c r="AV722" i="4" s="1"/>
  <c r="AI722" i="4"/>
  <c r="AF722" i="4"/>
  <c r="AL722" i="4" s="1"/>
  <c r="AR722" i="4" s="1"/>
  <c r="AH722" i="4"/>
  <c r="AN722" i="4" s="1"/>
  <c r="AT722" i="4" s="1"/>
  <c r="AG718" i="4"/>
  <c r="AM718" i="4" s="1"/>
  <c r="AS718" i="4" s="1"/>
  <c r="AK718" i="4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L714" i="4" s="1"/>
  <c r="AR714" i="4" s="1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G706" i="4"/>
  <c r="AM706" i="4" s="1"/>
  <c r="AS706" i="4" s="1"/>
  <c r="AK706" i="4"/>
  <c r="AJ706" i="4"/>
  <c r="AP706" i="4" s="1"/>
  <c r="AV706" i="4" s="1"/>
  <c r="AI706" i="4"/>
  <c r="AF706" i="4"/>
  <c r="AL706" i="4" s="1"/>
  <c r="AR706" i="4" s="1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G698" i="4"/>
  <c r="AM698" i="4" s="1"/>
  <c r="AS698" i="4" s="1"/>
  <c r="AK698" i="4"/>
  <c r="AQ698" i="4" s="1"/>
  <c r="AW698" i="4" s="1"/>
  <c r="AJ698" i="4"/>
  <c r="AP698" i="4" s="1"/>
  <c r="AV698" i="4" s="1"/>
  <c r="AI698" i="4"/>
  <c r="AF698" i="4"/>
  <c r="AL698" i="4" s="1"/>
  <c r="AR698" i="4" s="1"/>
  <c r="AH698" i="4"/>
  <c r="AN698" i="4" s="1"/>
  <c r="AT698" i="4" s="1"/>
  <c r="AG694" i="4"/>
  <c r="AM694" i="4" s="1"/>
  <c r="AS694" i="4" s="1"/>
  <c r="AK694" i="4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K690" i="4"/>
  <c r="AQ690" i="4" s="1"/>
  <c r="AW690" i="4" s="1"/>
  <c r="AJ690" i="4"/>
  <c r="AI690" i="4"/>
  <c r="AF690" i="4"/>
  <c r="AL690" i="4" s="1"/>
  <c r="AR690" i="4" s="1"/>
  <c r="AH690" i="4"/>
  <c r="AN690" i="4" s="1"/>
  <c r="AT690" i="4" s="1"/>
  <c r="AG686" i="4"/>
  <c r="AM686" i="4" s="1"/>
  <c r="AS686" i="4" s="1"/>
  <c r="AK686" i="4"/>
  <c r="AJ686" i="4"/>
  <c r="AP686" i="4" s="1"/>
  <c r="AV686" i="4" s="1"/>
  <c r="AI686" i="4"/>
  <c r="AF686" i="4"/>
  <c r="AL686" i="4" s="1"/>
  <c r="AR686" i="4" s="1"/>
  <c r="AH686" i="4"/>
  <c r="AN686" i="4" s="1"/>
  <c r="AT686" i="4" s="1"/>
  <c r="AG682" i="4"/>
  <c r="AK682" i="4"/>
  <c r="AQ682" i="4" s="1"/>
  <c r="AW682" i="4" s="1"/>
  <c r="AJ682" i="4"/>
  <c r="AI682" i="4"/>
  <c r="AO682" i="4" s="1"/>
  <c r="AU682" i="4" s="1"/>
  <c r="AF682" i="4"/>
  <c r="AL682" i="4" s="1"/>
  <c r="AR682" i="4" s="1"/>
  <c r="AH682" i="4"/>
  <c r="AN682" i="4" s="1"/>
  <c r="AT682" i="4" s="1"/>
  <c r="AG678" i="4"/>
  <c r="AM678" i="4" s="1"/>
  <c r="AS678" i="4" s="1"/>
  <c r="AK678" i="4"/>
  <c r="AJ678" i="4"/>
  <c r="AP678" i="4" s="1"/>
  <c r="AV678" i="4" s="1"/>
  <c r="AI678" i="4"/>
  <c r="AO678" i="4" s="1"/>
  <c r="AU678" i="4" s="1"/>
  <c r="AF678" i="4"/>
  <c r="AL678" i="4" s="1"/>
  <c r="AR678" i="4" s="1"/>
  <c r="AH678" i="4"/>
  <c r="AG674" i="4"/>
  <c r="AM674" i="4" s="1"/>
  <c r="AS674" i="4" s="1"/>
  <c r="AK674" i="4"/>
  <c r="AJ674" i="4"/>
  <c r="AP674" i="4" s="1"/>
  <c r="AV674" i="4" s="1"/>
  <c r="AI674" i="4"/>
  <c r="AF674" i="4"/>
  <c r="AH674" i="4"/>
  <c r="AN674" i="4" s="1"/>
  <c r="AT674" i="4" s="1"/>
  <c r="AG670" i="4"/>
  <c r="AM670" i="4" s="1"/>
  <c r="AS670" i="4" s="1"/>
  <c r="AK670" i="4"/>
  <c r="AJ670" i="4"/>
  <c r="AP670" i="4" s="1"/>
  <c r="AV670" i="4" s="1"/>
  <c r="AI670" i="4"/>
  <c r="AO670" i="4" s="1"/>
  <c r="AU670" i="4" s="1"/>
  <c r="AF670" i="4"/>
  <c r="AL670" i="4" s="1"/>
  <c r="AR670" i="4" s="1"/>
  <c r="AH670" i="4"/>
  <c r="AG666" i="4"/>
  <c r="AK666" i="4"/>
  <c r="AQ666" i="4" s="1"/>
  <c r="AW666" i="4" s="1"/>
  <c r="AJ666" i="4"/>
  <c r="AI666" i="4"/>
  <c r="AO666" i="4" s="1"/>
  <c r="AU666" i="4" s="1"/>
  <c r="AF666" i="4"/>
  <c r="AL666" i="4" s="1"/>
  <c r="AR666" i="4" s="1"/>
  <c r="AH666" i="4"/>
  <c r="AG662" i="4"/>
  <c r="AM662" i="4" s="1"/>
  <c r="AS662" i="4" s="1"/>
  <c r="AK662" i="4"/>
  <c r="AJ662" i="4"/>
  <c r="AP662" i="4" s="1"/>
  <c r="AV662" i="4" s="1"/>
  <c r="AI662" i="4"/>
  <c r="AF662" i="4"/>
  <c r="AL662" i="4" s="1"/>
  <c r="AR662" i="4" s="1"/>
  <c r="AH662" i="4"/>
  <c r="AN662" i="4" s="1"/>
  <c r="AT662" i="4" s="1"/>
  <c r="AG658" i="4"/>
  <c r="AM658" i="4" s="1"/>
  <c r="AS658" i="4" s="1"/>
  <c r="AK658" i="4"/>
  <c r="AJ658" i="4"/>
  <c r="AP658" i="4" s="1"/>
  <c r="AV658" i="4" s="1"/>
  <c r="AI658" i="4"/>
  <c r="AF658" i="4"/>
  <c r="AH658" i="4"/>
  <c r="AN658" i="4" s="1"/>
  <c r="AT658" i="4" s="1"/>
  <c r="AG654" i="4"/>
  <c r="AM654" i="4" s="1"/>
  <c r="AS654" i="4" s="1"/>
  <c r="AK654" i="4"/>
  <c r="AJ654" i="4"/>
  <c r="AP654" i="4" s="1"/>
  <c r="AV654" i="4" s="1"/>
  <c r="AI654" i="4"/>
  <c r="AO654" i="4" s="1"/>
  <c r="AU654" i="4" s="1"/>
  <c r="AF654" i="4"/>
  <c r="AL654" i="4" s="1"/>
  <c r="AR654" i="4" s="1"/>
  <c r="AH654" i="4"/>
  <c r="AG650" i="4"/>
  <c r="AM650" i="4" s="1"/>
  <c r="AS650" i="4" s="1"/>
  <c r="AK650" i="4"/>
  <c r="AJ650" i="4"/>
  <c r="AP650" i="4" s="1"/>
  <c r="AV650" i="4" s="1"/>
  <c r="AI650" i="4"/>
  <c r="AF650" i="4"/>
  <c r="AH650" i="4"/>
  <c r="AN650" i="4" s="1"/>
  <c r="AT650" i="4" s="1"/>
  <c r="AG646" i="4"/>
  <c r="AM646" i="4" s="1"/>
  <c r="AS646" i="4" s="1"/>
  <c r="AK646" i="4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K642" i="4"/>
  <c r="AQ642" i="4" s="1"/>
  <c r="AW642" i="4" s="1"/>
  <c r="AJ642" i="4"/>
  <c r="AI642" i="4"/>
  <c r="AO642" i="4" s="1"/>
  <c r="AU642" i="4" s="1"/>
  <c r="AF642" i="4"/>
  <c r="AL642" i="4" s="1"/>
  <c r="AR642" i="4" s="1"/>
  <c r="AH642" i="4"/>
  <c r="AG638" i="4"/>
  <c r="AM638" i="4" s="1"/>
  <c r="AS638" i="4" s="1"/>
  <c r="AK638" i="4"/>
  <c r="AJ638" i="4"/>
  <c r="AP638" i="4" s="1"/>
  <c r="AV638" i="4" s="1"/>
  <c r="AI638" i="4"/>
  <c r="AF638" i="4"/>
  <c r="AL638" i="4" s="1"/>
  <c r="AR638" i="4" s="1"/>
  <c r="AH638" i="4"/>
  <c r="AN638" i="4" s="1"/>
  <c r="AT638" i="4" s="1"/>
  <c r="AG634" i="4"/>
  <c r="AK634" i="4"/>
  <c r="AJ634" i="4"/>
  <c r="AP634" i="4" s="1"/>
  <c r="AV634" i="4" s="1"/>
  <c r="AI634" i="4"/>
  <c r="AF634" i="4"/>
  <c r="AH634" i="4"/>
  <c r="AN634" i="4" s="1"/>
  <c r="AT634" i="4" s="1"/>
  <c r="AG630" i="4"/>
  <c r="AM630" i="4" s="1"/>
  <c r="AS630" i="4" s="1"/>
  <c r="AK630" i="4"/>
  <c r="AJ630" i="4"/>
  <c r="AP630" i="4" s="1"/>
  <c r="AV630" i="4" s="1"/>
  <c r="AI630" i="4"/>
  <c r="AO630" i="4" s="1"/>
  <c r="AU630" i="4" s="1"/>
  <c r="AF630" i="4"/>
  <c r="AL630" i="4" s="1"/>
  <c r="AR630" i="4" s="1"/>
  <c r="AH630" i="4"/>
  <c r="AG626" i="4"/>
  <c r="AK626" i="4"/>
  <c r="AJ626" i="4"/>
  <c r="AP626" i="4" s="1"/>
  <c r="AV626" i="4" s="1"/>
  <c r="AI626" i="4"/>
  <c r="AF626" i="4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G618" i="4"/>
  <c r="AM618" i="4" s="1"/>
  <c r="AS618" i="4" s="1"/>
  <c r="AK618" i="4"/>
  <c r="AQ618" i="4" s="1"/>
  <c r="AW618" i="4" s="1"/>
  <c r="AJ618" i="4"/>
  <c r="AP618" i="4" s="1"/>
  <c r="AV618" i="4" s="1"/>
  <c r="AI618" i="4"/>
  <c r="AF618" i="4"/>
  <c r="AH618" i="4"/>
  <c r="AN618" i="4" s="1"/>
  <c r="AT618" i="4" s="1"/>
  <c r="AG614" i="4"/>
  <c r="AM614" i="4" s="1"/>
  <c r="AS614" i="4" s="1"/>
  <c r="AK614" i="4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K610" i="4"/>
  <c r="AQ610" i="4" s="1"/>
  <c r="AW610" i="4" s="1"/>
  <c r="AJ610" i="4"/>
  <c r="AI610" i="4"/>
  <c r="AF610" i="4"/>
  <c r="AL610" i="4" s="1"/>
  <c r="AR610" i="4" s="1"/>
  <c r="AH610" i="4"/>
  <c r="AN610" i="4" s="1"/>
  <c r="AT610" i="4" s="1"/>
  <c r="AG606" i="4"/>
  <c r="AM606" i="4" s="1"/>
  <c r="AS606" i="4" s="1"/>
  <c r="AK606" i="4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K602" i="4"/>
  <c r="AQ602" i="4" s="1"/>
  <c r="AW602" i="4" s="1"/>
  <c r="AJ602" i="4"/>
  <c r="AI602" i="4"/>
  <c r="AO602" i="4" s="1"/>
  <c r="AU602" i="4" s="1"/>
  <c r="AF602" i="4"/>
  <c r="AL602" i="4" s="1"/>
  <c r="AR602" i="4" s="1"/>
  <c r="AH602" i="4"/>
  <c r="AG598" i="4"/>
  <c r="AM598" i="4" s="1"/>
  <c r="AS598" i="4" s="1"/>
  <c r="AK598" i="4"/>
  <c r="AJ598" i="4"/>
  <c r="AP598" i="4" s="1"/>
  <c r="AV598" i="4" s="1"/>
  <c r="AI598" i="4"/>
  <c r="AF598" i="4"/>
  <c r="AL598" i="4" s="1"/>
  <c r="AR598" i="4" s="1"/>
  <c r="AH598" i="4"/>
  <c r="AN598" i="4" s="1"/>
  <c r="AT598" i="4" s="1"/>
  <c r="AG594" i="4"/>
  <c r="AK594" i="4"/>
  <c r="AQ594" i="4" s="1"/>
  <c r="AW594" i="4" s="1"/>
  <c r="AJ594" i="4"/>
  <c r="AI594" i="4"/>
  <c r="AO594" i="4" s="1"/>
  <c r="AU594" i="4" s="1"/>
  <c r="AF594" i="4"/>
  <c r="AL594" i="4" s="1"/>
  <c r="AR594" i="4" s="1"/>
  <c r="AH594" i="4"/>
  <c r="AG590" i="4"/>
  <c r="AM590" i="4" s="1"/>
  <c r="AS590" i="4" s="1"/>
  <c r="AK590" i="4"/>
  <c r="AJ590" i="4"/>
  <c r="AP590" i="4" s="1"/>
  <c r="AV590" i="4" s="1"/>
  <c r="AI590" i="4"/>
  <c r="AF590" i="4"/>
  <c r="AL590" i="4" s="1"/>
  <c r="AR590" i="4" s="1"/>
  <c r="AH590" i="4"/>
  <c r="AG586" i="4"/>
  <c r="AK586" i="4"/>
  <c r="AQ586" i="4" s="1"/>
  <c r="AW586" i="4" s="1"/>
  <c r="AJ586" i="4"/>
  <c r="AI586" i="4"/>
  <c r="AF586" i="4"/>
  <c r="AL586" i="4" s="1"/>
  <c r="AR586" i="4" s="1"/>
  <c r="AH586" i="4"/>
  <c r="AN586" i="4" s="1"/>
  <c r="AT586" i="4" s="1"/>
  <c r="AG582" i="4"/>
  <c r="AM582" i="4" s="1"/>
  <c r="AS582" i="4" s="1"/>
  <c r="AK582" i="4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G570" i="4"/>
  <c r="AM570" i="4" s="1"/>
  <c r="AS570" i="4" s="1"/>
  <c r="AK570" i="4"/>
  <c r="AQ570" i="4" s="1"/>
  <c r="AW570" i="4" s="1"/>
  <c r="AJ570" i="4"/>
  <c r="AP570" i="4" s="1"/>
  <c r="AV570" i="4" s="1"/>
  <c r="AI570" i="4"/>
  <c r="AF570" i="4"/>
  <c r="AH570" i="4"/>
  <c r="AN570" i="4" s="1"/>
  <c r="AT570" i="4" s="1"/>
  <c r="AG566" i="4"/>
  <c r="AM566" i="4" s="1"/>
  <c r="AS566" i="4" s="1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 s="1"/>
  <c r="AK562" i="4"/>
  <c r="AJ562" i="4"/>
  <c r="AP562" i="4" s="1"/>
  <c r="AV562" i="4" s="1"/>
  <c r="AI562" i="4"/>
  <c r="AF562" i="4"/>
  <c r="AL562" i="4" s="1"/>
  <c r="AR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 s="1"/>
  <c r="AG533" i="4"/>
  <c r="AM533" i="4" s="1"/>
  <c r="AS533" i="4" s="1"/>
  <c r="AK533" i="4"/>
  <c r="AJ533" i="4"/>
  <c r="AP533" i="4" s="1"/>
  <c r="AV533" i="4" s="1"/>
  <c r="AI533" i="4"/>
  <c r="AF533" i="4"/>
  <c r="AL533" i="4" s="1"/>
  <c r="AR533" i="4" s="1"/>
  <c r="AH533" i="4"/>
  <c r="AG968" i="4"/>
  <c r="AK968" i="4"/>
  <c r="AF968" i="4"/>
  <c r="AL968" i="4" s="1"/>
  <c r="AR968" i="4" s="1"/>
  <c r="AI968" i="4"/>
  <c r="AH968" i="4"/>
  <c r="AN968" i="4" s="1"/>
  <c r="AT968" i="4" s="1"/>
  <c r="AJ968" i="4"/>
  <c r="AG952" i="4"/>
  <c r="AM952" i="4" s="1"/>
  <c r="AS952" i="4" s="1"/>
  <c r="AK952" i="4"/>
  <c r="AF952" i="4"/>
  <c r="AL952" i="4" s="1"/>
  <c r="AR952" i="4" s="1"/>
  <c r="AI952" i="4"/>
  <c r="AH952" i="4"/>
  <c r="AN952" i="4" s="1"/>
  <c r="AT952" i="4" s="1"/>
  <c r="AJ952" i="4"/>
  <c r="AG936" i="4"/>
  <c r="AK936" i="4"/>
  <c r="AF936" i="4"/>
  <c r="AL936" i="4" s="1"/>
  <c r="AR936" i="4" s="1"/>
  <c r="AI936" i="4"/>
  <c r="AH936" i="4"/>
  <c r="AN936" i="4" s="1"/>
  <c r="AT936" i="4" s="1"/>
  <c r="AJ936" i="4"/>
  <c r="AG543" i="4"/>
  <c r="AM543" i="4" s="1"/>
  <c r="AS543" i="4" s="1"/>
  <c r="AK543" i="4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K376" i="4"/>
  <c r="AQ376" i="4" s="1"/>
  <c r="AW376" i="4" s="1"/>
  <c r="AF376" i="4"/>
  <c r="AL376" i="4" s="1"/>
  <c r="AR376" i="4" s="1"/>
  <c r="AI376" i="4"/>
  <c r="AH376" i="4"/>
  <c r="AJ376" i="4"/>
  <c r="AP376" i="4" s="1"/>
  <c r="AV376" i="4" s="1"/>
  <c r="AG360" i="4"/>
  <c r="AM360" i="4" s="1"/>
  <c r="AS360" i="4" s="1"/>
  <c r="AK360" i="4"/>
  <c r="AQ360" i="4" s="1"/>
  <c r="AW360" i="4" s="1"/>
  <c r="AF360" i="4"/>
  <c r="AI360" i="4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D938" i="4"/>
  <c r="H938" i="4" s="1"/>
  <c r="G362" i="4"/>
  <c r="G238" i="4"/>
  <c r="G152" i="4"/>
  <c r="E152" i="4"/>
  <c r="I152" i="4" s="1"/>
  <c r="L153" i="2" s="1"/>
  <c r="G22" i="4"/>
  <c r="F22" i="4"/>
  <c r="J22" i="4" s="1"/>
  <c r="M23" i="2" s="1"/>
  <c r="E22" i="4"/>
  <c r="I22" i="4" s="1"/>
  <c r="L23" i="2" s="1"/>
  <c r="D22" i="4"/>
  <c r="H22" i="4" s="1"/>
  <c r="K23" i="2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282" i="4"/>
  <c r="AV282" i="4" s="1"/>
  <c r="AQ282" i="4"/>
  <c r="AW282" i="4" s="1"/>
  <c r="AN266" i="4"/>
  <c r="AT266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L341" i="4"/>
  <c r="AR341" i="4" s="1"/>
  <c r="AQ341" i="4"/>
  <c r="AW341" i="4" s="1"/>
  <c r="AL484" i="4"/>
  <c r="AR484" i="4" s="1"/>
  <c r="AM484" i="4"/>
  <c r="AS484" i="4" s="1"/>
  <c r="AL420" i="4"/>
  <c r="AR420" i="4" s="1"/>
  <c r="AL191" i="4"/>
  <c r="AR191" i="4" s="1"/>
  <c r="AL954" i="4"/>
  <c r="AR954" i="4" s="1"/>
  <c r="AL539" i="4"/>
  <c r="AR539" i="4" s="1"/>
  <c r="AQ556" i="4"/>
  <c r="AW556" i="4" s="1"/>
  <c r="AL488" i="4"/>
  <c r="AR488" i="4" s="1"/>
  <c r="AL424" i="4"/>
  <c r="AR424" i="4" s="1"/>
  <c r="AL335" i="4"/>
  <c r="AR335" i="4" s="1"/>
  <c r="AL183" i="4"/>
  <c r="AR183" i="4" s="1"/>
  <c r="AN364" i="4"/>
  <c r="AT36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484" i="4"/>
  <c r="AU484" i="4" s="1"/>
  <c r="AO339" i="4"/>
  <c r="AU339" i="4" s="1"/>
  <c r="AP223" i="4"/>
  <c r="AV223" i="4" s="1"/>
  <c r="AO125" i="4"/>
  <c r="AU125" i="4" s="1"/>
  <c r="AL942" i="4"/>
  <c r="AR942" i="4" s="1"/>
  <c r="AP440" i="4"/>
  <c r="AV440" i="4" s="1"/>
  <c r="AQ351" i="4"/>
  <c r="AW351" i="4" s="1"/>
  <c r="AO227" i="4"/>
  <c r="AU227" i="4" s="1"/>
  <c r="AQ251" i="4"/>
  <c r="AW251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J9" i="3"/>
  <c r="K9" i="3"/>
  <c r="D10" i="3"/>
  <c r="F617" i="4" l="1"/>
  <c r="J617" i="4" s="1"/>
  <c r="AM626" i="4"/>
  <c r="AS626" i="4" s="1"/>
  <c r="AM634" i="4"/>
  <c r="AS634" i="4" s="1"/>
  <c r="G617" i="4"/>
  <c r="AP637" i="4"/>
  <c r="AV637" i="4" s="1"/>
  <c r="AN623" i="4"/>
  <c r="AT623" i="4" s="1"/>
  <c r="AN647" i="4"/>
  <c r="AT647" i="4" s="1"/>
  <c r="AO452" i="4"/>
  <c r="AU452" i="4" s="1"/>
  <c r="AM440" i="4"/>
  <c r="AS440" i="4" s="1"/>
  <c r="AP287" i="4"/>
  <c r="AV287" i="4" s="1"/>
  <c r="AN277" i="4"/>
  <c r="AT277" i="4" s="1"/>
  <c r="AM341" i="4"/>
  <c r="AS341" i="4" s="1"/>
  <c r="F110" i="4"/>
  <c r="J110" i="4" s="1"/>
  <c r="M111" i="2" s="1"/>
  <c r="E228" i="4"/>
  <c r="I228" i="4" s="1"/>
  <c r="D344" i="4"/>
  <c r="H344" i="4" s="1"/>
  <c r="E725" i="4"/>
  <c r="I725" i="4" s="1"/>
  <c r="F180" i="4"/>
  <c r="J180" i="4" s="1"/>
  <c r="M181" i="2" s="1"/>
  <c r="E959" i="4"/>
  <c r="I959" i="4" s="1"/>
  <c r="AQ941" i="4"/>
  <c r="AW941" i="4" s="1"/>
  <c r="AQ455" i="4"/>
  <c r="AW455" i="4" s="1"/>
  <c r="AL44" i="4"/>
  <c r="AR44" i="4" s="1"/>
  <c r="AQ319" i="4"/>
  <c r="AW319" i="4" s="1"/>
  <c r="AO557" i="4"/>
  <c r="AU557" i="4" s="1"/>
  <c r="AM412" i="4"/>
  <c r="AS412" i="4" s="1"/>
  <c r="AQ942" i="4"/>
  <c r="AW942" i="4" s="1"/>
  <c r="D653" i="4"/>
  <c r="H653" i="4" s="1"/>
  <c r="AL611" i="4"/>
  <c r="AR611" i="4" s="1"/>
  <c r="AL848" i="4"/>
  <c r="AR848" i="4" s="1"/>
  <c r="G848" i="4" s="1"/>
  <c r="G683" i="4"/>
  <c r="G891" i="4"/>
  <c r="AM635" i="4"/>
  <c r="AS635" i="4" s="1"/>
  <c r="AL372" i="4"/>
  <c r="AR372" i="4" s="1"/>
  <c r="G372" i="4" s="1"/>
  <c r="AN349" i="4"/>
  <c r="AT349" i="4" s="1"/>
  <c r="AO121" i="4"/>
  <c r="AU121" i="4" s="1"/>
  <c r="AO195" i="4"/>
  <c r="AU195" i="4" s="1"/>
  <c r="AO271" i="4"/>
  <c r="AU271" i="4" s="1"/>
  <c r="AN556" i="4"/>
  <c r="AT556" i="4" s="1"/>
  <c r="AO926" i="4"/>
  <c r="AU926" i="4" s="1"/>
  <c r="AM986" i="4"/>
  <c r="AS986" i="4" s="1"/>
  <c r="D677" i="4"/>
  <c r="H677" i="4" s="1"/>
  <c r="F677" i="4"/>
  <c r="J677" i="4" s="1"/>
  <c r="E382" i="4"/>
  <c r="I382" i="4" s="1"/>
  <c r="F382" i="4"/>
  <c r="J382" i="4" s="1"/>
  <c r="D713" i="4"/>
  <c r="H713" i="4" s="1"/>
  <c r="E713" i="4"/>
  <c r="I713" i="4" s="1"/>
  <c r="F509" i="4"/>
  <c r="J509" i="4" s="1"/>
  <c r="G509" i="4"/>
  <c r="G518" i="4"/>
  <c r="E518" i="4"/>
  <c r="I518" i="4" s="1"/>
  <c r="E829" i="4"/>
  <c r="I829" i="4" s="1"/>
  <c r="G829" i="4"/>
  <c r="D639" i="4"/>
  <c r="H639" i="4" s="1"/>
  <c r="F639" i="4"/>
  <c r="J639" i="4" s="1"/>
  <c r="F190" i="4"/>
  <c r="J190" i="4" s="1"/>
  <c r="G190" i="4"/>
  <c r="AQ722" i="4"/>
  <c r="AW722" i="4" s="1"/>
  <c r="AO726" i="4"/>
  <c r="AU726" i="4" s="1"/>
  <c r="AN730" i="4"/>
  <c r="AT730" i="4" s="1"/>
  <c r="AN734" i="4"/>
  <c r="AT734" i="4" s="1"/>
  <c r="AQ738" i="4"/>
  <c r="AW738" i="4" s="1"/>
  <c r="AN746" i="4"/>
  <c r="AT746" i="4" s="1"/>
  <c r="AQ746" i="4"/>
  <c r="AW746" i="4" s="1"/>
  <c r="AO750" i="4"/>
  <c r="AU750" i="4" s="1"/>
  <c r="AQ754" i="4"/>
  <c r="AW754" i="4" s="1"/>
  <c r="AO758" i="4"/>
  <c r="AU758" i="4" s="1"/>
  <c r="AN762" i="4"/>
  <c r="AT762" i="4" s="1"/>
  <c r="AN766" i="4"/>
  <c r="AT766" i="4" s="1"/>
  <c r="AO766" i="4"/>
  <c r="AU766" i="4" s="1"/>
  <c r="AN770" i="4"/>
  <c r="AT770" i="4" s="1"/>
  <c r="AQ774" i="4"/>
  <c r="AW774" i="4" s="1"/>
  <c r="AQ778" i="4"/>
  <c r="AW778" i="4" s="1"/>
  <c r="AN782" i="4"/>
  <c r="AT782" i="4" s="1"/>
  <c r="AO782" i="4"/>
  <c r="AU782" i="4" s="1"/>
  <c r="AN786" i="4"/>
  <c r="AT786" i="4" s="1"/>
  <c r="AQ790" i="4"/>
  <c r="AW790" i="4" s="1"/>
  <c r="AQ794" i="4"/>
  <c r="AW794" i="4" s="1"/>
  <c r="AN798" i="4"/>
  <c r="AT798" i="4" s="1"/>
  <c r="AO798" i="4"/>
  <c r="AU798" i="4" s="1"/>
  <c r="AN802" i="4"/>
  <c r="AT802" i="4" s="1"/>
  <c r="AQ806" i="4"/>
  <c r="AW806" i="4" s="1"/>
  <c r="AQ810" i="4"/>
  <c r="AW810" i="4" s="1"/>
  <c r="AN814" i="4"/>
  <c r="AT814" i="4" s="1"/>
  <c r="AO814" i="4"/>
  <c r="AU814" i="4" s="1"/>
  <c r="AN818" i="4"/>
  <c r="AT818" i="4" s="1"/>
  <c r="AQ822" i="4"/>
  <c r="AW822" i="4" s="1"/>
  <c r="AQ826" i="4"/>
  <c r="AW826" i="4" s="1"/>
  <c r="AN830" i="4"/>
  <c r="AT830" i="4" s="1"/>
  <c r="AO830" i="4"/>
  <c r="AU830" i="4" s="1"/>
  <c r="AN834" i="4"/>
  <c r="AT834" i="4" s="1"/>
  <c r="AQ838" i="4"/>
  <c r="AW838" i="4" s="1"/>
  <c r="AQ842" i="4"/>
  <c r="AW842" i="4" s="1"/>
  <c r="AN846" i="4"/>
  <c r="AT846" i="4" s="1"/>
  <c r="AN850" i="4"/>
  <c r="AT850" i="4" s="1"/>
  <c r="AQ854" i="4"/>
  <c r="AW854" i="4" s="1"/>
  <c r="AQ858" i="4"/>
  <c r="AW858" i="4" s="1"/>
  <c r="AN862" i="4"/>
  <c r="AT862" i="4" s="1"/>
  <c r="AN866" i="4"/>
  <c r="AT866" i="4" s="1"/>
  <c r="AQ870" i="4"/>
  <c r="AW870" i="4" s="1"/>
  <c r="AQ874" i="4"/>
  <c r="AW874" i="4" s="1"/>
  <c r="AN878" i="4"/>
  <c r="AT878" i="4" s="1"/>
  <c r="AQ882" i="4"/>
  <c r="AW882" i="4" s="1"/>
  <c r="AN886" i="4"/>
  <c r="AT886" i="4" s="1"/>
  <c r="AQ890" i="4"/>
  <c r="AW890" i="4" s="1"/>
  <c r="AN894" i="4"/>
  <c r="AT894" i="4" s="1"/>
  <c r="AQ898" i="4"/>
  <c r="AW898" i="4" s="1"/>
  <c r="AN902" i="4"/>
  <c r="AT902" i="4" s="1"/>
  <c r="AQ906" i="4"/>
  <c r="AW906" i="4" s="1"/>
  <c r="AN910" i="4"/>
  <c r="AT910" i="4" s="1"/>
  <c r="AM883" i="4"/>
  <c r="AS883" i="4" s="1"/>
  <c r="AN612" i="4"/>
  <c r="AT612" i="4" s="1"/>
  <c r="AN620" i="4"/>
  <c r="AT620" i="4" s="1"/>
  <c r="AN628" i="4"/>
  <c r="AT628" i="4" s="1"/>
  <c r="AO632" i="4"/>
  <c r="AU632" i="4" s="1"/>
  <c r="AN636" i="4"/>
  <c r="AT636" i="4" s="1"/>
  <c r="AO640" i="4"/>
  <c r="AU640" i="4" s="1"/>
  <c r="AO648" i="4"/>
  <c r="AU648" i="4" s="1"/>
  <c r="AO652" i="4"/>
  <c r="AU652" i="4" s="1"/>
  <c r="AO656" i="4"/>
  <c r="AU656" i="4" s="1"/>
  <c r="AO664" i="4"/>
  <c r="AU664" i="4" s="1"/>
  <c r="AO668" i="4"/>
  <c r="AU668" i="4" s="1"/>
  <c r="AO672" i="4"/>
  <c r="AU672" i="4" s="1"/>
  <c r="AO680" i="4"/>
  <c r="AU680" i="4" s="1"/>
  <c r="AO684" i="4"/>
  <c r="AU684" i="4" s="1"/>
  <c r="AO768" i="4"/>
  <c r="AU768" i="4" s="1"/>
  <c r="AO784" i="4"/>
  <c r="AU784" i="4" s="1"/>
  <c r="AN366" i="4"/>
  <c r="AT366" i="4" s="1"/>
  <c r="AN978" i="4"/>
  <c r="AT978" i="4" s="1"/>
  <c r="AL795" i="4"/>
  <c r="AR795" i="4" s="1"/>
  <c r="E795" i="4" s="1"/>
  <c r="I795" i="4" s="1"/>
  <c r="AM843" i="4"/>
  <c r="AS843" i="4" s="1"/>
  <c r="AP651" i="4"/>
  <c r="AN859" i="4"/>
  <c r="AT859" i="4" s="1"/>
  <c r="AO827" i="4"/>
  <c r="AU827" i="4" s="1"/>
  <c r="AP987" i="4"/>
  <c r="AV987" i="4" s="1"/>
  <c r="AM699" i="4"/>
  <c r="AP647" i="4"/>
  <c r="AV647" i="4" s="1"/>
  <c r="AQ637" i="4"/>
  <c r="AW637" i="4" s="1"/>
  <c r="E94" i="4"/>
  <c r="I94" i="4" s="1"/>
  <c r="L95" i="2" s="1"/>
  <c r="F693" i="4"/>
  <c r="J693" i="4" s="1"/>
  <c r="AQ647" i="4"/>
  <c r="AW647" i="4" s="1"/>
  <c r="AO699" i="4"/>
  <c r="AU699" i="4" s="1"/>
  <c r="AQ987" i="4"/>
  <c r="AW987" i="4" s="1"/>
  <c r="E859" i="4"/>
  <c r="I859" i="4" s="1"/>
  <c r="D859" i="4"/>
  <c r="H859" i="4" s="1"/>
  <c r="F859" i="4"/>
  <c r="J859" i="4" s="1"/>
  <c r="G859" i="4"/>
  <c r="AO440" i="4"/>
  <c r="AU440" i="4" s="1"/>
  <c r="AO539" i="4"/>
  <c r="AU539" i="4" s="1"/>
  <c r="AL159" i="4"/>
  <c r="AR159" i="4" s="1"/>
  <c r="D159" i="4" s="1"/>
  <c r="H159" i="4" s="1"/>
  <c r="K160" i="2" s="1"/>
  <c r="AQ314" i="4"/>
  <c r="AW314" i="4" s="1"/>
  <c r="AN699" i="4"/>
  <c r="AL987" i="4"/>
  <c r="AR987" i="4" s="1"/>
  <c r="F236" i="4"/>
  <c r="J236" i="4" s="1"/>
  <c r="F378" i="4"/>
  <c r="J378" i="4" s="1"/>
  <c r="AO802" i="4"/>
  <c r="AU802" i="4" s="1"/>
  <c r="AO806" i="4"/>
  <c r="AU806" i="4" s="1"/>
  <c r="AN810" i="4"/>
  <c r="AT810" i="4" s="1"/>
  <c r="AQ814" i="4"/>
  <c r="AW814" i="4" s="1"/>
  <c r="AO818" i="4"/>
  <c r="AU818" i="4" s="1"/>
  <c r="AO822" i="4"/>
  <c r="AU822" i="4" s="1"/>
  <c r="AN826" i="4"/>
  <c r="AT826" i="4" s="1"/>
  <c r="AQ830" i="4"/>
  <c r="AW830" i="4" s="1"/>
  <c r="AO834" i="4"/>
  <c r="AU834" i="4" s="1"/>
  <c r="AO838" i="4"/>
  <c r="AU838" i="4" s="1"/>
  <c r="AN842" i="4"/>
  <c r="AT842" i="4" s="1"/>
  <c r="AQ846" i="4"/>
  <c r="AW846" i="4" s="1"/>
  <c r="AO854" i="4"/>
  <c r="AU854" i="4" s="1"/>
  <c r="AO858" i="4"/>
  <c r="AU858" i="4" s="1"/>
  <c r="AN870" i="4"/>
  <c r="AT870" i="4" s="1"/>
  <c r="AO870" i="4"/>
  <c r="AU870" i="4" s="1"/>
  <c r="AN882" i="4"/>
  <c r="AT882" i="4" s="1"/>
  <c r="AO882" i="4"/>
  <c r="AU882" i="4" s="1"/>
  <c r="AN898" i="4"/>
  <c r="AT898" i="4" s="1"/>
  <c r="AQ902" i="4"/>
  <c r="AW902" i="4" s="1"/>
  <c r="D15" i="4"/>
  <c r="H15" i="4" s="1"/>
  <c r="K16" i="2" s="1"/>
  <c r="D94" i="4"/>
  <c r="H94" i="4" s="1"/>
  <c r="K95" i="2" s="1"/>
  <c r="F753" i="4"/>
  <c r="J753" i="4" s="1"/>
  <c r="D869" i="4"/>
  <c r="H869" i="4" s="1"/>
  <c r="F569" i="4"/>
  <c r="J569" i="4" s="1"/>
  <c r="F681" i="4"/>
  <c r="J681" i="4" s="1"/>
  <c r="G246" i="4"/>
  <c r="D739" i="4"/>
  <c r="H739" i="4" s="1"/>
  <c r="E669" i="4"/>
  <c r="I669" i="4" s="1"/>
  <c r="AM372" i="4"/>
  <c r="AS372" i="4" s="1"/>
  <c r="AQ683" i="4"/>
  <c r="AW683" i="4" s="1"/>
  <c r="AP667" i="4"/>
  <c r="AV667" i="4" s="1"/>
  <c r="AP557" i="4"/>
  <c r="AV557" i="4" s="1"/>
  <c r="AM875" i="4"/>
  <c r="AS875" i="4" s="1"/>
  <c r="AQ747" i="4"/>
  <c r="AW747" i="4" s="1"/>
  <c r="AN843" i="4"/>
  <c r="AT843" i="4" s="1"/>
  <c r="AO647" i="4"/>
  <c r="AU647" i="4" s="1"/>
  <c r="AM827" i="4"/>
  <c r="AS827" i="4" s="1"/>
  <c r="AP795" i="4"/>
  <c r="AV795" i="4" s="1"/>
  <c r="AQ715" i="4"/>
  <c r="AW715" i="4" s="1"/>
  <c r="AM859" i="4"/>
  <c r="AS859" i="4" s="1"/>
  <c r="AQ779" i="4"/>
  <c r="AW779" i="4" s="1"/>
  <c r="AL731" i="4"/>
  <c r="AR731" i="4" s="1"/>
  <c r="AL715" i="4"/>
  <c r="AR715" i="4" s="1"/>
  <c r="AL121" i="4"/>
  <c r="AR121" i="4" s="1"/>
  <c r="E121" i="4" s="1"/>
  <c r="I121" i="4" s="1"/>
  <c r="L122" i="2" s="1"/>
  <c r="AO163" i="4"/>
  <c r="AU163" i="4" s="1"/>
  <c r="AL195" i="4"/>
  <c r="AR195" i="4" s="1"/>
  <c r="G195" i="4" s="1"/>
  <c r="AL476" i="4"/>
  <c r="AR476" i="4" s="1"/>
  <c r="G476" i="4" s="1"/>
  <c r="AN986" i="4"/>
  <c r="AT986" i="4" s="1"/>
  <c r="AN125" i="4"/>
  <c r="AT125" i="4" s="1"/>
  <c r="AN191" i="4"/>
  <c r="AT191" i="4" s="1"/>
  <c r="AN339" i="4"/>
  <c r="AT339" i="4" s="1"/>
  <c r="AO420" i="4"/>
  <c r="AU420" i="4" s="1"/>
  <c r="AP892" i="4"/>
  <c r="AV892" i="4" s="1"/>
  <c r="AQ183" i="4"/>
  <c r="AW183" i="4" s="1"/>
  <c r="AL392" i="4"/>
  <c r="AR392" i="4" s="1"/>
  <c r="G392" i="4" s="1"/>
  <c r="D152" i="4"/>
  <c r="H152" i="4" s="1"/>
  <c r="K153" i="2" s="1"/>
  <c r="F228" i="4"/>
  <c r="J228" i="4" s="1"/>
  <c r="G382" i="4"/>
  <c r="F713" i="4"/>
  <c r="J713" i="4" s="1"/>
  <c r="AO607" i="4"/>
  <c r="AU607" i="4" s="1"/>
  <c r="AL612" i="4"/>
  <c r="AR612" i="4" s="1"/>
  <c r="G612" i="4" s="1"/>
  <c r="AL772" i="4"/>
  <c r="AR772" i="4" s="1"/>
  <c r="F772" i="4" s="1"/>
  <c r="J772" i="4" s="1"/>
  <c r="AL788" i="4"/>
  <c r="AR788" i="4" s="1"/>
  <c r="G788" i="4" s="1"/>
  <c r="AL804" i="4"/>
  <c r="AR804" i="4" s="1"/>
  <c r="F804" i="4" s="1"/>
  <c r="J804" i="4" s="1"/>
  <c r="AL820" i="4"/>
  <c r="AR820" i="4" s="1"/>
  <c r="G820" i="4" s="1"/>
  <c r="AL836" i="4"/>
  <c r="AR836" i="4" s="1"/>
  <c r="D836" i="4" s="1"/>
  <c r="H836" i="4" s="1"/>
  <c r="AL852" i="4"/>
  <c r="AR852" i="4" s="1"/>
  <c r="G852" i="4" s="1"/>
  <c r="AL868" i="4"/>
  <c r="AR868" i="4" s="1"/>
  <c r="D868" i="4" s="1"/>
  <c r="H868" i="4" s="1"/>
  <c r="AP876" i="4"/>
  <c r="AV876" i="4" s="1"/>
  <c r="AP880" i="4"/>
  <c r="AV880" i="4" s="1"/>
  <c r="AP884" i="4"/>
  <c r="AV884" i="4" s="1"/>
  <c r="AP888" i="4"/>
  <c r="AV888" i="4" s="1"/>
  <c r="AP896" i="4"/>
  <c r="AV896" i="4" s="1"/>
  <c r="AP900" i="4"/>
  <c r="AV900" i="4" s="1"/>
  <c r="AP904" i="4"/>
  <c r="AV904" i="4" s="1"/>
  <c r="AP908" i="4"/>
  <c r="AV908" i="4" s="1"/>
  <c r="AP912" i="4"/>
  <c r="AV912" i="4" s="1"/>
  <c r="F86" i="4"/>
  <c r="J86" i="4" s="1"/>
  <c r="M87" i="2" s="1"/>
  <c r="F555" i="4"/>
  <c r="J555" i="4" s="1"/>
  <c r="AL587" i="4"/>
  <c r="AR587" i="4" s="1"/>
  <c r="F587" i="4" s="1"/>
  <c r="J587" i="4" s="1"/>
  <c r="AL619" i="4"/>
  <c r="AR619" i="4" s="1"/>
  <c r="E619" i="4" s="1"/>
  <c r="I619" i="4" s="1"/>
  <c r="AL939" i="4"/>
  <c r="AR939" i="4" s="1"/>
  <c r="G939" i="4" s="1"/>
  <c r="AO939" i="4"/>
  <c r="AU939" i="4" s="1"/>
  <c r="G909" i="4"/>
  <c r="F909" i="4"/>
  <c r="J909" i="4" s="1"/>
  <c r="E891" i="4"/>
  <c r="I891" i="4" s="1"/>
  <c r="D891" i="4"/>
  <c r="H891" i="4" s="1"/>
  <c r="E683" i="4"/>
  <c r="I683" i="4" s="1"/>
  <c r="D683" i="4"/>
  <c r="H683" i="4" s="1"/>
  <c r="D509" i="4"/>
  <c r="H509" i="4" s="1"/>
  <c r="E509" i="4"/>
  <c r="I509" i="4" s="1"/>
  <c r="AQ623" i="4"/>
  <c r="AW623" i="4" s="1"/>
  <c r="AO688" i="4"/>
  <c r="AU688" i="4" s="1"/>
  <c r="AO696" i="4"/>
  <c r="AU696" i="4" s="1"/>
  <c r="AO700" i="4"/>
  <c r="AU700" i="4" s="1"/>
  <c r="AO704" i="4"/>
  <c r="AU704" i="4" s="1"/>
  <c r="AO712" i="4"/>
  <c r="AU712" i="4" s="1"/>
  <c r="AO716" i="4"/>
  <c r="AU716" i="4" s="1"/>
  <c r="AO720" i="4"/>
  <c r="AU720" i="4" s="1"/>
  <c r="AO728" i="4"/>
  <c r="AU728" i="4" s="1"/>
  <c r="AO732" i="4"/>
  <c r="AU732" i="4" s="1"/>
  <c r="AO736" i="4"/>
  <c r="AU736" i="4" s="1"/>
  <c r="AO744" i="4"/>
  <c r="AU744" i="4" s="1"/>
  <c r="AO748" i="4"/>
  <c r="AU748" i="4" s="1"/>
  <c r="AQ752" i="4"/>
  <c r="AW752" i="4" s="1"/>
  <c r="AO756" i="4"/>
  <c r="AU756" i="4" s="1"/>
  <c r="AQ760" i="4"/>
  <c r="AW760" i="4" s="1"/>
  <c r="AQ772" i="4"/>
  <c r="AW772" i="4" s="1"/>
  <c r="AQ780" i="4"/>
  <c r="AW780" i="4" s="1"/>
  <c r="AQ788" i="4"/>
  <c r="AW788" i="4" s="1"/>
  <c r="AQ796" i="4"/>
  <c r="AW796" i="4" s="1"/>
  <c r="AO800" i="4"/>
  <c r="AU800" i="4" s="1"/>
  <c r="AQ804" i="4"/>
  <c r="AW804" i="4" s="1"/>
  <c r="AQ812" i="4"/>
  <c r="AW812" i="4" s="1"/>
  <c r="AO816" i="4"/>
  <c r="AU816" i="4" s="1"/>
  <c r="AQ820" i="4"/>
  <c r="AW820" i="4" s="1"/>
  <c r="AQ828" i="4"/>
  <c r="AW828" i="4" s="1"/>
  <c r="AO832" i="4"/>
  <c r="AU832" i="4" s="1"/>
  <c r="AQ836" i="4"/>
  <c r="AW836" i="4" s="1"/>
  <c r="AQ844" i="4"/>
  <c r="AW844" i="4" s="1"/>
  <c r="AQ852" i="4"/>
  <c r="AW852" i="4" s="1"/>
  <c r="AO856" i="4"/>
  <c r="AU856" i="4" s="1"/>
  <c r="AQ860" i="4"/>
  <c r="AW860" i="4" s="1"/>
  <c r="AN868" i="4"/>
  <c r="AT868" i="4" s="1"/>
  <c r="AQ868" i="4"/>
  <c r="AW868" i="4" s="1"/>
  <c r="AN876" i="4"/>
  <c r="AT876" i="4" s="1"/>
  <c r="AN884" i="4"/>
  <c r="AT884" i="4" s="1"/>
  <c r="AN892" i="4"/>
  <c r="AT892" i="4" s="1"/>
  <c r="AN900" i="4"/>
  <c r="AT900" i="4" s="1"/>
  <c r="AN908" i="4"/>
  <c r="AT908" i="4" s="1"/>
  <c r="F320" i="4"/>
  <c r="J320" i="4" s="1"/>
  <c r="G575" i="4"/>
  <c r="E190" i="4"/>
  <c r="I190" i="4" s="1"/>
  <c r="D920" i="4"/>
  <c r="H920" i="4" s="1"/>
  <c r="E789" i="4"/>
  <c r="I789" i="4" s="1"/>
  <c r="AP587" i="4"/>
  <c r="AV587" i="4" s="1"/>
  <c r="AP372" i="4"/>
  <c r="AV372" i="4" s="1"/>
  <c r="D959" i="4"/>
  <c r="H959" i="4" s="1"/>
  <c r="G947" i="4"/>
  <c r="AN183" i="4"/>
  <c r="AT183" i="4" s="1"/>
  <c r="AO303" i="4"/>
  <c r="AU303" i="4" s="1"/>
  <c r="AO392" i="4"/>
  <c r="AU392" i="4" s="1"/>
  <c r="AO456" i="4"/>
  <c r="AU456" i="4" s="1"/>
  <c r="G80" i="4"/>
  <c r="AP388" i="4"/>
  <c r="AV388" i="4" s="1"/>
  <c r="E75" i="4"/>
  <c r="I75" i="4" s="1"/>
  <c r="L76" i="2" s="1"/>
  <c r="D80" i="4"/>
  <c r="H80" i="4" s="1"/>
  <c r="K81" i="2" s="1"/>
  <c r="AL314" i="4"/>
  <c r="AR314" i="4" s="1"/>
  <c r="E314" i="4" s="1"/>
  <c r="I314" i="4" s="1"/>
  <c r="AN763" i="4"/>
  <c r="AT763" i="4" s="1"/>
  <c r="AM811" i="4"/>
  <c r="AS811" i="4" s="1"/>
  <c r="AQ611" i="4"/>
  <c r="AW611" i="4" s="1"/>
  <c r="AO611" i="4"/>
  <c r="AU611" i="4" s="1"/>
  <c r="AN747" i="4"/>
  <c r="AO591" i="4"/>
  <c r="AU591" i="4" s="1"/>
  <c r="AM939" i="4"/>
  <c r="AS939" i="4" s="1"/>
  <c r="D102" i="4"/>
  <c r="H102" i="4" s="1"/>
  <c r="K103" i="2" s="1"/>
  <c r="E102" i="4"/>
  <c r="I102" i="4" s="1"/>
  <c r="L103" i="2" s="1"/>
  <c r="F218" i="4"/>
  <c r="J218" i="4" s="1"/>
  <c r="E218" i="4"/>
  <c r="I218" i="4" s="1"/>
  <c r="F867" i="4"/>
  <c r="J867" i="4" s="1"/>
  <c r="G867" i="4"/>
  <c r="G916" i="4"/>
  <c r="D916" i="4"/>
  <c r="H916" i="4" s="1"/>
  <c r="F222" i="4"/>
  <c r="J222" i="4" s="1"/>
  <c r="E222" i="4"/>
  <c r="I222" i="4" s="1"/>
  <c r="G140" i="4"/>
  <c r="E140" i="4"/>
  <c r="I140" i="4" s="1"/>
  <c r="L141" i="2" s="1"/>
  <c r="G1001" i="4"/>
  <c r="F1001" i="4"/>
  <c r="J1001" i="4" s="1"/>
  <c r="D91" i="4"/>
  <c r="H91" i="4" s="1"/>
  <c r="K92" i="2" s="1"/>
  <c r="E91" i="4"/>
  <c r="I91" i="4" s="1"/>
  <c r="L92" i="2" s="1"/>
  <c r="D685" i="4"/>
  <c r="H685" i="4" s="1"/>
  <c r="G685" i="4"/>
  <c r="D352" i="4"/>
  <c r="H352" i="4" s="1"/>
  <c r="F352" i="4"/>
  <c r="J352" i="4" s="1"/>
  <c r="E773" i="4"/>
  <c r="I773" i="4" s="1"/>
  <c r="D773" i="4"/>
  <c r="H773" i="4" s="1"/>
  <c r="G338" i="4"/>
  <c r="F338" i="4"/>
  <c r="J338" i="4" s="1"/>
  <c r="AL640" i="4"/>
  <c r="AR640" i="4" s="1"/>
  <c r="G640" i="4" s="1"/>
  <c r="AL648" i="4"/>
  <c r="AR648" i="4" s="1"/>
  <c r="G648" i="4" s="1"/>
  <c r="AL664" i="4"/>
  <c r="AR664" i="4" s="1"/>
  <c r="F664" i="4" s="1"/>
  <c r="J664" i="4" s="1"/>
  <c r="AL680" i="4"/>
  <c r="AR680" i="4" s="1"/>
  <c r="G680" i="4" s="1"/>
  <c r="AL688" i="4"/>
  <c r="AR688" i="4" s="1"/>
  <c r="F688" i="4" s="1"/>
  <c r="J688" i="4" s="1"/>
  <c r="AL696" i="4"/>
  <c r="AR696" i="4" s="1"/>
  <c r="F696" i="4" s="1"/>
  <c r="J696" i="4" s="1"/>
  <c r="AL704" i="4"/>
  <c r="AR704" i="4" s="1"/>
  <c r="F704" i="4" s="1"/>
  <c r="J704" i="4" s="1"/>
  <c r="AL712" i="4"/>
  <c r="AR712" i="4" s="1"/>
  <c r="G712" i="4" s="1"/>
  <c r="AL728" i="4"/>
  <c r="AR728" i="4" s="1"/>
  <c r="G728" i="4" s="1"/>
  <c r="AL744" i="4"/>
  <c r="AR744" i="4" s="1"/>
  <c r="G744" i="4" s="1"/>
  <c r="AP752" i="4"/>
  <c r="AV752" i="4" s="1"/>
  <c r="AM752" i="4"/>
  <c r="AS752" i="4" s="1"/>
  <c r="AL756" i="4"/>
  <c r="AR756" i="4" s="1"/>
  <c r="G756" i="4" s="1"/>
  <c r="AP760" i="4"/>
  <c r="AV760" i="4" s="1"/>
  <c r="AP772" i="4"/>
  <c r="AV772" i="4" s="1"/>
  <c r="AM772" i="4"/>
  <c r="AS772" i="4" s="1"/>
  <c r="AL776" i="4"/>
  <c r="AR776" i="4" s="1"/>
  <c r="D776" i="4" s="1"/>
  <c r="H776" i="4" s="1"/>
  <c r="AP780" i="4"/>
  <c r="AV780" i="4" s="1"/>
  <c r="AM780" i="4"/>
  <c r="AS780" i="4" s="1"/>
  <c r="AP788" i="4"/>
  <c r="AV788" i="4" s="1"/>
  <c r="AM788" i="4"/>
  <c r="AS788" i="4" s="1"/>
  <c r="AL792" i="4"/>
  <c r="AR792" i="4" s="1"/>
  <c r="G792" i="4" s="1"/>
  <c r="AP796" i="4"/>
  <c r="AV796" i="4" s="1"/>
  <c r="AM796" i="4"/>
  <c r="AS796" i="4" s="1"/>
  <c r="AP804" i="4"/>
  <c r="AV804" i="4" s="1"/>
  <c r="AM804" i="4"/>
  <c r="AS804" i="4" s="1"/>
  <c r="AL808" i="4"/>
  <c r="AR808" i="4" s="1"/>
  <c r="F808" i="4" s="1"/>
  <c r="J808" i="4" s="1"/>
  <c r="AP812" i="4"/>
  <c r="AV812" i="4" s="1"/>
  <c r="AM812" i="4"/>
  <c r="AS812" i="4" s="1"/>
  <c r="AP820" i="4"/>
  <c r="AV820" i="4" s="1"/>
  <c r="AM820" i="4"/>
  <c r="AS820" i="4" s="1"/>
  <c r="AL824" i="4"/>
  <c r="AR824" i="4" s="1"/>
  <c r="G824" i="4" s="1"/>
  <c r="AP828" i="4"/>
  <c r="AV828" i="4" s="1"/>
  <c r="AM828" i="4"/>
  <c r="AS828" i="4" s="1"/>
  <c r="AP836" i="4"/>
  <c r="AV836" i="4" s="1"/>
  <c r="AM836" i="4"/>
  <c r="AS836" i="4" s="1"/>
  <c r="AL840" i="4"/>
  <c r="AR840" i="4" s="1"/>
  <c r="D840" i="4" s="1"/>
  <c r="H840" i="4" s="1"/>
  <c r="AP844" i="4"/>
  <c r="AV844" i="4" s="1"/>
  <c r="AM844" i="4"/>
  <c r="AS844" i="4" s="1"/>
  <c r="AP852" i="4"/>
  <c r="AV852" i="4" s="1"/>
  <c r="AM852" i="4"/>
  <c r="AS852" i="4" s="1"/>
  <c r="AP860" i="4"/>
  <c r="AV860" i="4" s="1"/>
  <c r="AM860" i="4"/>
  <c r="AS860" i="4" s="1"/>
  <c r="AL864" i="4"/>
  <c r="AR864" i="4" s="1"/>
  <c r="D864" i="4" s="1"/>
  <c r="H864" i="4" s="1"/>
  <c r="AP868" i="4"/>
  <c r="AV868" i="4" s="1"/>
  <c r="AM868" i="4"/>
  <c r="AS868" i="4" s="1"/>
  <c r="AP619" i="4"/>
  <c r="AV619" i="4" s="1"/>
  <c r="AL635" i="4"/>
  <c r="AR635" i="4" s="1"/>
  <c r="F635" i="4" s="1"/>
  <c r="J635" i="4" s="1"/>
  <c r="AQ603" i="4"/>
  <c r="AW603" i="4" s="1"/>
  <c r="AO244" i="4"/>
  <c r="AU244" i="4" s="1"/>
  <c r="AO493" i="4"/>
  <c r="AU493" i="4" s="1"/>
  <c r="AO637" i="4"/>
  <c r="AU637" i="4" s="1"/>
  <c r="AL287" i="4"/>
  <c r="AR287" i="4" s="1"/>
  <c r="E287" i="4" s="1"/>
  <c r="I287" i="4" s="1"/>
  <c r="AN159" i="4"/>
  <c r="AT159" i="4" s="1"/>
  <c r="AN307" i="4"/>
  <c r="AT307" i="4" s="1"/>
  <c r="AM60" i="4"/>
  <c r="AS60" i="4" s="1"/>
  <c r="AM255" i="4"/>
  <c r="AS255" i="4" s="1"/>
  <c r="AM557" i="4"/>
  <c r="AS557" i="4" s="1"/>
  <c r="F491" i="4"/>
  <c r="J491" i="4" s="1"/>
  <c r="AM251" i="4"/>
  <c r="AS251" i="4" s="1"/>
  <c r="AP179" i="4"/>
  <c r="AV179" i="4" s="1"/>
  <c r="AP255" i="4"/>
  <c r="AV255" i="4" s="1"/>
  <c r="AL349" i="4"/>
  <c r="AR349" i="4" s="1"/>
  <c r="E349" i="4" s="1"/>
  <c r="I349" i="4" s="1"/>
  <c r="AL163" i="4"/>
  <c r="AR163" i="4" s="1"/>
  <c r="G163" i="4" s="1"/>
  <c r="E947" i="4"/>
  <c r="I947" i="4" s="1"/>
  <c r="AN875" i="4"/>
  <c r="AT875" i="4" s="1"/>
  <c r="AN627" i="4"/>
  <c r="AT627" i="4" s="1"/>
  <c r="AM607" i="4"/>
  <c r="AS607" i="4" s="1"/>
  <c r="AN819" i="4"/>
  <c r="AT819" i="4" s="1"/>
  <c r="AM851" i="4"/>
  <c r="AS851" i="4" s="1"/>
  <c r="AP368" i="4"/>
  <c r="AV368" i="4" s="1"/>
  <c r="AQ527" i="4"/>
  <c r="AW527" i="4" s="1"/>
  <c r="AQ944" i="4"/>
  <c r="AW944" i="4" s="1"/>
  <c r="AP960" i="4"/>
  <c r="AV960" i="4" s="1"/>
  <c r="AQ517" i="4"/>
  <c r="AW517" i="4" s="1"/>
  <c r="AQ560" i="4"/>
  <c r="AW560" i="4" s="1"/>
  <c r="AQ568" i="4"/>
  <c r="AW568" i="4" s="1"/>
  <c r="AQ576" i="4"/>
  <c r="AW576" i="4" s="1"/>
  <c r="E699" i="4"/>
  <c r="I699" i="4" s="1"/>
  <c r="D699" i="4"/>
  <c r="H699" i="4" s="1"/>
  <c r="F699" i="4"/>
  <c r="J699" i="4" s="1"/>
  <c r="G699" i="4"/>
  <c r="AO942" i="4"/>
  <c r="AU942" i="4" s="1"/>
  <c r="AQ557" i="4"/>
  <c r="AW557" i="4" s="1"/>
  <c r="G174" i="4"/>
  <c r="E296" i="4"/>
  <c r="I296" i="4" s="1"/>
  <c r="G959" i="4"/>
  <c r="AN635" i="4"/>
  <c r="AT635" i="4" s="1"/>
  <c r="AL244" i="4"/>
  <c r="AR244" i="4" s="1"/>
  <c r="D244" i="4" s="1"/>
  <c r="H244" i="4" s="1"/>
  <c r="AO556" i="4"/>
  <c r="AU556" i="4" s="1"/>
  <c r="F80" i="4"/>
  <c r="J80" i="4" s="1"/>
  <c r="M81" i="2" s="1"/>
  <c r="AO364" i="4"/>
  <c r="AU364" i="4" s="1"/>
  <c r="D75" i="4"/>
  <c r="H75" i="4" s="1"/>
  <c r="K76" i="2" s="1"/>
  <c r="AN341" i="4"/>
  <c r="AT341" i="4" s="1"/>
  <c r="AL747" i="4"/>
  <c r="AR747" i="4" s="1"/>
  <c r="AO763" i="4"/>
  <c r="AU763" i="4" s="1"/>
  <c r="AL380" i="4"/>
  <c r="AR380" i="4" s="1"/>
  <c r="G380" i="4" s="1"/>
  <c r="AP747" i="4"/>
  <c r="AV747" i="4" s="1"/>
  <c r="E573" i="4"/>
  <c r="I573" i="4" s="1"/>
  <c r="F573" i="4"/>
  <c r="J573" i="4" s="1"/>
  <c r="G573" i="4"/>
  <c r="E639" i="4"/>
  <c r="I639" i="4" s="1"/>
  <c r="G639" i="4"/>
  <c r="D272" i="4"/>
  <c r="H272" i="4" s="1"/>
  <c r="E272" i="4"/>
  <c r="I272" i="4" s="1"/>
  <c r="E677" i="4"/>
  <c r="I677" i="4" s="1"/>
  <c r="G677" i="4"/>
  <c r="G214" i="4"/>
  <c r="F214" i="4"/>
  <c r="J214" i="4" s="1"/>
  <c r="E45" i="4"/>
  <c r="I45" i="4" s="1"/>
  <c r="L46" i="2" s="1"/>
  <c r="D45" i="4"/>
  <c r="H45" i="4" s="1"/>
  <c r="K46" i="2" s="1"/>
  <c r="E475" i="4"/>
  <c r="I475" i="4" s="1"/>
  <c r="F475" i="4"/>
  <c r="J475" i="4" s="1"/>
  <c r="D709" i="4"/>
  <c r="H709" i="4" s="1"/>
  <c r="F709" i="4"/>
  <c r="J709" i="4" s="1"/>
  <c r="G304" i="4"/>
  <c r="F304" i="4"/>
  <c r="J304" i="4" s="1"/>
  <c r="F196" i="4"/>
  <c r="J196" i="4" s="1"/>
  <c r="G196" i="4"/>
  <c r="D256" i="4"/>
  <c r="H256" i="4" s="1"/>
  <c r="E256" i="4"/>
  <c r="I256" i="4" s="1"/>
  <c r="D212" i="4"/>
  <c r="H212" i="4" s="1"/>
  <c r="E212" i="4"/>
  <c r="I212" i="4" s="1"/>
  <c r="G344" i="4"/>
  <c r="E344" i="4"/>
  <c r="I344" i="4" s="1"/>
  <c r="F485" i="4"/>
  <c r="J485" i="4" s="1"/>
  <c r="G485" i="4"/>
  <c r="G354" i="4"/>
  <c r="F354" i="4"/>
  <c r="J354" i="4" s="1"/>
  <c r="AM623" i="4"/>
  <c r="AS623" i="4" s="1"/>
  <c r="AP125" i="4"/>
  <c r="AV125" i="4" s="1"/>
  <c r="AP341" i="4"/>
  <c r="AV341" i="4" s="1"/>
  <c r="AO341" i="4"/>
  <c r="AU341" i="4" s="1"/>
  <c r="E107" i="4"/>
  <c r="I107" i="4" s="1"/>
  <c r="L108" i="2" s="1"/>
  <c r="F107" i="4"/>
  <c r="J107" i="4" s="1"/>
  <c r="M108" i="2" s="1"/>
  <c r="F653" i="4"/>
  <c r="J653" i="4" s="1"/>
  <c r="G653" i="4"/>
  <c r="E909" i="4"/>
  <c r="I909" i="4" s="1"/>
  <c r="D909" i="4"/>
  <c r="H909" i="4" s="1"/>
  <c r="F238" i="4"/>
  <c r="J238" i="4" s="1"/>
  <c r="E238" i="4"/>
  <c r="I238" i="4" s="1"/>
  <c r="D362" i="4"/>
  <c r="H362" i="4" s="1"/>
  <c r="E362" i="4"/>
  <c r="I362" i="4" s="1"/>
  <c r="G555" i="4"/>
  <c r="D555" i="4"/>
  <c r="H555" i="4" s="1"/>
  <c r="D973" i="4"/>
  <c r="H973" i="4" s="1"/>
  <c r="F973" i="4"/>
  <c r="J973" i="4" s="1"/>
  <c r="AN811" i="4"/>
  <c r="AO811" i="4"/>
  <c r="AU811" i="4" s="1"/>
  <c r="AO376" i="4"/>
  <c r="AU376" i="4" s="1"/>
  <c r="AQ543" i="4"/>
  <c r="AW543" i="4" s="1"/>
  <c r="AP936" i="4"/>
  <c r="AV936" i="4" s="1"/>
  <c r="AO936" i="4"/>
  <c r="AU936" i="4" s="1"/>
  <c r="AO952" i="4"/>
  <c r="AU952" i="4" s="1"/>
  <c r="AQ952" i="4"/>
  <c r="AW952" i="4" s="1"/>
  <c r="AP968" i="4"/>
  <c r="AV968" i="4" s="1"/>
  <c r="AO968" i="4"/>
  <c r="AU968" i="4" s="1"/>
  <c r="AN533" i="4"/>
  <c r="AT533" i="4" s="1"/>
  <c r="AO533" i="4"/>
  <c r="AU533" i="4" s="1"/>
  <c r="AQ533" i="4"/>
  <c r="AW533" i="4" s="1"/>
  <c r="AO558" i="4"/>
  <c r="AU558" i="4" s="1"/>
  <c r="AN562" i="4"/>
  <c r="AT562" i="4" s="1"/>
  <c r="AO562" i="4"/>
  <c r="AU562" i="4" s="1"/>
  <c r="AQ562" i="4"/>
  <c r="AW562" i="4" s="1"/>
  <c r="AN566" i="4"/>
  <c r="AT566" i="4" s="1"/>
  <c r="AQ566" i="4"/>
  <c r="AW566" i="4" s="1"/>
  <c r="AO570" i="4"/>
  <c r="AU570" i="4" s="1"/>
  <c r="AN574" i="4"/>
  <c r="AT574" i="4" s="1"/>
  <c r="AO578" i="4"/>
  <c r="AU578" i="4" s="1"/>
  <c r="AQ582" i="4"/>
  <c r="AW582" i="4" s="1"/>
  <c r="AO586" i="4"/>
  <c r="AU586" i="4" s="1"/>
  <c r="AN590" i="4"/>
  <c r="AT590" i="4" s="1"/>
  <c r="AO590" i="4"/>
  <c r="AU590" i="4" s="1"/>
  <c r="AQ590" i="4"/>
  <c r="AW590" i="4" s="1"/>
  <c r="AN594" i="4"/>
  <c r="AT594" i="4" s="1"/>
  <c r="AO598" i="4"/>
  <c r="AU598" i="4" s="1"/>
  <c r="AQ598" i="4"/>
  <c r="AW598" i="4" s="1"/>
  <c r="AN602" i="4"/>
  <c r="AT602" i="4" s="1"/>
  <c r="AQ606" i="4"/>
  <c r="AW606" i="4" s="1"/>
  <c r="AO610" i="4"/>
  <c r="AU610" i="4" s="1"/>
  <c r="AQ614" i="4"/>
  <c r="AW614" i="4" s="1"/>
  <c r="AO618" i="4"/>
  <c r="AU618" i="4" s="1"/>
  <c r="AN622" i="4"/>
  <c r="AT622" i="4" s="1"/>
  <c r="AO626" i="4"/>
  <c r="AU626" i="4" s="1"/>
  <c r="AQ626" i="4"/>
  <c r="AW626" i="4" s="1"/>
  <c r="AN630" i="4"/>
  <c r="AT630" i="4" s="1"/>
  <c r="AQ630" i="4"/>
  <c r="AW630" i="4" s="1"/>
  <c r="AO634" i="4"/>
  <c r="AU634" i="4" s="1"/>
  <c r="AQ634" i="4"/>
  <c r="AW634" i="4" s="1"/>
  <c r="AO638" i="4"/>
  <c r="AU638" i="4" s="1"/>
  <c r="AQ638" i="4"/>
  <c r="AW638" i="4" s="1"/>
  <c r="AN642" i="4"/>
  <c r="AT642" i="4" s="1"/>
  <c r="AQ646" i="4"/>
  <c r="AW646" i="4" s="1"/>
  <c r="AO650" i="4"/>
  <c r="AU650" i="4" s="1"/>
  <c r="AQ650" i="4"/>
  <c r="AW650" i="4" s="1"/>
  <c r="AN654" i="4"/>
  <c r="AT654" i="4" s="1"/>
  <c r="AQ654" i="4"/>
  <c r="AW654" i="4" s="1"/>
  <c r="AO658" i="4"/>
  <c r="AU658" i="4" s="1"/>
  <c r="AQ658" i="4"/>
  <c r="AW658" i="4" s="1"/>
  <c r="AO662" i="4"/>
  <c r="AU662" i="4" s="1"/>
  <c r="AQ662" i="4"/>
  <c r="AW662" i="4" s="1"/>
  <c r="AN666" i="4"/>
  <c r="AT666" i="4" s="1"/>
  <c r="AN670" i="4"/>
  <c r="AT670" i="4" s="1"/>
  <c r="AQ670" i="4"/>
  <c r="AW670" i="4" s="1"/>
  <c r="AO674" i="4"/>
  <c r="AU674" i="4" s="1"/>
  <c r="AQ674" i="4"/>
  <c r="AW674" i="4" s="1"/>
  <c r="AN678" i="4"/>
  <c r="AT678" i="4" s="1"/>
  <c r="AQ678" i="4"/>
  <c r="AW678" i="4" s="1"/>
  <c r="AO686" i="4"/>
  <c r="AU686" i="4" s="1"/>
  <c r="AQ686" i="4"/>
  <c r="AW686" i="4" s="1"/>
  <c r="AO690" i="4"/>
  <c r="AU690" i="4" s="1"/>
  <c r="AQ694" i="4"/>
  <c r="AW694" i="4" s="1"/>
  <c r="AO698" i="4"/>
  <c r="AU698" i="4" s="1"/>
  <c r="AN702" i="4"/>
  <c r="AT702" i="4" s="1"/>
  <c r="AO706" i="4"/>
  <c r="AU706" i="4" s="1"/>
  <c r="AQ706" i="4"/>
  <c r="AW706" i="4" s="1"/>
  <c r="AN710" i="4"/>
  <c r="AT710" i="4" s="1"/>
  <c r="AQ718" i="4"/>
  <c r="AW718" i="4" s="1"/>
  <c r="AO722" i="4"/>
  <c r="AU722" i="4" s="1"/>
  <c r="AN726" i="4"/>
  <c r="AT726" i="4" s="1"/>
  <c r="AO730" i="4"/>
  <c r="AU730" i="4" s="1"/>
  <c r="AQ730" i="4"/>
  <c r="AW730" i="4" s="1"/>
  <c r="AQ734" i="4"/>
  <c r="AW734" i="4" s="1"/>
  <c r="AO738" i="4"/>
  <c r="AU738" i="4" s="1"/>
  <c r="AN742" i="4"/>
  <c r="AT742" i="4" s="1"/>
  <c r="AQ742" i="4"/>
  <c r="AW742" i="4" s="1"/>
  <c r="AO746" i="4"/>
  <c r="AU746" i="4" s="1"/>
  <c r="AN750" i="4"/>
  <c r="AT750" i="4" s="1"/>
  <c r="AO754" i="4"/>
  <c r="AU754" i="4" s="1"/>
  <c r="AN758" i="4"/>
  <c r="AT758" i="4" s="1"/>
  <c r="AO762" i="4"/>
  <c r="AU762" i="4" s="1"/>
  <c r="AQ762" i="4"/>
  <c r="AW762" i="4" s="1"/>
  <c r="AQ766" i="4"/>
  <c r="AW766" i="4" s="1"/>
  <c r="AO770" i="4"/>
  <c r="AU770" i="4" s="1"/>
  <c r="AO774" i="4"/>
  <c r="AU774" i="4" s="1"/>
  <c r="AN778" i="4"/>
  <c r="AT778" i="4" s="1"/>
  <c r="AQ782" i="4"/>
  <c r="AW782" i="4" s="1"/>
  <c r="AO786" i="4"/>
  <c r="AU786" i="4" s="1"/>
  <c r="AO790" i="4"/>
  <c r="AU790" i="4" s="1"/>
  <c r="AN794" i="4"/>
  <c r="AT794" i="4" s="1"/>
  <c r="AQ798" i="4"/>
  <c r="AW798" i="4" s="1"/>
  <c r="AN607" i="4"/>
  <c r="AT607" i="4" s="1"/>
  <c r="AN883" i="4"/>
  <c r="AT883" i="4" s="1"/>
  <c r="AM20" i="4"/>
  <c r="AS20" i="4" s="1"/>
  <c r="AQ636" i="4"/>
  <c r="AW636" i="4" s="1"/>
  <c r="AN644" i="4"/>
  <c r="AT644" i="4" s="1"/>
  <c r="AN660" i="4"/>
  <c r="AT660" i="4" s="1"/>
  <c r="AQ668" i="4"/>
  <c r="AW668" i="4" s="1"/>
  <c r="AN676" i="4"/>
  <c r="AT676" i="4" s="1"/>
  <c r="AN692" i="4"/>
  <c r="AT692" i="4" s="1"/>
  <c r="AN716" i="4"/>
  <c r="AT716" i="4" s="1"/>
  <c r="AN732" i="4"/>
  <c r="AT732" i="4" s="1"/>
  <c r="AN748" i="4"/>
  <c r="AT748" i="4" s="1"/>
  <c r="AQ756" i="4"/>
  <c r="AW756" i="4" s="1"/>
  <c r="AQ876" i="4"/>
  <c r="AW876" i="4" s="1"/>
  <c r="AQ880" i="4"/>
  <c r="AW880" i="4" s="1"/>
  <c r="AQ884" i="4"/>
  <c r="AW884" i="4" s="1"/>
  <c r="AQ888" i="4"/>
  <c r="AW888" i="4" s="1"/>
  <c r="AQ892" i="4"/>
  <c r="AW892" i="4" s="1"/>
  <c r="AQ896" i="4"/>
  <c r="AW896" i="4" s="1"/>
  <c r="AQ900" i="4"/>
  <c r="AW900" i="4" s="1"/>
  <c r="AQ904" i="4"/>
  <c r="AW904" i="4" s="1"/>
  <c r="AQ908" i="4"/>
  <c r="AW908" i="4" s="1"/>
  <c r="AQ912" i="4"/>
  <c r="AW912" i="4" s="1"/>
  <c r="AM364" i="4"/>
  <c r="AS364" i="4" s="1"/>
  <c r="AM366" i="4"/>
  <c r="AS366" i="4" s="1"/>
  <c r="AM539" i="4"/>
  <c r="AS539" i="4" s="1"/>
  <c r="AM970" i="4"/>
  <c r="AS970" i="4" s="1"/>
  <c r="AP994" i="4"/>
  <c r="AV994" i="4" s="1"/>
  <c r="AP476" i="4"/>
  <c r="AV476" i="4" s="1"/>
  <c r="AP986" i="4"/>
  <c r="AV986" i="4" s="1"/>
  <c r="AP191" i="4"/>
  <c r="AV191" i="4" s="1"/>
  <c r="E350" i="4"/>
  <c r="I350" i="4" s="1"/>
  <c r="AM716" i="4"/>
  <c r="AS716" i="4" s="1"/>
  <c r="F230" i="4"/>
  <c r="J230" i="4" s="1"/>
  <c r="D346" i="4"/>
  <c r="H346" i="4" s="1"/>
  <c r="F334" i="4"/>
  <c r="J334" i="4" s="1"/>
  <c r="F595" i="4"/>
  <c r="J595" i="4" s="1"/>
  <c r="D302" i="4"/>
  <c r="H302" i="4" s="1"/>
  <c r="D525" i="4"/>
  <c r="H525" i="4" s="1"/>
  <c r="E461" i="4"/>
  <c r="I461" i="4" s="1"/>
  <c r="E861" i="4"/>
  <c r="I861" i="4" s="1"/>
  <c r="AL364" i="4"/>
  <c r="AR364" i="4" s="1"/>
  <c r="D364" i="4" s="1"/>
  <c r="H364" i="4" s="1"/>
  <c r="AO137" i="4"/>
  <c r="AU137" i="4" s="1"/>
  <c r="AO211" i="4"/>
  <c r="AU211" i="4" s="1"/>
  <c r="AO351" i="4"/>
  <c r="AU351" i="4" s="1"/>
  <c r="AO504" i="4"/>
  <c r="AU504" i="4" s="1"/>
  <c r="AL366" i="4"/>
  <c r="AR366" i="4" s="1"/>
  <c r="G366" i="4" s="1"/>
  <c r="AO970" i="4"/>
  <c r="AU970" i="4" s="1"/>
  <c r="AN271" i="4"/>
  <c r="AT271" i="4" s="1"/>
  <c r="AN335" i="4"/>
  <c r="AT335" i="4" s="1"/>
  <c r="AM392" i="4"/>
  <c r="AS392" i="4" s="1"/>
  <c r="AN545" i="4"/>
  <c r="AT545" i="4" s="1"/>
  <c r="AN942" i="4"/>
  <c r="AT942" i="4" s="1"/>
  <c r="AM314" i="4"/>
  <c r="AS314" i="4" s="1"/>
  <c r="AM589" i="4"/>
  <c r="AS589" i="4" s="1"/>
  <c r="AL589" i="4"/>
  <c r="AR589" i="4" s="1"/>
  <c r="E589" i="4" s="1"/>
  <c r="I589" i="4" s="1"/>
  <c r="AP605" i="4"/>
  <c r="AV605" i="4" s="1"/>
  <c r="D939" i="4"/>
  <c r="H939" i="4" s="1"/>
  <c r="AP307" i="4"/>
  <c r="AV307" i="4" s="1"/>
  <c r="AP452" i="4"/>
  <c r="AV452" i="4" s="1"/>
  <c r="AN927" i="4"/>
  <c r="AT927" i="4" s="1"/>
  <c r="G296" i="4"/>
  <c r="AN605" i="4"/>
  <c r="AT605" i="4" s="1"/>
  <c r="AQ191" i="4"/>
  <c r="AW191" i="4" s="1"/>
  <c r="AM603" i="4"/>
  <c r="AS603" i="4" s="1"/>
  <c r="AL986" i="4"/>
  <c r="AR986" i="4" s="1"/>
  <c r="D986" i="4" s="1"/>
  <c r="H986" i="4" s="1"/>
  <c r="AM191" i="4"/>
  <c r="AS191" i="4" s="1"/>
  <c r="AM339" i="4"/>
  <c r="AS339" i="4" s="1"/>
  <c r="AN420" i="4"/>
  <c r="AT420" i="4" s="1"/>
  <c r="AN484" i="4"/>
  <c r="AT484" i="4" s="1"/>
  <c r="F907" i="4"/>
  <c r="J907" i="4" s="1"/>
  <c r="G907" i="4"/>
  <c r="E907" i="4"/>
  <c r="I907" i="4" s="1"/>
  <c r="D907" i="4"/>
  <c r="H907" i="4" s="1"/>
  <c r="AM285" i="4"/>
  <c r="AS285" i="4" s="1"/>
  <c r="AL211" i="4"/>
  <c r="AR211" i="4" s="1"/>
  <c r="G211" i="4" s="1"/>
  <c r="AL440" i="4"/>
  <c r="AR440" i="4" s="1"/>
  <c r="D440" i="4" s="1"/>
  <c r="H440" i="4" s="1"/>
  <c r="AP942" i="4"/>
  <c r="AV942" i="4" s="1"/>
  <c r="AP970" i="4"/>
  <c r="AV970" i="4" s="1"/>
  <c r="AO58" i="4"/>
  <c r="AU58" i="4" s="1"/>
  <c r="AL994" i="4"/>
  <c r="AR994" i="4" s="1"/>
  <c r="F994" i="4" s="1"/>
  <c r="J994" i="4" s="1"/>
  <c r="AM856" i="4"/>
  <c r="AS856" i="4" s="1"/>
  <c r="AO515" i="4"/>
  <c r="AU515" i="4" s="1"/>
  <c r="AN44" i="4"/>
  <c r="AT44" i="4" s="1"/>
  <c r="AN227" i="4"/>
  <c r="AT227" i="4" s="1"/>
  <c r="AN515" i="4"/>
  <c r="AT515" i="4" s="1"/>
  <c r="AO191" i="4"/>
  <c r="AU191" i="4" s="1"/>
  <c r="AO683" i="4"/>
  <c r="AU683" i="4" s="1"/>
  <c r="AQ591" i="4"/>
  <c r="AW591" i="4" s="1"/>
  <c r="AL275" i="4"/>
  <c r="AR275" i="4" s="1"/>
  <c r="G275" i="4" s="1"/>
  <c r="AM408" i="4"/>
  <c r="AS408" i="4" s="1"/>
  <c r="G236" i="4"/>
  <c r="G110" i="4"/>
  <c r="G378" i="4"/>
  <c r="G938" i="4"/>
  <c r="AL360" i="4"/>
  <c r="AR360" i="4" s="1"/>
  <c r="D360" i="4" s="1"/>
  <c r="H360" i="4" s="1"/>
  <c r="AN376" i="4"/>
  <c r="AT376" i="4" s="1"/>
  <c r="AM376" i="4"/>
  <c r="AS376" i="4" s="1"/>
  <c r="AM936" i="4"/>
  <c r="AS936" i="4" s="1"/>
  <c r="AM968" i="4"/>
  <c r="AS968" i="4" s="1"/>
  <c r="AP558" i="4"/>
  <c r="AV558" i="4" s="1"/>
  <c r="AM558" i="4"/>
  <c r="AS558" i="4" s="1"/>
  <c r="AL570" i="4"/>
  <c r="AR570" i="4" s="1"/>
  <c r="G570" i="4" s="1"/>
  <c r="AL578" i="4"/>
  <c r="AR578" i="4" s="1"/>
  <c r="G578" i="4" s="1"/>
  <c r="AP586" i="4"/>
  <c r="AV586" i="4" s="1"/>
  <c r="AM586" i="4"/>
  <c r="AS586" i="4" s="1"/>
  <c r="AP594" i="4"/>
  <c r="AV594" i="4" s="1"/>
  <c r="AM594" i="4"/>
  <c r="AS594" i="4" s="1"/>
  <c r="AP602" i="4"/>
  <c r="AV602" i="4" s="1"/>
  <c r="AM602" i="4"/>
  <c r="AS602" i="4" s="1"/>
  <c r="AP610" i="4"/>
  <c r="AV610" i="4" s="1"/>
  <c r="AM610" i="4"/>
  <c r="AS610" i="4" s="1"/>
  <c r="AL618" i="4"/>
  <c r="AR618" i="4" s="1"/>
  <c r="G618" i="4" s="1"/>
  <c r="AL626" i="4"/>
  <c r="AR626" i="4" s="1"/>
  <c r="G626" i="4" s="1"/>
  <c r="AL634" i="4"/>
  <c r="AR634" i="4" s="1"/>
  <c r="G634" i="4" s="1"/>
  <c r="AP642" i="4"/>
  <c r="AV642" i="4" s="1"/>
  <c r="AM642" i="4"/>
  <c r="AS642" i="4" s="1"/>
  <c r="AL650" i="4"/>
  <c r="AR650" i="4" s="1"/>
  <c r="G650" i="4" s="1"/>
  <c r="AL658" i="4"/>
  <c r="AR658" i="4" s="1"/>
  <c r="G658" i="4" s="1"/>
  <c r="AP666" i="4"/>
  <c r="AV666" i="4" s="1"/>
  <c r="AM666" i="4"/>
  <c r="AS666" i="4" s="1"/>
  <c r="AL674" i="4"/>
  <c r="AR674" i="4" s="1"/>
  <c r="G674" i="4" s="1"/>
  <c r="AP682" i="4"/>
  <c r="AV682" i="4" s="1"/>
  <c r="AM682" i="4"/>
  <c r="AS682" i="4" s="1"/>
  <c r="AP690" i="4"/>
  <c r="AV690" i="4" s="1"/>
  <c r="AM690" i="4"/>
  <c r="AS690" i="4" s="1"/>
  <c r="G228" i="4"/>
  <c r="F272" i="4"/>
  <c r="J272" i="4" s="1"/>
  <c r="E15" i="4"/>
  <c r="I15" i="4" s="1"/>
  <c r="L16" i="2" s="1"/>
  <c r="F94" i="4"/>
  <c r="J94" i="4" s="1"/>
  <c r="M95" i="2" s="1"/>
  <c r="D354" i="4"/>
  <c r="H354" i="4" s="1"/>
  <c r="AL627" i="4"/>
  <c r="AR627" i="4" s="1"/>
  <c r="E627" i="4" s="1"/>
  <c r="I627" i="4" s="1"/>
  <c r="AQ787" i="4"/>
  <c r="AW787" i="4" s="1"/>
  <c r="AQ819" i="4"/>
  <c r="AW819" i="4" s="1"/>
  <c r="AP824" i="4"/>
  <c r="AV824" i="4" s="1"/>
  <c r="D246" i="4"/>
  <c r="H246" i="4" s="1"/>
  <c r="G989" i="4"/>
  <c r="G158" i="4"/>
  <c r="D451" i="4"/>
  <c r="H451" i="4" s="1"/>
  <c r="D57" i="4"/>
  <c r="H57" i="4" s="1"/>
  <c r="K58" i="2" s="1"/>
  <c r="G178" i="4"/>
  <c r="D461" i="4"/>
  <c r="H461" i="4" s="1"/>
  <c r="AQ587" i="4"/>
  <c r="AW587" i="4" s="1"/>
  <c r="AQ619" i="4"/>
  <c r="AW619" i="4" s="1"/>
  <c r="AN163" i="4"/>
  <c r="AT163" i="4" s="1"/>
  <c r="AN303" i="4"/>
  <c r="AT303" i="4" s="1"/>
  <c r="AN392" i="4"/>
  <c r="AT392" i="4" s="1"/>
  <c r="AO424" i="4"/>
  <c r="AU424" i="4" s="1"/>
  <c r="AN456" i="4"/>
  <c r="AT456" i="4" s="1"/>
  <c r="AO488" i="4"/>
  <c r="AU488" i="4" s="1"/>
  <c r="AO954" i="4"/>
  <c r="AU954" i="4" s="1"/>
  <c r="AO545" i="4"/>
  <c r="AU545" i="4" s="1"/>
  <c r="D107" i="4"/>
  <c r="H107" i="4" s="1"/>
  <c r="K108" i="2" s="1"/>
  <c r="E973" i="4"/>
  <c r="I973" i="4" s="1"/>
  <c r="AM277" i="4"/>
  <c r="AS277" i="4" s="1"/>
  <c r="AN314" i="4"/>
  <c r="AT314" i="4" s="1"/>
  <c r="AP611" i="4"/>
  <c r="AV611" i="4" s="1"/>
  <c r="E827" i="4"/>
  <c r="I827" i="4" s="1"/>
  <c r="D827" i="4"/>
  <c r="H827" i="4" s="1"/>
  <c r="F827" i="4"/>
  <c r="J827" i="4" s="1"/>
  <c r="G827" i="4"/>
  <c r="G988" i="4"/>
  <c r="G803" i="4"/>
  <c r="E451" i="4"/>
  <c r="I451" i="4" s="1"/>
  <c r="F57" i="4"/>
  <c r="J57" i="4" s="1"/>
  <c r="M58" i="2" s="1"/>
  <c r="E459" i="4"/>
  <c r="I459" i="4" s="1"/>
  <c r="D178" i="4"/>
  <c r="H178" i="4" s="1"/>
  <c r="K179" i="2" s="1"/>
  <c r="D380" i="4"/>
  <c r="H380" i="4" s="1"/>
  <c r="AQ223" i="4"/>
  <c r="AW223" i="4" s="1"/>
  <c r="AM605" i="4"/>
  <c r="AS605" i="4" s="1"/>
  <c r="AL125" i="4"/>
  <c r="AR125" i="4" s="1"/>
  <c r="D125" i="4" s="1"/>
  <c r="H125" i="4" s="1"/>
  <c r="K126" i="2" s="1"/>
  <c r="AQ420" i="4"/>
  <c r="AW420" i="4" s="1"/>
  <c r="AQ484" i="4"/>
  <c r="AW484" i="4" s="1"/>
  <c r="E651" i="4"/>
  <c r="I651" i="4" s="1"/>
  <c r="D651" i="4"/>
  <c r="H651" i="4" s="1"/>
  <c r="F651" i="4"/>
  <c r="J651" i="4" s="1"/>
  <c r="G651" i="4"/>
  <c r="AN637" i="4"/>
  <c r="AT637" i="4" s="1"/>
  <c r="AQ605" i="4"/>
  <c r="AW605" i="4" s="1"/>
  <c r="AO587" i="4"/>
  <c r="AU587" i="4" s="1"/>
  <c r="AO994" i="4"/>
  <c r="AU994" i="4" s="1"/>
  <c r="G142" i="4"/>
  <c r="AN557" i="4"/>
  <c r="AT557" i="4" s="1"/>
  <c r="AN621" i="4"/>
  <c r="AT621" i="4" s="1"/>
  <c r="AQ407" i="4"/>
  <c r="AW407" i="4" s="1"/>
  <c r="AN407" i="4"/>
  <c r="AT407" i="4" s="1"/>
  <c r="AP564" i="4"/>
  <c r="AV564" i="4" s="1"/>
  <c r="AO619" i="4"/>
  <c r="AU619" i="4" s="1"/>
  <c r="AP133" i="4"/>
  <c r="AV133" i="4" s="1"/>
  <c r="AO412" i="4"/>
  <c r="AU412" i="4" s="1"/>
  <c r="AP412" i="4"/>
  <c r="AV412" i="4" s="1"/>
  <c r="AL60" i="4"/>
  <c r="AR60" i="4" s="1"/>
  <c r="F60" i="4" s="1"/>
  <c r="J60" i="4" s="1"/>
  <c r="M61" i="2" s="1"/>
  <c r="AL179" i="4"/>
  <c r="AR179" i="4" s="1"/>
  <c r="E179" i="4" s="1"/>
  <c r="I179" i="4" s="1"/>
  <c r="L180" i="2" s="1"/>
  <c r="AL408" i="4"/>
  <c r="AR408" i="4" s="1"/>
  <c r="F408" i="4" s="1"/>
  <c r="J408" i="4" s="1"/>
  <c r="AP504" i="4"/>
  <c r="AV504" i="4" s="1"/>
  <c r="AQ978" i="4"/>
  <c r="AW978" i="4" s="1"/>
  <c r="AQ994" i="4"/>
  <c r="AW994" i="4" s="1"/>
  <c r="AQ58" i="4"/>
  <c r="AW58" i="4" s="1"/>
  <c r="AM183" i="4"/>
  <c r="AS183" i="4" s="1"/>
  <c r="AO315" i="4"/>
  <c r="AU315" i="4" s="1"/>
  <c r="AQ121" i="4"/>
  <c r="AW121" i="4" s="1"/>
  <c r="AQ954" i="4"/>
  <c r="AW954" i="4" s="1"/>
  <c r="AQ545" i="4"/>
  <c r="AW545" i="4" s="1"/>
  <c r="AM684" i="4"/>
  <c r="AS684" i="4" s="1"/>
  <c r="AO978" i="4"/>
  <c r="AU978" i="4" s="1"/>
  <c r="AQ44" i="4"/>
  <c r="AW44" i="4" s="1"/>
  <c r="AQ163" i="4"/>
  <c r="AW163" i="4" s="1"/>
  <c r="AQ227" i="4"/>
  <c r="AW227" i="4" s="1"/>
  <c r="AL271" i="4"/>
  <c r="AR271" i="4" s="1"/>
  <c r="E271" i="4" s="1"/>
  <c r="I271" i="4" s="1"/>
  <c r="AO335" i="4"/>
  <c r="AU335" i="4" s="1"/>
  <c r="AP556" i="4"/>
  <c r="AV556" i="4" s="1"/>
  <c r="AM125" i="4"/>
  <c r="AS125" i="4" s="1"/>
  <c r="AP420" i="4"/>
  <c r="AV420" i="4" s="1"/>
  <c r="AP484" i="4"/>
  <c r="AV484" i="4" s="1"/>
  <c r="AP589" i="4"/>
  <c r="AV589" i="4" s="1"/>
  <c r="AL970" i="4"/>
  <c r="AR970" i="4" s="1"/>
  <c r="D970" i="4" s="1"/>
  <c r="H970" i="4" s="1"/>
  <c r="AM840" i="4"/>
  <c r="AS840" i="4" s="1"/>
  <c r="AO635" i="4"/>
  <c r="AU635" i="4" s="1"/>
  <c r="AL621" i="4"/>
  <c r="AR621" i="4" s="1"/>
  <c r="AO747" i="4"/>
  <c r="AU747" i="4" s="1"/>
  <c r="AP891" i="4"/>
  <c r="AV891" i="4" s="1"/>
  <c r="AP621" i="4"/>
  <c r="AV621" i="4" s="1"/>
  <c r="AM621" i="4"/>
  <c r="AS621" i="4" s="1"/>
  <c r="AO621" i="4"/>
  <c r="AU621" i="4" s="1"/>
  <c r="AQ621" i="4"/>
  <c r="AW621" i="4" s="1"/>
  <c r="AL623" i="4"/>
  <c r="AR623" i="4" s="1"/>
  <c r="AL605" i="4"/>
  <c r="AR605" i="4" s="1"/>
  <c r="F605" i="4" s="1"/>
  <c r="J605" i="4" s="1"/>
  <c r="D637" i="4"/>
  <c r="H637" i="4" s="1"/>
  <c r="E637" i="4"/>
  <c r="I637" i="4" s="1"/>
  <c r="F637" i="4"/>
  <c r="J637" i="4" s="1"/>
  <c r="G637" i="4"/>
  <c r="E667" i="4"/>
  <c r="I667" i="4" s="1"/>
  <c r="D667" i="4"/>
  <c r="H667" i="4" s="1"/>
  <c r="F667" i="4"/>
  <c r="J667" i="4" s="1"/>
  <c r="G667" i="4"/>
  <c r="E763" i="4"/>
  <c r="I763" i="4" s="1"/>
  <c r="D763" i="4"/>
  <c r="H763" i="4" s="1"/>
  <c r="F763" i="4"/>
  <c r="J763" i="4" s="1"/>
  <c r="G763" i="4"/>
  <c r="F875" i="4"/>
  <c r="J875" i="4" s="1"/>
  <c r="G875" i="4"/>
  <c r="E875" i="4"/>
  <c r="I875" i="4" s="1"/>
  <c r="D875" i="4"/>
  <c r="H875" i="4" s="1"/>
  <c r="G557" i="4"/>
  <c r="F557" i="4"/>
  <c r="J557" i="4" s="1"/>
  <c r="E557" i="4"/>
  <c r="I557" i="4" s="1"/>
  <c r="AL415" i="4"/>
  <c r="AR415" i="4" s="1"/>
  <c r="F415" i="4" s="1"/>
  <c r="J415" i="4" s="1"/>
  <c r="AP591" i="4"/>
  <c r="AV591" i="4" s="1"/>
  <c r="E236" i="4"/>
  <c r="I236" i="4" s="1"/>
  <c r="E110" i="4"/>
  <c r="I110" i="4" s="1"/>
  <c r="L111" i="2" s="1"/>
  <c r="E378" i="4"/>
  <c r="I378" i="4" s="1"/>
  <c r="E938" i="4"/>
  <c r="I938" i="4" s="1"/>
  <c r="AO360" i="4"/>
  <c r="AU360" i="4" s="1"/>
  <c r="AQ936" i="4"/>
  <c r="AW936" i="4" s="1"/>
  <c r="AP952" i="4"/>
  <c r="AV952" i="4" s="1"/>
  <c r="AQ968" i="4"/>
  <c r="AW968" i="4" s="1"/>
  <c r="AQ558" i="4"/>
  <c r="AW558" i="4" s="1"/>
  <c r="E196" i="4"/>
  <c r="I196" i="4" s="1"/>
  <c r="E304" i="4"/>
  <c r="I304" i="4" s="1"/>
  <c r="F15" i="4"/>
  <c r="J15" i="4" s="1"/>
  <c r="M16" i="2" s="1"/>
  <c r="G212" i="4"/>
  <c r="E354" i="4"/>
  <c r="I354" i="4" s="1"/>
  <c r="F242" i="4"/>
  <c r="J242" i="4" s="1"/>
  <c r="AL819" i="4"/>
  <c r="AR819" i="4" s="1"/>
  <c r="F819" i="4" s="1"/>
  <c r="J819" i="4" s="1"/>
  <c r="AQ915" i="4"/>
  <c r="AW915" i="4" s="1"/>
  <c r="AL644" i="4"/>
  <c r="AR644" i="4" s="1"/>
  <c r="F644" i="4" s="1"/>
  <c r="J644" i="4" s="1"/>
  <c r="AL660" i="4"/>
  <c r="AR660" i="4" s="1"/>
  <c r="G660" i="4" s="1"/>
  <c r="AL676" i="4"/>
  <c r="AR676" i="4" s="1"/>
  <c r="G676" i="4" s="1"/>
  <c r="AL692" i="4"/>
  <c r="AR692" i="4" s="1"/>
  <c r="F692" i="4" s="1"/>
  <c r="J692" i="4" s="1"/>
  <c r="AM692" i="4"/>
  <c r="AS692" i="4" s="1"/>
  <c r="AL708" i="4"/>
  <c r="AR708" i="4" s="1"/>
  <c r="D708" i="4" s="1"/>
  <c r="H708" i="4" s="1"/>
  <c r="AL724" i="4"/>
  <c r="AR724" i="4" s="1"/>
  <c r="G724" i="4" s="1"/>
  <c r="AP724" i="4"/>
  <c r="AV724" i="4" s="1"/>
  <c r="AL740" i="4"/>
  <c r="AR740" i="4" s="1"/>
  <c r="G740" i="4" s="1"/>
  <c r="AL752" i="4"/>
  <c r="AR752" i="4" s="1"/>
  <c r="F752" i="4" s="1"/>
  <c r="J752" i="4" s="1"/>
  <c r="AP756" i="4"/>
  <c r="AV756" i="4" s="1"/>
  <c r="AM756" i="4"/>
  <c r="AS756" i="4" s="1"/>
  <c r="AL760" i="4"/>
  <c r="AR760" i="4" s="1"/>
  <c r="F760" i="4" s="1"/>
  <c r="J760" i="4" s="1"/>
  <c r="AL764" i="4"/>
  <c r="AR764" i="4" s="1"/>
  <c r="F764" i="4" s="1"/>
  <c r="J764" i="4" s="1"/>
  <c r="AP764" i="4"/>
  <c r="AV764" i="4" s="1"/>
  <c r="AM764" i="4"/>
  <c r="AS764" i="4" s="1"/>
  <c r="AP768" i="4"/>
  <c r="AV768" i="4" s="1"/>
  <c r="AM768" i="4"/>
  <c r="AS768" i="4" s="1"/>
  <c r="AP776" i="4"/>
  <c r="AV776" i="4" s="1"/>
  <c r="AM776" i="4"/>
  <c r="AS776" i="4" s="1"/>
  <c r="AL780" i="4"/>
  <c r="AR780" i="4" s="1"/>
  <c r="G780" i="4" s="1"/>
  <c r="AP784" i="4"/>
  <c r="AV784" i="4" s="1"/>
  <c r="AM784" i="4"/>
  <c r="AS784" i="4" s="1"/>
  <c r="AP792" i="4"/>
  <c r="AV792" i="4" s="1"/>
  <c r="AM792" i="4"/>
  <c r="AS792" i="4" s="1"/>
  <c r="AL796" i="4"/>
  <c r="AR796" i="4" s="1"/>
  <c r="D796" i="4" s="1"/>
  <c r="H796" i="4" s="1"/>
  <c r="AP800" i="4"/>
  <c r="AV800" i="4" s="1"/>
  <c r="AM800" i="4"/>
  <c r="AS800" i="4" s="1"/>
  <c r="AP808" i="4"/>
  <c r="AV808" i="4" s="1"/>
  <c r="AM808" i="4"/>
  <c r="AS808" i="4" s="1"/>
  <c r="AL812" i="4"/>
  <c r="AR812" i="4" s="1"/>
  <c r="F812" i="4" s="1"/>
  <c r="J812" i="4" s="1"/>
  <c r="AP816" i="4"/>
  <c r="AV816" i="4" s="1"/>
  <c r="AM816" i="4"/>
  <c r="AS816" i="4" s="1"/>
  <c r="AM824" i="4"/>
  <c r="AS824" i="4" s="1"/>
  <c r="AL828" i="4"/>
  <c r="AR828" i="4" s="1"/>
  <c r="D828" i="4" s="1"/>
  <c r="H828" i="4" s="1"/>
  <c r="AP832" i="4"/>
  <c r="AV832" i="4" s="1"/>
  <c r="AM832" i="4"/>
  <c r="AS832" i="4" s="1"/>
  <c r="AP840" i="4"/>
  <c r="AV840" i="4" s="1"/>
  <c r="AL844" i="4"/>
  <c r="AR844" i="4" s="1"/>
  <c r="D844" i="4" s="1"/>
  <c r="H844" i="4" s="1"/>
  <c r="AP848" i="4"/>
  <c r="AV848" i="4" s="1"/>
  <c r="AM848" i="4"/>
  <c r="AS848" i="4" s="1"/>
  <c r="AP856" i="4"/>
  <c r="AV856" i="4" s="1"/>
  <c r="AL860" i="4"/>
  <c r="AR860" i="4" s="1"/>
  <c r="D860" i="4" s="1"/>
  <c r="H860" i="4" s="1"/>
  <c r="AP864" i="4"/>
  <c r="AV864" i="4" s="1"/>
  <c r="AM864" i="4"/>
  <c r="AS864" i="4" s="1"/>
  <c r="AP872" i="4"/>
  <c r="AV872" i="4" s="1"/>
  <c r="AM872" i="4"/>
  <c r="AS872" i="4" s="1"/>
  <c r="F256" i="4"/>
  <c r="J256" i="4" s="1"/>
  <c r="E246" i="4"/>
  <c r="I246" i="4" s="1"/>
  <c r="F989" i="4"/>
  <c r="J989" i="4" s="1"/>
  <c r="E318" i="4"/>
  <c r="I318" i="4" s="1"/>
  <c r="G595" i="4"/>
  <c r="G623" i="4"/>
  <c r="F803" i="4"/>
  <c r="J803" i="4" s="1"/>
  <c r="G451" i="4"/>
  <c r="G57" i="4"/>
  <c r="G45" i="4"/>
  <c r="D475" i="4"/>
  <c r="H475" i="4" s="1"/>
  <c r="G491" i="4"/>
  <c r="E178" i="4"/>
  <c r="I178" i="4" s="1"/>
  <c r="L179" i="2" s="1"/>
  <c r="E525" i="4"/>
  <c r="I525" i="4" s="1"/>
  <c r="G461" i="4"/>
  <c r="AN603" i="4"/>
  <c r="AT603" i="4" s="1"/>
  <c r="E709" i="4"/>
  <c r="I709" i="4" s="1"/>
  <c r="AP315" i="4"/>
  <c r="AV315" i="4" s="1"/>
  <c r="AP349" i="4"/>
  <c r="AV349" i="4" s="1"/>
  <c r="AP44" i="4"/>
  <c r="AV44" i="4" s="1"/>
  <c r="AM121" i="4"/>
  <c r="AS121" i="4" s="1"/>
  <c r="AM195" i="4"/>
  <c r="AS195" i="4" s="1"/>
  <c r="AP227" i="4"/>
  <c r="AV227" i="4" s="1"/>
  <c r="AM271" i="4"/>
  <c r="AS271" i="4" s="1"/>
  <c r="AM303" i="4"/>
  <c r="AS303" i="4" s="1"/>
  <c r="AP303" i="4"/>
  <c r="AV303" i="4" s="1"/>
  <c r="AM335" i="4"/>
  <c r="AS335" i="4" s="1"/>
  <c r="AM424" i="4"/>
  <c r="AS424" i="4" s="1"/>
  <c r="AN488" i="4"/>
  <c r="AT488" i="4" s="1"/>
  <c r="AM488" i="4"/>
  <c r="AS488" i="4" s="1"/>
  <c r="AP515" i="4"/>
  <c r="AV515" i="4" s="1"/>
  <c r="AM515" i="4"/>
  <c r="AS515" i="4" s="1"/>
  <c r="AM545" i="4"/>
  <c r="AS545" i="4" s="1"/>
  <c r="AQ986" i="4"/>
  <c r="AW986" i="4" s="1"/>
  <c r="AO579" i="4"/>
  <c r="AU579" i="4" s="1"/>
  <c r="E264" i="4"/>
  <c r="I264" i="4" s="1"/>
  <c r="G973" i="4"/>
  <c r="AN683" i="4"/>
  <c r="AM683" i="4"/>
  <c r="AO380" i="4"/>
  <c r="AU380" i="4" s="1"/>
  <c r="AO623" i="4"/>
  <c r="AU623" i="4" s="1"/>
  <c r="AN611" i="4"/>
  <c r="AT611" i="4" s="1"/>
  <c r="AL591" i="4"/>
  <c r="AR591" i="4" s="1"/>
  <c r="E647" i="4"/>
  <c r="I647" i="4" s="1"/>
  <c r="G647" i="4"/>
  <c r="F647" i="4"/>
  <c r="J647" i="4" s="1"/>
  <c r="D647" i="4"/>
  <c r="H647" i="4" s="1"/>
  <c r="AM587" i="4"/>
  <c r="AS587" i="4" s="1"/>
  <c r="AP978" i="4"/>
  <c r="AV978" i="4" s="1"/>
  <c r="AP58" i="4"/>
  <c r="AV58" i="4" s="1"/>
  <c r="AL514" i="4"/>
  <c r="AR514" i="4" s="1"/>
  <c r="D514" i="4" s="1"/>
  <c r="H514" i="4" s="1"/>
  <c r="AQ255" i="4"/>
  <c r="AW255" i="4" s="1"/>
  <c r="AP275" i="4"/>
  <c r="AV275" i="4" s="1"/>
  <c r="AQ649" i="4"/>
  <c r="AW649" i="4" s="1"/>
  <c r="F473" i="4"/>
  <c r="J473" i="4" s="1"/>
  <c r="AM223" i="4"/>
  <c r="AS223" i="4" s="1"/>
  <c r="AP549" i="4"/>
  <c r="AV549" i="4" s="1"/>
  <c r="AL285" i="4"/>
  <c r="AR285" i="4" s="1"/>
  <c r="F285" i="4" s="1"/>
  <c r="J285" i="4" s="1"/>
  <c r="AQ298" i="4"/>
  <c r="AW298" i="4" s="1"/>
  <c r="AM493" i="4"/>
  <c r="AS493" i="4" s="1"/>
  <c r="AQ133" i="4"/>
  <c r="AW133" i="4" s="1"/>
  <c r="AQ412" i="4"/>
  <c r="AW412" i="4" s="1"/>
  <c r="AP60" i="4"/>
  <c r="AV60" i="4" s="1"/>
  <c r="AL137" i="4"/>
  <c r="AR137" i="4" s="1"/>
  <c r="F137" i="4" s="1"/>
  <c r="J137" i="4" s="1"/>
  <c r="M138" i="2" s="1"/>
  <c r="AP319" i="4"/>
  <c r="AV319" i="4" s="1"/>
  <c r="AL351" i="4"/>
  <c r="AR351" i="4" s="1"/>
  <c r="F351" i="4" s="1"/>
  <c r="J351" i="4" s="1"/>
  <c r="AL504" i="4"/>
  <c r="AR504" i="4" s="1"/>
  <c r="G504" i="4" s="1"/>
  <c r="AO366" i="4"/>
  <c r="AU366" i="4" s="1"/>
  <c r="AN223" i="4"/>
  <c r="AT223" i="4" s="1"/>
  <c r="AN388" i="4"/>
  <c r="AT388" i="4" s="1"/>
  <c r="AL315" i="4"/>
  <c r="AR315" i="4" s="1"/>
  <c r="D315" i="4" s="1"/>
  <c r="H315" i="4" s="1"/>
  <c r="AQ476" i="4"/>
  <c r="AW476" i="4" s="1"/>
  <c r="AQ195" i="4"/>
  <c r="AW195" i="4" s="1"/>
  <c r="AL227" i="4"/>
  <c r="AR227" i="4" s="1"/>
  <c r="E227" i="4" s="1"/>
  <c r="I227" i="4" s="1"/>
  <c r="AL303" i="4"/>
  <c r="AR303" i="4" s="1"/>
  <c r="E303" i="4" s="1"/>
  <c r="I303" i="4" s="1"/>
  <c r="AQ335" i="4"/>
  <c r="AW335" i="4" s="1"/>
  <c r="AQ488" i="4"/>
  <c r="AW488" i="4" s="1"/>
  <c r="AQ515" i="4"/>
  <c r="AW515" i="4" s="1"/>
  <c r="AQ926" i="4"/>
  <c r="AW926" i="4" s="1"/>
  <c r="AN539" i="4"/>
  <c r="AT539" i="4" s="1"/>
  <c r="D214" i="4"/>
  <c r="H214" i="4" s="1"/>
  <c r="G553" i="4"/>
  <c r="D535" i="4"/>
  <c r="H535" i="4" s="1"/>
  <c r="G948" i="4"/>
  <c r="F931" i="4"/>
  <c r="J931" i="4" s="1"/>
  <c r="F296" i="4"/>
  <c r="J296" i="4" s="1"/>
  <c r="AM315" i="4"/>
  <c r="AS315" i="4" s="1"/>
  <c r="AN121" i="4"/>
  <c r="AT121" i="4" s="1"/>
  <c r="AN195" i="4"/>
  <c r="AT195" i="4" s="1"/>
  <c r="AP335" i="4"/>
  <c r="AV335" i="4" s="1"/>
  <c r="AP392" i="4"/>
  <c r="AV392" i="4" s="1"/>
  <c r="AP424" i="4"/>
  <c r="AV424" i="4" s="1"/>
  <c r="AM456" i="4"/>
  <c r="AS456" i="4" s="1"/>
  <c r="AP456" i="4"/>
  <c r="AV456" i="4" s="1"/>
  <c r="AP488" i="4"/>
  <c r="AV488" i="4" s="1"/>
  <c r="AM556" i="4"/>
  <c r="AS556" i="4" s="1"/>
  <c r="AM926" i="4"/>
  <c r="AS926" i="4" s="1"/>
  <c r="AP545" i="4"/>
  <c r="AV545" i="4" s="1"/>
  <c r="D557" i="4"/>
  <c r="H557" i="4" s="1"/>
  <c r="AQ275" i="4"/>
  <c r="AW275" i="4" s="1"/>
  <c r="AO563" i="4"/>
  <c r="AU563" i="4" s="1"/>
  <c r="AM995" i="4"/>
  <c r="AS995" i="4" s="1"/>
  <c r="AO691" i="4"/>
  <c r="AU691" i="4" s="1"/>
  <c r="AO723" i="4"/>
  <c r="AU723" i="4" s="1"/>
  <c r="AQ723" i="4"/>
  <c r="AW723" i="4" s="1"/>
  <c r="AQ755" i="4"/>
  <c r="AW755" i="4" s="1"/>
  <c r="AO787" i="4"/>
  <c r="AU787" i="4" s="1"/>
  <c r="AL851" i="4"/>
  <c r="AR851" i="4" s="1"/>
  <c r="F851" i="4" s="1"/>
  <c r="J851" i="4" s="1"/>
  <c r="AQ20" i="4"/>
  <c r="AW20" i="4" s="1"/>
  <c r="AP20" i="4"/>
  <c r="AV20" i="4" s="1"/>
  <c r="AN928" i="4"/>
  <c r="AT928" i="4" s="1"/>
  <c r="AM928" i="4"/>
  <c r="AS928" i="4" s="1"/>
  <c r="AN960" i="4"/>
  <c r="AT960" i="4" s="1"/>
  <c r="AM960" i="4"/>
  <c r="AS960" i="4" s="1"/>
  <c r="AL549" i="4"/>
  <c r="AR549" i="4" s="1"/>
  <c r="G549" i="4" s="1"/>
  <c r="AM549" i="4"/>
  <c r="AS549" i="4" s="1"/>
  <c r="AM564" i="4"/>
  <c r="AS564" i="4" s="1"/>
  <c r="AL572" i="4"/>
  <c r="AR572" i="4" s="1"/>
  <c r="G572" i="4" s="1"/>
  <c r="AP572" i="4"/>
  <c r="AV572" i="4" s="1"/>
  <c r="AM572" i="4"/>
  <c r="AS572" i="4" s="1"/>
  <c r="AL576" i="4"/>
  <c r="AR576" i="4" s="1"/>
  <c r="G576" i="4" s="1"/>
  <c r="AL580" i="4"/>
  <c r="AR580" i="4" s="1"/>
  <c r="G580" i="4" s="1"/>
  <c r="AP580" i="4"/>
  <c r="AV580" i="4" s="1"/>
  <c r="AM580" i="4"/>
  <c r="AS580" i="4" s="1"/>
  <c r="AP588" i="4"/>
  <c r="AV588" i="4" s="1"/>
  <c r="AM588" i="4"/>
  <c r="AS588" i="4" s="1"/>
  <c r="AL596" i="4"/>
  <c r="AR596" i="4" s="1"/>
  <c r="G596" i="4" s="1"/>
  <c r="AP596" i="4"/>
  <c r="AV596" i="4" s="1"/>
  <c r="AM596" i="4"/>
  <c r="AS596" i="4" s="1"/>
  <c r="AP604" i="4"/>
  <c r="AV604" i="4" s="1"/>
  <c r="AM604" i="4"/>
  <c r="AS604" i="4" s="1"/>
  <c r="AP612" i="4"/>
  <c r="AV612" i="4" s="1"/>
  <c r="AM612" i="4"/>
  <c r="AS612" i="4" s="1"/>
  <c r="AP620" i="4"/>
  <c r="AV620" i="4" s="1"/>
  <c r="AM620" i="4"/>
  <c r="AS620" i="4" s="1"/>
  <c r="AP628" i="4"/>
  <c r="AV628" i="4" s="1"/>
  <c r="AM628" i="4"/>
  <c r="AS628" i="4" s="1"/>
  <c r="AP636" i="4"/>
  <c r="AV636" i="4" s="1"/>
  <c r="AM636" i="4"/>
  <c r="AS636" i="4" s="1"/>
  <c r="AM648" i="4"/>
  <c r="AS648" i="4" s="1"/>
  <c r="AM656" i="4"/>
  <c r="AS656" i="4" s="1"/>
  <c r="AM664" i="4"/>
  <c r="AS664" i="4" s="1"/>
  <c r="AM704" i="4"/>
  <c r="AS704" i="4" s="1"/>
  <c r="AM712" i="4"/>
  <c r="AS712" i="4" s="1"/>
  <c r="AM720" i="4"/>
  <c r="AS720" i="4" s="1"/>
  <c r="AM728" i="4"/>
  <c r="AS728" i="4" s="1"/>
  <c r="AP736" i="4"/>
  <c r="AV736" i="4" s="1"/>
  <c r="F326" i="4"/>
  <c r="J326" i="4" s="1"/>
  <c r="E899" i="4"/>
  <c r="I899" i="4" s="1"/>
  <c r="AN412" i="4"/>
  <c r="AT412" i="4" s="1"/>
  <c r="AO183" i="4"/>
  <c r="AU183" i="4" s="1"/>
  <c r="AO476" i="4"/>
  <c r="AU476" i="4" s="1"/>
  <c r="AM579" i="4"/>
  <c r="AS579" i="4" s="1"/>
  <c r="AL447" i="4"/>
  <c r="AR447" i="4" s="1"/>
  <c r="D447" i="4" s="1"/>
  <c r="H447" i="4" s="1"/>
  <c r="AO941" i="4"/>
  <c r="AU941" i="4" s="1"/>
  <c r="G350" i="4"/>
  <c r="G242" i="4"/>
  <c r="AL563" i="4"/>
  <c r="AR563" i="4" s="1"/>
  <c r="F563" i="4" s="1"/>
  <c r="J563" i="4" s="1"/>
  <c r="AQ659" i="4"/>
  <c r="AW659" i="4" s="1"/>
  <c r="AL944" i="4"/>
  <c r="AR944" i="4" s="1"/>
  <c r="F944" i="4" s="1"/>
  <c r="J944" i="4" s="1"/>
  <c r="AP644" i="4"/>
  <c r="AV644" i="4" s="1"/>
  <c r="AP652" i="4"/>
  <c r="AV652" i="4" s="1"/>
  <c r="AM652" i="4"/>
  <c r="AS652" i="4" s="1"/>
  <c r="AP660" i="4"/>
  <c r="AV660" i="4" s="1"/>
  <c r="AP668" i="4"/>
  <c r="AV668" i="4" s="1"/>
  <c r="AM668" i="4"/>
  <c r="AS668" i="4" s="1"/>
  <c r="AP676" i="4"/>
  <c r="AV676" i="4" s="1"/>
  <c r="AM676" i="4"/>
  <c r="AS676" i="4" s="1"/>
  <c r="AP684" i="4"/>
  <c r="AV684" i="4" s="1"/>
  <c r="AP692" i="4"/>
  <c r="AV692" i="4" s="1"/>
  <c r="AP700" i="4"/>
  <c r="AV700" i="4" s="1"/>
  <c r="AM700" i="4"/>
  <c r="AS700" i="4" s="1"/>
  <c r="AP708" i="4"/>
  <c r="AV708" i="4" s="1"/>
  <c r="AM708" i="4"/>
  <c r="AS708" i="4" s="1"/>
  <c r="AP716" i="4"/>
  <c r="AV716" i="4" s="1"/>
  <c r="AM724" i="4"/>
  <c r="AS724" i="4" s="1"/>
  <c r="AP732" i="4"/>
  <c r="AV732" i="4" s="1"/>
  <c r="AM732" i="4"/>
  <c r="AS732" i="4" s="1"/>
  <c r="AP740" i="4"/>
  <c r="AV740" i="4" s="1"/>
  <c r="AM740" i="4"/>
  <c r="AS740" i="4" s="1"/>
  <c r="D338" i="4"/>
  <c r="H338" i="4" s="1"/>
  <c r="G318" i="4"/>
  <c r="D491" i="4"/>
  <c r="H491" i="4" s="1"/>
  <c r="G162" i="4"/>
  <c r="AO605" i="4"/>
  <c r="AU605" i="4" s="1"/>
  <c r="AP649" i="4"/>
  <c r="AV649" i="4" s="1"/>
  <c r="AI154" i="4"/>
  <c r="AO995" i="4"/>
  <c r="AU995" i="4" s="1"/>
  <c r="AP514" i="4"/>
  <c r="AV514" i="4" s="1"/>
  <c r="AM649" i="4"/>
  <c r="AS649" i="4" s="1"/>
  <c r="AL649" i="4"/>
  <c r="AR649" i="4" s="1"/>
  <c r="AO298" i="4"/>
  <c r="AU298" i="4" s="1"/>
  <c r="AQ493" i="4"/>
  <c r="AW493" i="4" s="1"/>
  <c r="AP493" i="4"/>
  <c r="AV493" i="4" s="1"/>
  <c r="AO760" i="4"/>
  <c r="AU760" i="4" s="1"/>
  <c r="D972" i="4"/>
  <c r="H972" i="4" s="1"/>
  <c r="F972" i="4"/>
  <c r="J972" i="4" s="1"/>
  <c r="D286" i="4"/>
  <c r="H286" i="4" s="1"/>
  <c r="E286" i="4"/>
  <c r="I286" i="4" s="1"/>
  <c r="G100" i="4"/>
  <c r="E100" i="4"/>
  <c r="I100" i="4" s="1"/>
  <c r="L101" i="2" s="1"/>
  <c r="G76" i="4"/>
  <c r="E76" i="4"/>
  <c r="I76" i="4" s="1"/>
  <c r="L77" i="2" s="1"/>
  <c r="F779" i="4"/>
  <c r="J779" i="4" s="1"/>
  <c r="E779" i="4"/>
  <c r="I779" i="4" s="1"/>
  <c r="D70" i="4"/>
  <c r="H70" i="4" s="1"/>
  <c r="K71" i="2" s="1"/>
  <c r="F70" i="4"/>
  <c r="J70" i="4" s="1"/>
  <c r="M71" i="2" s="1"/>
  <c r="G90" i="4"/>
  <c r="D90" i="4"/>
  <c r="H90" i="4" s="1"/>
  <c r="K91" i="2" s="1"/>
  <c r="D741" i="4"/>
  <c r="H741" i="4" s="1"/>
  <c r="E741" i="4"/>
  <c r="I741" i="4" s="1"/>
  <c r="F459" i="4"/>
  <c r="J459" i="4" s="1"/>
  <c r="G459" i="4"/>
  <c r="F526" i="4"/>
  <c r="J526" i="4" s="1"/>
  <c r="G526" i="4"/>
  <c r="D931" i="4"/>
  <c r="H931" i="4" s="1"/>
  <c r="E931" i="4"/>
  <c r="I931" i="4" s="1"/>
  <c r="D725" i="4"/>
  <c r="H725" i="4" s="1"/>
  <c r="G725" i="4"/>
  <c r="D861" i="4"/>
  <c r="H861" i="4" s="1"/>
  <c r="G861" i="4"/>
  <c r="F174" i="4"/>
  <c r="J174" i="4" s="1"/>
  <c r="M175" i="2" s="1"/>
  <c r="E174" i="4"/>
  <c r="I174" i="4" s="1"/>
  <c r="L175" i="2" s="1"/>
  <c r="G302" i="4"/>
  <c r="E302" i="4"/>
  <c r="I302" i="4" s="1"/>
  <c r="G334" i="4"/>
  <c r="E334" i="4"/>
  <c r="I334" i="4" s="1"/>
  <c r="G230" i="4"/>
  <c r="D230" i="4"/>
  <c r="H230" i="4" s="1"/>
  <c r="D86" i="4"/>
  <c r="H86" i="4" s="1"/>
  <c r="K87" i="2" s="1"/>
  <c r="E86" i="4"/>
  <c r="I86" i="4" s="1"/>
  <c r="L87" i="2" s="1"/>
  <c r="D485" i="4"/>
  <c r="H485" i="4" s="1"/>
  <c r="E485" i="4"/>
  <c r="I485" i="4" s="1"/>
  <c r="D49" i="4"/>
  <c r="H49" i="4" s="1"/>
  <c r="K50" i="2" s="1"/>
  <c r="E49" i="4"/>
  <c r="I49" i="4" s="1"/>
  <c r="L50" i="2" s="1"/>
  <c r="E526" i="4"/>
  <c r="I526" i="4" s="1"/>
  <c r="AQ250" i="4"/>
  <c r="AW250" i="4" s="1"/>
  <c r="G450" i="4"/>
  <c r="AM415" i="4"/>
  <c r="AS415" i="4" s="1"/>
  <c r="AO415" i="4"/>
  <c r="AU415" i="4" s="1"/>
  <c r="AQ927" i="4"/>
  <c r="AW927" i="4" s="1"/>
  <c r="F553" i="4"/>
  <c r="J553" i="4" s="1"/>
  <c r="E553" i="4"/>
  <c r="I553" i="4" s="1"/>
  <c r="D988" i="4"/>
  <c r="H988" i="4" s="1"/>
  <c r="E988" i="4"/>
  <c r="I988" i="4" s="1"/>
  <c r="F158" i="4"/>
  <c r="J158" i="4" s="1"/>
  <c r="M159" i="2" s="1"/>
  <c r="E158" i="4"/>
  <c r="I158" i="4" s="1"/>
  <c r="L159" i="2" s="1"/>
  <c r="F535" i="4"/>
  <c r="J535" i="4" s="1"/>
  <c r="E535" i="4"/>
  <c r="I535" i="4" s="1"/>
  <c r="D948" i="4"/>
  <c r="H948" i="4" s="1"/>
  <c r="E948" i="4"/>
  <c r="I948" i="4" s="1"/>
  <c r="F450" i="4"/>
  <c r="J450" i="4" s="1"/>
  <c r="G282" i="4"/>
  <c r="F282" i="4"/>
  <c r="J282" i="4" s="1"/>
  <c r="E146" i="4"/>
  <c r="I146" i="4" s="1"/>
  <c r="L147" i="2" s="1"/>
  <c r="G346" i="4"/>
  <c r="E346" i="4"/>
  <c r="I346" i="4" s="1"/>
  <c r="G17" i="4"/>
  <c r="F17" i="4"/>
  <c r="J17" i="4" s="1"/>
  <c r="M18" i="2" s="1"/>
  <c r="AO368" i="4"/>
  <c r="AU368" i="4" s="1"/>
  <c r="AO960" i="4"/>
  <c r="AU960" i="4" s="1"/>
  <c r="AO549" i="4"/>
  <c r="AU549" i="4" s="1"/>
  <c r="AO564" i="4"/>
  <c r="AU564" i="4" s="1"/>
  <c r="AO572" i="4"/>
  <c r="AU572" i="4" s="1"/>
  <c r="AO580" i="4"/>
  <c r="AU580" i="4" s="1"/>
  <c r="AO588" i="4"/>
  <c r="AU588" i="4" s="1"/>
  <c r="AO596" i="4"/>
  <c r="AU596" i="4" s="1"/>
  <c r="AO604" i="4"/>
  <c r="AU604" i="4" s="1"/>
  <c r="AN652" i="4"/>
  <c r="AT652" i="4" s="1"/>
  <c r="AN668" i="4"/>
  <c r="AT668" i="4" s="1"/>
  <c r="AN684" i="4"/>
  <c r="AT684" i="4" s="1"/>
  <c r="AN700" i="4"/>
  <c r="AT700" i="4" s="1"/>
  <c r="AN708" i="4"/>
  <c r="AT708" i="4" s="1"/>
  <c r="AN724" i="4"/>
  <c r="AT724" i="4" s="1"/>
  <c r="AN740" i="4"/>
  <c r="AT740" i="4" s="1"/>
  <c r="AO752" i="4"/>
  <c r="AU752" i="4" s="1"/>
  <c r="AQ768" i="4"/>
  <c r="AW768" i="4" s="1"/>
  <c r="AQ776" i="4"/>
  <c r="AW776" i="4" s="1"/>
  <c r="AQ784" i="4"/>
  <c r="AW784" i="4" s="1"/>
  <c r="AQ792" i="4"/>
  <c r="AW792" i="4" s="1"/>
  <c r="AQ800" i="4"/>
  <c r="AW800" i="4" s="1"/>
  <c r="AQ808" i="4"/>
  <c r="AW808" i="4" s="1"/>
  <c r="AQ816" i="4"/>
  <c r="AW816" i="4" s="1"/>
  <c r="AQ824" i="4"/>
  <c r="AW824" i="4" s="1"/>
  <c r="AQ832" i="4"/>
  <c r="AW832" i="4" s="1"/>
  <c r="AQ840" i="4"/>
  <c r="AW840" i="4" s="1"/>
  <c r="AQ848" i="4"/>
  <c r="AW848" i="4" s="1"/>
  <c r="AQ856" i="4"/>
  <c r="AW856" i="4" s="1"/>
  <c r="AQ864" i="4"/>
  <c r="AW864" i="4" s="1"/>
  <c r="AQ872" i="4"/>
  <c r="AW872" i="4" s="1"/>
  <c r="AN250" i="4"/>
  <c r="AT250" i="4" s="1"/>
  <c r="F146" i="4"/>
  <c r="J146" i="4" s="1"/>
  <c r="M147" i="2" s="1"/>
  <c r="D146" i="4"/>
  <c r="H146" i="4" s="1"/>
  <c r="K147" i="2" s="1"/>
  <c r="AI495" i="4"/>
  <c r="AN563" i="4"/>
  <c r="AT563" i="4" s="1"/>
  <c r="AL995" i="4"/>
  <c r="AR995" i="4" s="1"/>
  <c r="D995" i="4" s="1"/>
  <c r="H995" i="4" s="1"/>
  <c r="AM915" i="4"/>
  <c r="AS915" i="4" s="1"/>
  <c r="AP915" i="4"/>
  <c r="AV915" i="4" s="1"/>
  <c r="AQ584" i="4"/>
  <c r="AW584" i="4" s="1"/>
  <c r="AQ592" i="4"/>
  <c r="AW592" i="4" s="1"/>
  <c r="AQ600" i="4"/>
  <c r="AW600" i="4" s="1"/>
  <c r="AQ608" i="4"/>
  <c r="AW608" i="4" s="1"/>
  <c r="AQ616" i="4"/>
  <c r="AW616" i="4" s="1"/>
  <c r="AQ624" i="4"/>
  <c r="AW624" i="4" s="1"/>
  <c r="G409" i="4"/>
  <c r="AP285" i="4"/>
  <c r="AV285" i="4" s="1"/>
  <c r="AO285" i="4"/>
  <c r="AU285" i="4" s="1"/>
  <c r="AM388" i="4"/>
  <c r="AS388" i="4" s="1"/>
  <c r="D450" i="4"/>
  <c r="H450" i="4" s="1"/>
  <c r="AN589" i="4"/>
  <c r="AT589" i="4" s="1"/>
  <c r="AO314" i="4"/>
  <c r="AU314" i="4" s="1"/>
  <c r="D526" i="4"/>
  <c r="H526" i="4" s="1"/>
  <c r="AN415" i="4"/>
  <c r="AT415" i="4" s="1"/>
  <c r="AD306" i="4"/>
  <c r="D280" i="4"/>
  <c r="H280" i="4" s="1"/>
  <c r="F280" i="4"/>
  <c r="J280" i="4" s="1"/>
  <c r="G138" i="4"/>
  <c r="AQ366" i="4"/>
  <c r="AW366" i="4" s="1"/>
  <c r="G741" i="4"/>
  <c r="E17" i="4"/>
  <c r="I17" i="4" s="1"/>
  <c r="L18" i="2" s="1"/>
  <c r="E280" i="4"/>
  <c r="I280" i="4" s="1"/>
  <c r="AQ60" i="4"/>
  <c r="AW60" i="4" s="1"/>
  <c r="AQ179" i="4"/>
  <c r="AW179" i="4" s="1"/>
  <c r="AQ408" i="4"/>
  <c r="AW408" i="4" s="1"/>
  <c r="AQ472" i="4"/>
  <c r="AW472" i="4" s="1"/>
  <c r="AL978" i="4"/>
  <c r="AR978" i="4" s="1"/>
  <c r="G978" i="4" s="1"/>
  <c r="AP159" i="4"/>
  <c r="AV159" i="4" s="1"/>
  <c r="AL251" i="4"/>
  <c r="AR251" i="4" s="1"/>
  <c r="G251" i="4" s="1"/>
  <c r="AL133" i="4"/>
  <c r="AR133" i="4" s="1"/>
  <c r="D133" i="4" s="1"/>
  <c r="H133" i="4" s="1"/>
  <c r="K134" i="2" s="1"/>
  <c r="AP277" i="4"/>
  <c r="AV277" i="4" s="1"/>
  <c r="AM275" i="4"/>
  <c r="AS275" i="4" s="1"/>
  <c r="AN275" i="4"/>
  <c r="AT275" i="4" s="1"/>
  <c r="AL58" i="4"/>
  <c r="AR58" i="4" s="1"/>
  <c r="E58" i="4" s="1"/>
  <c r="I58" i="4" s="1"/>
  <c r="L59" i="2" s="1"/>
  <c r="G264" i="4"/>
  <c r="D264" i="4"/>
  <c r="H264" i="4" s="1"/>
  <c r="AP539" i="4"/>
  <c r="AV539" i="4" s="1"/>
  <c r="AM994" i="4"/>
  <c r="AS994" i="4" s="1"/>
  <c r="AM58" i="4"/>
  <c r="AS58" i="4" s="1"/>
  <c r="AP309" i="4"/>
  <c r="AV309" i="4" s="1"/>
  <c r="D250" i="4"/>
  <c r="H250" i="4" s="1"/>
  <c r="E250" i="4"/>
  <c r="I250" i="4" s="1"/>
  <c r="AM133" i="4"/>
  <c r="AS133" i="4" s="1"/>
  <c r="AP137" i="4"/>
  <c r="AV137" i="4" s="1"/>
  <c r="AP211" i="4"/>
  <c r="AV211" i="4" s="1"/>
  <c r="AL255" i="4"/>
  <c r="AR255" i="4" s="1"/>
  <c r="E255" i="4" s="1"/>
  <c r="I255" i="4" s="1"/>
  <c r="AL319" i="4"/>
  <c r="AR319" i="4" s="1"/>
  <c r="F319" i="4" s="1"/>
  <c r="J319" i="4" s="1"/>
  <c r="AP351" i="4"/>
  <c r="AV351" i="4" s="1"/>
  <c r="AL472" i="4"/>
  <c r="AR472" i="4" s="1"/>
  <c r="D472" i="4" s="1"/>
  <c r="H472" i="4" s="1"/>
  <c r="AP366" i="4"/>
  <c r="AV366" i="4" s="1"/>
  <c r="AQ539" i="4"/>
  <c r="AW539" i="4" s="1"/>
  <c r="AQ309" i="4"/>
  <c r="AW309" i="4" s="1"/>
  <c r="AQ588" i="4"/>
  <c r="AW588" i="4" s="1"/>
  <c r="AQ628" i="4"/>
  <c r="AW628" i="4" s="1"/>
  <c r="AP819" i="4"/>
  <c r="AV819" i="4" s="1"/>
  <c r="AP926" i="4"/>
  <c r="AV926" i="4" s="1"/>
  <c r="AP954" i="4"/>
  <c r="AV954" i="4" s="1"/>
  <c r="AO223" i="4"/>
  <c r="AU223" i="4" s="1"/>
  <c r="AL564" i="4"/>
  <c r="AR564" i="4" s="1"/>
  <c r="G564" i="4" s="1"/>
  <c r="AL588" i="4"/>
  <c r="AR588" i="4" s="1"/>
  <c r="D588" i="4" s="1"/>
  <c r="H588" i="4" s="1"/>
  <c r="AL604" i="4"/>
  <c r="AR604" i="4" s="1"/>
  <c r="F604" i="4" s="1"/>
  <c r="J604" i="4" s="1"/>
  <c r="AQ423" i="4"/>
  <c r="AW423" i="4" s="1"/>
  <c r="AL307" i="4"/>
  <c r="AR307" i="4" s="1"/>
  <c r="G307" i="4" s="1"/>
  <c r="AO616" i="4"/>
  <c r="AU616" i="4" s="1"/>
  <c r="AM644" i="4"/>
  <c r="AS644" i="4" s="1"/>
  <c r="AM660" i="4"/>
  <c r="AS660" i="4" s="1"/>
  <c r="AP748" i="4"/>
  <c r="AV748" i="4" s="1"/>
  <c r="AM748" i="4"/>
  <c r="AS748" i="4" s="1"/>
  <c r="AQ244" i="4"/>
  <c r="AW244" i="4" s="1"/>
  <c r="AN298" i="4"/>
  <c r="AT298" i="4" s="1"/>
  <c r="AN58" i="4"/>
  <c r="AT58" i="4" s="1"/>
  <c r="AM978" i="4"/>
  <c r="AS978" i="4" s="1"/>
  <c r="AN994" i="4"/>
  <c r="AT994" i="4" s="1"/>
  <c r="AL628" i="4"/>
  <c r="AR628" i="4" s="1"/>
  <c r="F628" i="4" s="1"/>
  <c r="J628" i="4" s="1"/>
  <c r="AL656" i="4"/>
  <c r="AR656" i="4" s="1"/>
  <c r="G656" i="4" s="1"/>
  <c r="AL672" i="4"/>
  <c r="AR672" i="4" s="1"/>
  <c r="D672" i="4" s="1"/>
  <c r="H672" i="4" s="1"/>
  <c r="AL720" i="4"/>
  <c r="AR720" i="4" s="1"/>
  <c r="F720" i="4" s="1"/>
  <c r="J720" i="4" s="1"/>
  <c r="AL736" i="4"/>
  <c r="AR736" i="4" s="1"/>
  <c r="F736" i="4" s="1"/>
  <c r="J736" i="4" s="1"/>
  <c r="AM760" i="4"/>
  <c r="AS760" i="4" s="1"/>
  <c r="F66" i="4"/>
  <c r="J66" i="4" s="1"/>
  <c r="M67" i="2" s="1"/>
  <c r="AN319" i="4"/>
  <c r="AT319" i="4" s="1"/>
  <c r="AO349" i="4"/>
  <c r="AU349" i="4" s="1"/>
  <c r="AO388" i="4"/>
  <c r="AU388" i="4" s="1"/>
  <c r="AL452" i="4"/>
  <c r="AR452" i="4" s="1"/>
  <c r="F452" i="4" s="1"/>
  <c r="J452" i="4" s="1"/>
  <c r="AK278" i="4"/>
  <c r="AC495" i="4"/>
  <c r="F350" i="4"/>
  <c r="J350" i="4" s="1"/>
  <c r="E242" i="4"/>
  <c r="I242" i="4" s="1"/>
  <c r="AP627" i="4"/>
  <c r="AV627" i="4" s="1"/>
  <c r="AN659" i="4"/>
  <c r="AT659" i="4" s="1"/>
  <c r="AP691" i="4"/>
  <c r="AV691" i="4" s="1"/>
  <c r="AM819" i="4"/>
  <c r="AS819" i="4" s="1"/>
  <c r="AN851" i="4"/>
  <c r="AT851" i="4" s="1"/>
  <c r="AN915" i="4"/>
  <c r="AT915" i="4" s="1"/>
  <c r="AN527" i="4"/>
  <c r="AT527" i="4" s="1"/>
  <c r="AP944" i="4"/>
  <c r="AV944" i="4" s="1"/>
  <c r="AN517" i="4"/>
  <c r="AT517" i="4" s="1"/>
  <c r="AN560" i="4"/>
  <c r="AT560" i="4" s="1"/>
  <c r="AN568" i="4"/>
  <c r="AT568" i="4" s="1"/>
  <c r="AN576" i="4"/>
  <c r="AT576" i="4" s="1"/>
  <c r="AN584" i="4"/>
  <c r="AT584" i="4" s="1"/>
  <c r="AN592" i="4"/>
  <c r="AT592" i="4" s="1"/>
  <c r="AN600" i="4"/>
  <c r="AT600" i="4" s="1"/>
  <c r="AN608" i="4"/>
  <c r="AT608" i="4" s="1"/>
  <c r="AO620" i="4"/>
  <c r="AU620" i="4" s="1"/>
  <c r="AO624" i="4"/>
  <c r="AU624" i="4" s="1"/>
  <c r="AO636" i="4"/>
  <c r="AU636" i="4" s="1"/>
  <c r="AQ640" i="4"/>
  <c r="AW640" i="4" s="1"/>
  <c r="AQ648" i="4"/>
  <c r="AW648" i="4" s="1"/>
  <c r="AQ656" i="4"/>
  <c r="AW656" i="4" s="1"/>
  <c r="AQ664" i="4"/>
  <c r="AW664" i="4" s="1"/>
  <c r="AQ672" i="4"/>
  <c r="AW672" i="4" s="1"/>
  <c r="AQ680" i="4"/>
  <c r="AW680" i="4" s="1"/>
  <c r="AQ688" i="4"/>
  <c r="AW688" i="4" s="1"/>
  <c r="AQ696" i="4"/>
  <c r="AW696" i="4" s="1"/>
  <c r="AQ704" i="4"/>
  <c r="AW704" i="4" s="1"/>
  <c r="AQ712" i="4"/>
  <c r="AW712" i="4" s="1"/>
  <c r="AQ720" i="4"/>
  <c r="AW720" i="4" s="1"/>
  <c r="AQ728" i="4"/>
  <c r="AW728" i="4" s="1"/>
  <c r="AQ736" i="4"/>
  <c r="AW736" i="4" s="1"/>
  <c r="AQ744" i="4"/>
  <c r="AW744" i="4" s="1"/>
  <c r="AQ764" i="4"/>
  <c r="AW764" i="4" s="1"/>
  <c r="E70" i="4"/>
  <c r="I70" i="4" s="1"/>
  <c r="L71" i="2" s="1"/>
  <c r="F90" i="4"/>
  <c r="J90" i="4" s="1"/>
  <c r="M91" i="2" s="1"/>
  <c r="E338" i="4"/>
  <c r="I338" i="4" s="1"/>
  <c r="D435" i="4"/>
  <c r="H435" i="4" s="1"/>
  <c r="F318" i="4"/>
  <c r="J318" i="4" s="1"/>
  <c r="F100" i="4"/>
  <c r="J100" i="4" s="1"/>
  <c r="M101" i="2" s="1"/>
  <c r="F76" i="4"/>
  <c r="J76" i="4" s="1"/>
  <c r="M77" i="2" s="1"/>
  <c r="E326" i="4"/>
  <c r="I326" i="4" s="1"/>
  <c r="E282" i="4"/>
  <c r="I282" i="4" s="1"/>
  <c r="D595" i="4"/>
  <c r="H595" i="4" s="1"/>
  <c r="D779" i="4"/>
  <c r="H779" i="4" s="1"/>
  <c r="D803" i="4"/>
  <c r="H803" i="4" s="1"/>
  <c r="D899" i="4"/>
  <c r="H899" i="4" s="1"/>
  <c r="G443" i="4"/>
  <c r="F286" i="4"/>
  <c r="J286" i="4" s="1"/>
  <c r="E162" i="4"/>
  <c r="I162" i="4" s="1"/>
  <c r="L163" i="2" s="1"/>
  <c r="G972" i="4"/>
  <c r="F525" i="4"/>
  <c r="J525" i="4" s="1"/>
  <c r="D489" i="4"/>
  <c r="H489" i="4" s="1"/>
  <c r="AQ364" i="4"/>
  <c r="AW364" i="4" s="1"/>
  <c r="AN251" i="4"/>
  <c r="AT251" i="4" s="1"/>
  <c r="AP408" i="4"/>
  <c r="AV408" i="4" s="1"/>
  <c r="AP472" i="4"/>
  <c r="AV472" i="4" s="1"/>
  <c r="AN452" i="4"/>
  <c r="AT452" i="4" s="1"/>
  <c r="AQ271" i="4"/>
  <c r="AW271" i="4" s="1"/>
  <c r="AQ424" i="4"/>
  <c r="AW424" i="4" s="1"/>
  <c r="AL456" i="4"/>
  <c r="AR456" i="4" s="1"/>
  <c r="E456" i="4" s="1"/>
  <c r="I456" i="4" s="1"/>
  <c r="G805" i="4"/>
  <c r="AO307" i="4"/>
  <c r="AU307" i="4" s="1"/>
  <c r="E115" i="4"/>
  <c r="I115" i="4" s="1"/>
  <c r="L116" i="2" s="1"/>
  <c r="D115" i="4"/>
  <c r="H115" i="4" s="1"/>
  <c r="K116" i="2" s="1"/>
  <c r="G115" i="4"/>
  <c r="F115" i="4"/>
  <c r="J115" i="4" s="1"/>
  <c r="M116" i="2" s="1"/>
  <c r="AL927" i="4"/>
  <c r="AR927" i="4" s="1"/>
  <c r="F927" i="4" s="1"/>
  <c r="J927" i="4" s="1"/>
  <c r="AQ883" i="4"/>
  <c r="AW883" i="4" s="1"/>
  <c r="AM927" i="4"/>
  <c r="AS927" i="4" s="1"/>
  <c r="AP927" i="4"/>
  <c r="AV927" i="4" s="1"/>
  <c r="F805" i="4"/>
  <c r="J805" i="4" s="1"/>
  <c r="AM659" i="4"/>
  <c r="AS659" i="4" s="1"/>
  <c r="AP659" i="4"/>
  <c r="AV659" i="4" s="1"/>
  <c r="AM755" i="4"/>
  <c r="AS755" i="4" s="1"/>
  <c r="AQ632" i="4"/>
  <c r="AW632" i="4" s="1"/>
  <c r="D675" i="4"/>
  <c r="H675" i="4" s="1"/>
  <c r="G779" i="4"/>
  <c r="AM723" i="4"/>
  <c r="AS723" i="4" s="1"/>
  <c r="AM640" i="4"/>
  <c r="AS640" i="4" s="1"/>
  <c r="AQ652" i="4"/>
  <c r="AW652" i="4" s="1"/>
  <c r="AM672" i="4"/>
  <c r="AS672" i="4" s="1"/>
  <c r="AQ684" i="4"/>
  <c r="AW684" i="4" s="1"/>
  <c r="AM688" i="4"/>
  <c r="AS688" i="4" s="1"/>
  <c r="AQ700" i="4"/>
  <c r="AW700" i="4" s="1"/>
  <c r="AP712" i="4"/>
  <c r="AV712" i="4" s="1"/>
  <c r="AP728" i="4"/>
  <c r="AV728" i="4" s="1"/>
  <c r="AM736" i="4"/>
  <c r="AS736" i="4" s="1"/>
  <c r="AP744" i="4"/>
  <c r="AV744" i="4" s="1"/>
  <c r="AL493" i="4"/>
  <c r="AR493" i="4" s="1"/>
  <c r="AQ604" i="4"/>
  <c r="AW604" i="4" s="1"/>
  <c r="AQ607" i="4"/>
  <c r="AW607" i="4" s="1"/>
  <c r="AO517" i="4"/>
  <c r="AU517" i="4" s="1"/>
  <c r="AO568" i="4"/>
  <c r="AU568" i="4" s="1"/>
  <c r="AO584" i="4"/>
  <c r="AU584" i="4" s="1"/>
  <c r="AO600" i="4"/>
  <c r="AU600" i="4" s="1"/>
  <c r="AN439" i="4"/>
  <c r="AT439" i="4" s="1"/>
  <c r="AN368" i="4"/>
  <c r="AT368" i="4" s="1"/>
  <c r="AM368" i="4"/>
  <c r="AS368" i="4" s="1"/>
  <c r="E409" i="4"/>
  <c r="I409" i="4" s="1"/>
  <c r="F443" i="4"/>
  <c r="J443" i="4" s="1"/>
  <c r="AN472" i="4"/>
  <c r="AT472" i="4" s="1"/>
  <c r="AL388" i="4"/>
  <c r="AR388" i="4" s="1"/>
  <c r="E388" i="4" s="1"/>
  <c r="I388" i="4" s="1"/>
  <c r="AO309" i="4"/>
  <c r="AU309" i="4" s="1"/>
  <c r="F611" i="4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E266" i="4"/>
  <c r="I266" i="4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D431" i="4"/>
  <c r="H431" i="4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D556" i="4" s="1"/>
  <c r="H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G560" i="4" s="1"/>
  <c r="AL592" i="4"/>
  <c r="AR592" i="4" s="1"/>
  <c r="F592" i="4" s="1"/>
  <c r="J592" i="4" s="1"/>
  <c r="AL608" i="4"/>
  <c r="AR608" i="4" s="1"/>
  <c r="F608" i="4" s="1"/>
  <c r="J608" i="4" s="1"/>
  <c r="AL624" i="4"/>
  <c r="AR624" i="4" s="1"/>
  <c r="D624" i="4" s="1"/>
  <c r="H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27" i="4"/>
  <c r="J427" i="4" s="1"/>
  <c r="E427" i="4"/>
  <c r="I427" i="4" s="1"/>
  <c r="D427" i="4"/>
  <c r="H427" i="4" s="1"/>
  <c r="D254" i="4"/>
  <c r="H254" i="4" s="1"/>
  <c r="G254" i="4"/>
  <c r="E254" i="4"/>
  <c r="I254" i="4" s="1"/>
  <c r="G519" i="4"/>
  <c r="D519" i="4"/>
  <c r="H519" i="4" s="1"/>
  <c r="G964" i="4"/>
  <c r="E964" i="4"/>
  <c r="I964" i="4" s="1"/>
  <c r="F399" i="4"/>
  <c r="J399" i="4" s="1"/>
  <c r="D399" i="4"/>
  <c r="H399" i="4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E194" i="4"/>
  <c r="I194" i="4" s="1"/>
  <c r="G298" i="4"/>
  <c r="F298" i="4"/>
  <c r="J298" i="4" s="1"/>
  <c r="D336" i="4"/>
  <c r="H336" i="4" s="1"/>
  <c r="G336" i="4"/>
  <c r="E336" i="4"/>
  <c r="I336" i="4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E226" i="4"/>
  <c r="I226" i="4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G314" i="4"/>
  <c r="D964" i="4"/>
  <c r="H964" i="4" s="1"/>
  <c r="D298" i="4"/>
  <c r="H298" i="4" s="1"/>
  <c r="F519" i="4"/>
  <c r="J519" i="4" s="1"/>
  <c r="G399" i="4"/>
  <c r="G194" i="4"/>
  <c r="AL607" i="4"/>
  <c r="AR607" i="4" s="1"/>
  <c r="F607" i="4" s="1"/>
  <c r="J607" i="4" s="1"/>
  <c r="AO755" i="4"/>
  <c r="AU755" i="4" s="1"/>
  <c r="AL883" i="4"/>
  <c r="AR883" i="4" s="1"/>
  <c r="F883" i="4" s="1"/>
  <c r="J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F407" i="4" s="1"/>
  <c r="J407" i="4" s="1"/>
  <c r="AP941" i="4"/>
  <c r="AV941" i="4" s="1"/>
  <c r="AA240" i="4"/>
  <c r="G250" i="4"/>
  <c r="D232" i="4"/>
  <c r="H232" i="4" s="1"/>
  <c r="E232" i="4"/>
  <c r="I232" i="4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F616" i="4" s="1"/>
  <c r="J616" i="4" s="1"/>
  <c r="AL632" i="4"/>
  <c r="AR632" i="4" s="1"/>
  <c r="F632" i="4" s="1"/>
  <c r="J632" i="4" s="1"/>
  <c r="E961" i="4"/>
  <c r="I961" i="4" s="1"/>
  <c r="D961" i="4"/>
  <c r="H961" i="4" s="1"/>
  <c r="F961" i="4"/>
  <c r="J961" i="4" s="1"/>
  <c r="G961" i="4"/>
  <c r="AF240" i="4"/>
  <c r="AC182" i="4"/>
  <c r="Z278" i="4"/>
  <c r="AB463" i="4"/>
  <c r="AJ495" i="4"/>
  <c r="AP495" i="4" s="1"/>
  <c r="AV495" i="4" s="1"/>
  <c r="AC202" i="4"/>
  <c r="AH511" i="4"/>
  <c r="AC419" i="4"/>
  <c r="F336" i="4"/>
  <c r="J336" i="4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F659" i="4" s="1"/>
  <c r="J659" i="4" s="1"/>
  <c r="AL691" i="4"/>
  <c r="AR691" i="4" s="1"/>
  <c r="F691" i="4" s="1"/>
  <c r="J691" i="4" s="1"/>
  <c r="AL723" i="4"/>
  <c r="AR723" i="4" s="1"/>
  <c r="F723" i="4" s="1"/>
  <c r="J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E142" i="4"/>
  <c r="I142" i="4" s="1"/>
  <c r="L143" i="2" s="1"/>
  <c r="D270" i="4"/>
  <c r="H270" i="4" s="1"/>
  <c r="F409" i="4"/>
  <c r="J409" i="4" s="1"/>
  <c r="F441" i="4"/>
  <c r="J441" i="4" s="1"/>
  <c r="G53" i="4"/>
  <c r="G467" i="4"/>
  <c r="G483" i="4"/>
  <c r="G499" i="4"/>
  <c r="F250" i="4"/>
  <c r="J250" i="4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D443" i="4"/>
  <c r="H443" i="4" s="1"/>
  <c r="D206" i="4"/>
  <c r="H206" i="4" s="1"/>
  <c r="F49" i="4"/>
  <c r="J49" i="4" s="1"/>
  <c r="M50" i="2" s="1"/>
  <c r="D194" i="4"/>
  <c r="H194" i="4" s="1"/>
  <c r="E298" i="4"/>
  <c r="I298" i="4" s="1"/>
  <c r="E972" i="4"/>
  <c r="I972" i="4" s="1"/>
  <c r="F489" i="4"/>
  <c r="J489" i="4" s="1"/>
  <c r="AP447" i="4"/>
  <c r="AV447" i="4" s="1"/>
  <c r="AP251" i="4"/>
  <c r="AV251" i="4" s="1"/>
  <c r="G248" i="4"/>
  <c r="AP579" i="4"/>
  <c r="AV579" i="4" s="1"/>
  <c r="AL455" i="4"/>
  <c r="AR455" i="4" s="1"/>
  <c r="E455" i="4" s="1"/>
  <c r="I455" i="4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AE96" i="4"/>
  <c r="Z310" i="4"/>
  <c r="E435" i="4"/>
  <c r="I435" i="4" s="1"/>
  <c r="D940" i="4"/>
  <c r="H940" i="4" s="1"/>
  <c r="AQ579" i="4"/>
  <c r="AW579" i="4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B511" i="4"/>
  <c r="Z511" i="4"/>
  <c r="AG419" i="4"/>
  <c r="AM419" i="4" s="1"/>
  <c r="AS419" i="4" s="1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G427" i="4"/>
  <c r="G435" i="4"/>
  <c r="F254" i="4"/>
  <c r="J254" i="4" s="1"/>
  <c r="D326" i="4"/>
  <c r="H326" i="4" s="1"/>
  <c r="G675" i="4"/>
  <c r="G771" i="4"/>
  <c r="E519" i="4"/>
  <c r="I519" i="4" s="1"/>
  <c r="F964" i="4"/>
  <c r="J964" i="4" s="1"/>
  <c r="F162" i="4"/>
  <c r="J162" i="4" s="1"/>
  <c r="M163" i="2" s="1"/>
  <c r="F266" i="4"/>
  <c r="J266" i="4" s="1"/>
  <c r="E248" i="4"/>
  <c r="I248" i="4" s="1"/>
  <c r="AM941" i="4"/>
  <c r="AS941" i="4" s="1"/>
  <c r="AL941" i="4"/>
  <c r="AR941" i="4" s="1"/>
  <c r="F941" i="4" s="1"/>
  <c r="J941" i="4" s="1"/>
  <c r="AM514" i="4"/>
  <c r="AS514" i="4" s="1"/>
  <c r="I9" i="3"/>
  <c r="F9" i="3"/>
  <c r="AK96" i="4"/>
  <c r="AB310" i="4"/>
  <c r="AJ479" i="4"/>
  <c r="AP479" i="4" s="1"/>
  <c r="AV479" i="4" s="1"/>
  <c r="AI170" i="4"/>
  <c r="AC170" i="4"/>
  <c r="AK274" i="4"/>
  <c r="AB274" i="4"/>
  <c r="AH403" i="4"/>
  <c r="AE403" i="4"/>
  <c r="D66" i="4"/>
  <c r="H66" i="4" s="1"/>
  <c r="K67" i="2" s="1"/>
  <c r="E138" i="4"/>
  <c r="I138" i="4" s="1"/>
  <c r="L139" i="2" s="1"/>
  <c r="E270" i="4"/>
  <c r="I270" i="4" s="1"/>
  <c r="E206" i="4"/>
  <c r="I206" i="4" s="1"/>
  <c r="E330" i="4"/>
  <c r="I330" i="4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C310" i="4"/>
  <c r="AO310" i="4" s="1"/>
  <c r="AU310" i="4" s="1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AM447" i="4"/>
  <c r="AS447" i="4" s="1"/>
  <c r="AP455" i="4"/>
  <c r="AV455" i="4" s="1"/>
  <c r="AH240" i="4"/>
  <c r="AG240" i="4"/>
  <c r="AE240" i="4"/>
  <c r="AI182" i="4"/>
  <c r="AJ182" i="4"/>
  <c r="AE182" i="4"/>
  <c r="AI278" i="4"/>
  <c r="AJ278" i="4"/>
  <c r="AP278" i="4" s="1"/>
  <c r="AV278" i="4" s="1"/>
  <c r="AC278" i="4"/>
  <c r="AI463" i="4"/>
  <c r="AJ463" i="4"/>
  <c r="AP463" i="4" s="1"/>
  <c r="AV463" i="4" s="1"/>
  <c r="AC463" i="4"/>
  <c r="AI202" i="4"/>
  <c r="AJ202" i="4"/>
  <c r="AE202" i="4"/>
  <c r="AI306" i="4"/>
  <c r="AJ306" i="4"/>
  <c r="AE306" i="4"/>
  <c r="AH419" i="4"/>
  <c r="AF419" i="4"/>
  <c r="AE419" i="4"/>
  <c r="AJ240" i="4"/>
  <c r="AI240" i="4"/>
  <c r="AO240" i="4" s="1"/>
  <c r="AU240" i="4" s="1"/>
  <c r="AK240" i="4"/>
  <c r="AB240" i="4"/>
  <c r="AN240" i="4" s="1"/>
  <c r="AT240" i="4" s="1"/>
  <c r="Z240" i="4"/>
  <c r="AG182" i="4"/>
  <c r="AM182" i="4" s="1"/>
  <c r="AS182" i="4" s="1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G202" i="4"/>
  <c r="AM202" i="4" s="1"/>
  <c r="AS202" i="4" s="1"/>
  <c r="AF202" i="4"/>
  <c r="AH202" i="4"/>
  <c r="Z202" i="4"/>
  <c r="AL202" i="4" s="1"/>
  <c r="AR202" i="4" s="1"/>
  <c r="AD202" i="4"/>
  <c r="AG306" i="4"/>
  <c r="AM306" i="4" s="1"/>
  <c r="AS306" i="4" s="1"/>
  <c r="AF306" i="4"/>
  <c r="AH306" i="4"/>
  <c r="AC306" i="4"/>
  <c r="Z306" i="4"/>
  <c r="AK511" i="4"/>
  <c r="AJ511" i="4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AF154" i="4"/>
  <c r="AG154" i="4"/>
  <c r="AH154" i="4"/>
  <c r="AB154" i="4"/>
  <c r="Z154" i="4"/>
  <c r="AF96" i="4"/>
  <c r="AG96" i="4"/>
  <c r="AI96" i="4"/>
  <c r="AD96" i="4"/>
  <c r="Z96" i="4"/>
  <c r="AL96" i="4" s="1"/>
  <c r="AR96" i="4" s="1"/>
  <c r="AG310" i="4"/>
  <c r="AF310" i="4"/>
  <c r="AH310" i="4"/>
  <c r="AA310" i="4"/>
  <c r="AE310" i="4"/>
  <c r="AG479" i="4"/>
  <c r="AF479" i="4"/>
  <c r="AH479" i="4"/>
  <c r="AA479" i="4"/>
  <c r="AE479" i="4"/>
  <c r="AG170" i="4"/>
  <c r="AF170" i="4"/>
  <c r="AH170" i="4"/>
  <c r="AA170" i="4"/>
  <c r="AE170" i="4"/>
  <c r="AG274" i="4"/>
  <c r="AM274" i="4" s="1"/>
  <c r="AS274" i="4" s="1"/>
  <c r="AF274" i="4"/>
  <c r="AH274" i="4"/>
  <c r="AC274" i="4"/>
  <c r="Z274" i="4"/>
  <c r="AK403" i="4"/>
  <c r="AJ403" i="4"/>
  <c r="AI403" i="4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76" i="4"/>
  <c r="D376" i="4"/>
  <c r="H376" i="4" s="1"/>
  <c r="E376" i="4"/>
  <c r="I376" i="4" s="1"/>
  <c r="F376" i="4"/>
  <c r="J376" i="4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F327" i="4"/>
  <c r="J327" i="4" s="1"/>
  <c r="G327" i="4"/>
  <c r="D327" i="4"/>
  <c r="H327" i="4" s="1"/>
  <c r="F416" i="4"/>
  <c r="J416" i="4" s="1"/>
  <c r="E416" i="4"/>
  <c r="I416" i="4" s="1"/>
  <c r="D416" i="4"/>
  <c r="H416" i="4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G259" i="4"/>
  <c r="E259" i="4"/>
  <c r="I259" i="4" s="1"/>
  <c r="F259" i="4"/>
  <c r="J259" i="4" s="1"/>
  <c r="D323" i="4"/>
  <c r="H323" i="4" s="1"/>
  <c r="G323" i="4"/>
  <c r="E323" i="4"/>
  <c r="I323" i="4" s="1"/>
  <c r="F323" i="4"/>
  <c r="J323" i="4" s="1"/>
  <c r="F404" i="4"/>
  <c r="J404" i="4" s="1"/>
  <c r="E404" i="4"/>
  <c r="I404" i="4" s="1"/>
  <c r="D404" i="4"/>
  <c r="H404" i="4" s="1"/>
  <c r="G404" i="4"/>
  <c r="G468" i="4"/>
  <c r="F468" i="4"/>
  <c r="J468" i="4" s="1"/>
  <c r="E468" i="4"/>
  <c r="I468" i="4" s="1"/>
  <c r="D468" i="4"/>
  <c r="H468" i="4" s="1"/>
  <c r="F293" i="4"/>
  <c r="J293" i="4" s="1"/>
  <c r="E293" i="4"/>
  <c r="I293" i="4" s="1"/>
  <c r="D293" i="4"/>
  <c r="H293" i="4" s="1"/>
  <c r="G293" i="4"/>
  <c r="F364" i="4"/>
  <c r="J364" i="4" s="1"/>
  <c r="E412" i="4"/>
  <c r="I412" i="4" s="1"/>
  <c r="D412" i="4"/>
  <c r="H412" i="4" s="1"/>
  <c r="G412" i="4"/>
  <c r="F412" i="4"/>
  <c r="J412" i="4" s="1"/>
  <c r="D349" i="4"/>
  <c r="H349" i="4" s="1"/>
  <c r="F211" i="4"/>
  <c r="J211" i="4" s="1"/>
  <c r="G287" i="4"/>
  <c r="E440" i="4"/>
  <c r="I440" i="4" s="1"/>
  <c r="D366" i="4"/>
  <c r="H366" i="4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G545" i="4"/>
  <c r="F545" i="4"/>
  <c r="J545" i="4" s="1"/>
  <c r="D545" i="4"/>
  <c r="H545" i="4" s="1"/>
  <c r="E545" i="4"/>
  <c r="I545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E357" i="4"/>
  <c r="I357" i="4" s="1"/>
  <c r="D357" i="4"/>
  <c r="H357" i="4" s="1"/>
  <c r="G357" i="4"/>
  <c r="F244" i="4"/>
  <c r="J244" i="4" s="1"/>
  <c r="D372" i="4"/>
  <c r="H372" i="4" s="1"/>
  <c r="E372" i="4"/>
  <c r="I372" i="4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F125" i="4"/>
  <c r="J125" i="4" s="1"/>
  <c r="M126" i="2" s="1"/>
  <c r="E191" i="4"/>
  <c r="I191" i="4" s="1"/>
  <c r="F191" i="4"/>
  <c r="J191" i="4" s="1"/>
  <c r="D191" i="4"/>
  <c r="H191" i="4" s="1"/>
  <c r="G191" i="4"/>
  <c r="D275" i="4"/>
  <c r="H275" i="4" s="1"/>
  <c r="D339" i="4"/>
  <c r="H339" i="4" s="1"/>
  <c r="G339" i="4"/>
  <c r="E339" i="4"/>
  <c r="I339" i="4" s="1"/>
  <c r="F339" i="4"/>
  <c r="J339" i="4" s="1"/>
  <c r="G420" i="4"/>
  <c r="F420" i="4"/>
  <c r="J420" i="4" s="1"/>
  <c r="E420" i="4"/>
  <c r="I420" i="4" s="1"/>
  <c r="D420" i="4"/>
  <c r="H420" i="4" s="1"/>
  <c r="E484" i="4"/>
  <c r="I484" i="4" s="1"/>
  <c r="D484" i="4"/>
  <c r="H484" i="4" s="1"/>
  <c r="F484" i="4"/>
  <c r="J484" i="4" s="1"/>
  <c r="G484" i="4"/>
  <c r="F277" i="4"/>
  <c r="J277" i="4" s="1"/>
  <c r="E277" i="4"/>
  <c r="I277" i="4" s="1"/>
  <c r="D277" i="4"/>
  <c r="H277" i="4" s="1"/>
  <c r="G277" i="4"/>
  <c r="F341" i="4"/>
  <c r="J341" i="4" s="1"/>
  <c r="E341" i="4"/>
  <c r="I341" i="4" s="1"/>
  <c r="D341" i="4"/>
  <c r="H341" i="4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G199" i="4"/>
  <c r="E199" i="4"/>
  <c r="I199" i="4" s="1"/>
  <c r="F199" i="4"/>
  <c r="J199" i="4" s="1"/>
  <c r="D267" i="4"/>
  <c r="H267" i="4" s="1"/>
  <c r="G267" i="4"/>
  <c r="E267" i="4"/>
  <c r="I267" i="4" s="1"/>
  <c r="F267" i="4"/>
  <c r="J267" i="4" s="1"/>
  <c r="D331" i="4"/>
  <c r="H331" i="4" s="1"/>
  <c r="G331" i="4"/>
  <c r="E331" i="4"/>
  <c r="I331" i="4" s="1"/>
  <c r="F331" i="4"/>
  <c r="J331" i="4" s="1"/>
  <c r="G428" i="4"/>
  <c r="E428" i="4"/>
  <c r="I428" i="4" s="1"/>
  <c r="D428" i="4"/>
  <c r="H428" i="4" s="1"/>
  <c r="F428" i="4"/>
  <c r="J428" i="4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E301" i="4"/>
  <c r="I301" i="4" s="1"/>
  <c r="D301" i="4"/>
  <c r="H301" i="4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G283" i="4"/>
  <c r="E283" i="4"/>
  <c r="I283" i="4" s="1"/>
  <c r="F283" i="4"/>
  <c r="J283" i="4" s="1"/>
  <c r="G444" i="4"/>
  <c r="E444" i="4"/>
  <c r="I444" i="4" s="1"/>
  <c r="D444" i="4"/>
  <c r="H444" i="4" s="1"/>
  <c r="F444" i="4"/>
  <c r="J444" i="4" s="1"/>
  <c r="F317" i="4"/>
  <c r="J317" i="4" s="1"/>
  <c r="E317" i="4"/>
  <c r="I317" i="4" s="1"/>
  <c r="D317" i="4"/>
  <c r="H317" i="4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G299" i="4"/>
  <c r="E299" i="4"/>
  <c r="I299" i="4" s="1"/>
  <c r="F299" i="4"/>
  <c r="J299" i="4" s="1"/>
  <c r="G460" i="4"/>
  <c r="E460" i="4"/>
  <c r="I460" i="4" s="1"/>
  <c r="D460" i="4"/>
  <c r="H460" i="4" s="1"/>
  <c r="F460" i="4"/>
  <c r="J460" i="4" s="1"/>
  <c r="F269" i="4"/>
  <c r="J269" i="4" s="1"/>
  <c r="E269" i="4"/>
  <c r="I269" i="4" s="1"/>
  <c r="D269" i="4"/>
  <c r="H269" i="4" s="1"/>
  <c r="G269" i="4"/>
  <c r="E215" i="4"/>
  <c r="I215" i="4" s="1"/>
  <c r="F215" i="4"/>
  <c r="J215" i="4" s="1"/>
  <c r="D215" i="4"/>
  <c r="H215" i="4" s="1"/>
  <c r="G215" i="4"/>
  <c r="F508" i="4"/>
  <c r="J508" i="4" s="1"/>
  <c r="E508" i="4"/>
  <c r="I508" i="4" s="1"/>
  <c r="D508" i="4"/>
  <c r="H508" i="4" s="1"/>
  <c r="G508" i="4"/>
  <c r="F253" i="4"/>
  <c r="J253" i="4" s="1"/>
  <c r="E253" i="4"/>
  <c r="I253" i="4" s="1"/>
  <c r="D253" i="4"/>
  <c r="H253" i="4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G401" i="4"/>
  <c r="E401" i="4"/>
  <c r="I401" i="4" s="1"/>
  <c r="F401" i="4"/>
  <c r="J401" i="4" s="1"/>
  <c r="D433" i="4"/>
  <c r="H433" i="4" s="1"/>
  <c r="G433" i="4"/>
  <c r="E433" i="4"/>
  <c r="I433" i="4" s="1"/>
  <c r="F433" i="4"/>
  <c r="J433" i="4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D348" i="4"/>
  <c r="H348" i="4" s="1"/>
  <c r="E348" i="4"/>
  <c r="I348" i="4" s="1"/>
  <c r="E397" i="4"/>
  <c r="I397" i="4" s="1"/>
  <c r="G397" i="4"/>
  <c r="F397" i="4"/>
  <c r="J397" i="4" s="1"/>
  <c r="D397" i="4"/>
  <c r="H397" i="4" s="1"/>
  <c r="E429" i="4"/>
  <c r="I429" i="4" s="1"/>
  <c r="G429" i="4"/>
  <c r="F429" i="4"/>
  <c r="J429" i="4" s="1"/>
  <c r="D429" i="4"/>
  <c r="H429" i="4" s="1"/>
  <c r="G356" i="4"/>
  <c r="F356" i="4"/>
  <c r="J356" i="4" s="1"/>
  <c r="D356" i="4"/>
  <c r="H356" i="4" s="1"/>
  <c r="E356" i="4"/>
  <c r="I356" i="4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G391" i="4"/>
  <c r="E391" i="4"/>
  <c r="I391" i="4" s="1"/>
  <c r="D391" i="4"/>
  <c r="H391" i="4" s="1"/>
  <c r="E413" i="4"/>
  <c r="I413" i="4" s="1"/>
  <c r="G413" i="4"/>
  <c r="F413" i="4"/>
  <c r="J413" i="4" s="1"/>
  <c r="D413" i="4"/>
  <c r="H413" i="4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G405" i="4"/>
  <c r="D405" i="4"/>
  <c r="H405" i="4" s="1"/>
  <c r="F405" i="4"/>
  <c r="J405" i="4" s="1"/>
  <c r="E437" i="4"/>
  <c r="I437" i="4" s="1"/>
  <c r="G437" i="4"/>
  <c r="D437" i="4"/>
  <c r="H437" i="4" s="1"/>
  <c r="F437" i="4"/>
  <c r="J437" i="4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E368" i="4"/>
  <c r="I368" i="4" s="1"/>
  <c r="F368" i="4"/>
  <c r="J368" i="4" s="1"/>
  <c r="G928" i="4"/>
  <c r="D928" i="4"/>
  <c r="H928" i="4" s="1"/>
  <c r="F928" i="4"/>
  <c r="J928" i="4" s="1"/>
  <c r="E928" i="4"/>
  <c r="I928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F374" i="4"/>
  <c r="J374" i="4" s="1"/>
  <c r="E374" i="4"/>
  <c r="I374" i="4" s="1"/>
  <c r="E587" i="4"/>
  <c r="I587" i="4" s="1"/>
  <c r="D587" i="4"/>
  <c r="H587" i="4" s="1"/>
  <c r="F619" i="4"/>
  <c r="J619" i="4" s="1"/>
  <c r="G619" i="4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E187" i="4"/>
  <c r="I187" i="4" s="1"/>
  <c r="F187" i="4"/>
  <c r="J187" i="4" s="1"/>
  <c r="D219" i="4"/>
  <c r="H219" i="4" s="1"/>
  <c r="G219" i="4"/>
  <c r="E219" i="4"/>
  <c r="I219" i="4" s="1"/>
  <c r="F219" i="4"/>
  <c r="J219" i="4" s="1"/>
  <c r="E263" i="4"/>
  <c r="I263" i="4" s="1"/>
  <c r="F263" i="4"/>
  <c r="J263" i="4" s="1"/>
  <c r="G263" i="4"/>
  <c r="D263" i="4"/>
  <c r="H263" i="4" s="1"/>
  <c r="E295" i="4"/>
  <c r="I295" i="4" s="1"/>
  <c r="F295" i="4"/>
  <c r="J295" i="4" s="1"/>
  <c r="G295" i="4"/>
  <c r="D295" i="4"/>
  <c r="H295" i="4" s="1"/>
  <c r="F384" i="4"/>
  <c r="J384" i="4" s="1"/>
  <c r="G384" i="4"/>
  <c r="E384" i="4"/>
  <c r="I384" i="4" s="1"/>
  <c r="D384" i="4"/>
  <c r="H384" i="4" s="1"/>
  <c r="E448" i="4"/>
  <c r="I448" i="4" s="1"/>
  <c r="D448" i="4"/>
  <c r="H448" i="4" s="1"/>
  <c r="F448" i="4"/>
  <c r="J448" i="4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159" i="4"/>
  <c r="I159" i="4" s="1"/>
  <c r="L160" i="2" s="1"/>
  <c r="G159" i="4"/>
  <c r="G223" i="4"/>
  <c r="D223" i="4"/>
  <c r="H223" i="4" s="1"/>
  <c r="E223" i="4"/>
  <c r="I223" i="4" s="1"/>
  <c r="F223" i="4"/>
  <c r="J223" i="4" s="1"/>
  <c r="F309" i="4"/>
  <c r="J309" i="4" s="1"/>
  <c r="E309" i="4"/>
  <c r="I309" i="4" s="1"/>
  <c r="D309" i="4"/>
  <c r="H309" i="4" s="1"/>
  <c r="G309" i="4"/>
  <c r="F603" i="4"/>
  <c r="J603" i="4" s="1"/>
  <c r="E603" i="4"/>
  <c r="I603" i="4" s="1"/>
  <c r="G603" i="4"/>
  <c r="D603" i="4"/>
  <c r="H603" i="4" s="1"/>
  <c r="E635" i="4"/>
  <c r="I635" i="4" s="1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F203" i="4"/>
  <c r="J203" i="4" s="1"/>
  <c r="D203" i="4"/>
  <c r="H203" i="4" s="1"/>
  <c r="G203" i="4"/>
  <c r="E247" i="4"/>
  <c r="I247" i="4" s="1"/>
  <c r="F247" i="4"/>
  <c r="J247" i="4" s="1"/>
  <c r="G247" i="4"/>
  <c r="D247" i="4"/>
  <c r="H247" i="4" s="1"/>
  <c r="E279" i="4"/>
  <c r="I279" i="4" s="1"/>
  <c r="F279" i="4"/>
  <c r="J279" i="4" s="1"/>
  <c r="G279" i="4"/>
  <c r="D279" i="4"/>
  <c r="H279" i="4" s="1"/>
  <c r="E311" i="4"/>
  <c r="I311" i="4" s="1"/>
  <c r="F311" i="4"/>
  <c r="J311" i="4" s="1"/>
  <c r="G311" i="4"/>
  <c r="D311" i="4"/>
  <c r="H311" i="4" s="1"/>
  <c r="E343" i="4"/>
  <c r="I343" i="4" s="1"/>
  <c r="F343" i="4"/>
  <c r="J343" i="4" s="1"/>
  <c r="G343" i="4"/>
  <c r="D343" i="4"/>
  <c r="H343" i="4" s="1"/>
  <c r="G400" i="4"/>
  <c r="E400" i="4"/>
  <c r="I400" i="4" s="1"/>
  <c r="D400" i="4"/>
  <c r="H400" i="4" s="1"/>
  <c r="F400" i="4"/>
  <c r="J400" i="4" s="1"/>
  <c r="E432" i="4"/>
  <c r="I432" i="4" s="1"/>
  <c r="D432" i="4"/>
  <c r="H432" i="4" s="1"/>
  <c r="F432" i="4"/>
  <c r="J432" i="4" s="1"/>
  <c r="G432" i="4"/>
  <c r="E464" i="4"/>
  <c r="I464" i="4" s="1"/>
  <c r="D464" i="4"/>
  <c r="H464" i="4" s="1"/>
  <c r="G464" i="4"/>
  <c r="F464" i="4"/>
  <c r="J464" i="4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E207" i="4"/>
  <c r="I207" i="4" s="1"/>
  <c r="F207" i="4"/>
  <c r="J207" i="4" s="1"/>
  <c r="G207" i="4"/>
  <c r="D291" i="4"/>
  <c r="H291" i="4" s="1"/>
  <c r="G291" i="4"/>
  <c r="E291" i="4"/>
  <c r="I291" i="4" s="1"/>
  <c r="F291" i="4"/>
  <c r="J291" i="4" s="1"/>
  <c r="D355" i="4"/>
  <c r="H355" i="4" s="1"/>
  <c r="G355" i="4"/>
  <c r="E355" i="4"/>
  <c r="I355" i="4" s="1"/>
  <c r="F355" i="4"/>
  <c r="J355" i="4" s="1"/>
  <c r="G436" i="4"/>
  <c r="F436" i="4"/>
  <c r="J436" i="4" s="1"/>
  <c r="E436" i="4"/>
  <c r="I436" i="4" s="1"/>
  <c r="D436" i="4"/>
  <c r="H436" i="4" s="1"/>
  <c r="F500" i="4"/>
  <c r="J500" i="4" s="1"/>
  <c r="E500" i="4"/>
  <c r="I500" i="4" s="1"/>
  <c r="D500" i="4"/>
  <c r="H500" i="4" s="1"/>
  <c r="G500" i="4"/>
  <c r="F261" i="4"/>
  <c r="J261" i="4" s="1"/>
  <c r="E261" i="4"/>
  <c r="I261" i="4" s="1"/>
  <c r="D261" i="4"/>
  <c r="H261" i="4" s="1"/>
  <c r="G261" i="4"/>
  <c r="F325" i="4"/>
  <c r="J325" i="4" s="1"/>
  <c r="E325" i="4"/>
  <c r="I325" i="4" s="1"/>
  <c r="D325" i="4"/>
  <c r="H325" i="4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E476" i="4"/>
  <c r="I476" i="4" s="1"/>
  <c r="F476" i="4"/>
  <c r="J476" i="4" s="1"/>
  <c r="E44" i="4"/>
  <c r="I44" i="4" s="1"/>
  <c r="L45" i="2" s="1"/>
  <c r="F44" i="4"/>
  <c r="J44" i="4" s="1"/>
  <c r="M45" i="2" s="1"/>
  <c r="G44" i="4"/>
  <c r="D44" i="4"/>
  <c r="H44" i="4" s="1"/>
  <c r="K45" i="2" s="1"/>
  <c r="F121" i="4"/>
  <c r="J121" i="4" s="1"/>
  <c r="M122" i="2" s="1"/>
  <c r="G121" i="4"/>
  <c r="D163" i="4"/>
  <c r="H163" i="4" s="1"/>
  <c r="K164" i="2" s="1"/>
  <c r="F163" i="4"/>
  <c r="J163" i="4" s="1"/>
  <c r="M164" i="2" s="1"/>
  <c r="D195" i="4"/>
  <c r="H195" i="4" s="1"/>
  <c r="F195" i="4"/>
  <c r="J195" i="4" s="1"/>
  <c r="G271" i="4"/>
  <c r="E335" i="4"/>
  <c r="I335" i="4" s="1"/>
  <c r="F335" i="4"/>
  <c r="J335" i="4" s="1"/>
  <c r="D335" i="4"/>
  <c r="H335" i="4" s="1"/>
  <c r="G335" i="4"/>
  <c r="F392" i="4"/>
  <c r="J392" i="4" s="1"/>
  <c r="D392" i="4"/>
  <c r="H392" i="4" s="1"/>
  <c r="E424" i="4"/>
  <c r="I424" i="4" s="1"/>
  <c r="D424" i="4"/>
  <c r="H424" i="4" s="1"/>
  <c r="F424" i="4"/>
  <c r="J424" i="4" s="1"/>
  <c r="G424" i="4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94" i="4"/>
  <c r="D994" i="4"/>
  <c r="H994" i="4" s="1"/>
  <c r="G231" i="4"/>
  <c r="D231" i="4"/>
  <c r="H231" i="4" s="1"/>
  <c r="E231" i="4"/>
  <c r="I231" i="4" s="1"/>
  <c r="F231" i="4"/>
  <c r="J231" i="4" s="1"/>
  <c r="E396" i="4"/>
  <c r="I396" i="4" s="1"/>
  <c r="D396" i="4"/>
  <c r="H396" i="4" s="1"/>
  <c r="F396" i="4"/>
  <c r="J396" i="4" s="1"/>
  <c r="G396" i="4"/>
  <c r="F333" i="4"/>
  <c r="J333" i="4" s="1"/>
  <c r="E333" i="4"/>
  <c r="I333" i="4" s="1"/>
  <c r="D333" i="4"/>
  <c r="H333" i="4" s="1"/>
  <c r="G333" i="4"/>
  <c r="D347" i="4"/>
  <c r="H347" i="4" s="1"/>
  <c r="G347" i="4"/>
  <c r="E347" i="4"/>
  <c r="I347" i="4" s="1"/>
  <c r="F347" i="4"/>
  <c r="J347" i="4" s="1"/>
  <c r="G505" i="4"/>
  <c r="F505" i="4"/>
  <c r="J505" i="4" s="1"/>
  <c r="E505" i="4"/>
  <c r="I505" i="4" s="1"/>
  <c r="D505" i="4"/>
  <c r="H505" i="4" s="1"/>
  <c r="D393" i="4"/>
  <c r="H393" i="4" s="1"/>
  <c r="G393" i="4"/>
  <c r="F393" i="4"/>
  <c r="J393" i="4" s="1"/>
  <c r="E393" i="4"/>
  <c r="I393" i="4" s="1"/>
  <c r="D425" i="4"/>
  <c r="H425" i="4" s="1"/>
  <c r="G425" i="4"/>
  <c r="F425" i="4"/>
  <c r="J425" i="4" s="1"/>
  <c r="E425" i="4"/>
  <c r="I425" i="4" s="1"/>
  <c r="G457" i="4"/>
  <c r="F457" i="4"/>
  <c r="J457" i="4" s="1"/>
  <c r="E457" i="4"/>
  <c r="I457" i="4" s="1"/>
  <c r="D457" i="4"/>
  <c r="H457" i="4" s="1"/>
  <c r="F383" i="4"/>
  <c r="J383" i="4" s="1"/>
  <c r="G383" i="4"/>
  <c r="E383" i="4"/>
  <c r="I383" i="4" s="1"/>
  <c r="D383" i="4"/>
  <c r="H383" i="4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G389" i="4"/>
  <c r="D389" i="4"/>
  <c r="H389" i="4" s="1"/>
  <c r="F389" i="4"/>
  <c r="J389" i="4" s="1"/>
  <c r="E421" i="4"/>
  <c r="I421" i="4" s="1"/>
  <c r="G421" i="4"/>
  <c r="D421" i="4"/>
  <c r="H421" i="4" s="1"/>
  <c r="F421" i="4"/>
  <c r="J421" i="4" s="1"/>
  <c r="E453" i="4"/>
  <c r="I453" i="4" s="1"/>
  <c r="G453" i="4"/>
  <c r="D453" i="4"/>
  <c r="H453" i="4" s="1"/>
  <c r="F453" i="4"/>
  <c r="J453" i="4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G385" i="4"/>
  <c r="E385" i="4"/>
  <c r="I385" i="4" s="1"/>
  <c r="F385" i="4"/>
  <c r="J385" i="4" s="1"/>
  <c r="D417" i="4"/>
  <c r="H417" i="4" s="1"/>
  <c r="G417" i="4"/>
  <c r="E417" i="4"/>
  <c r="I417" i="4" s="1"/>
  <c r="F417" i="4"/>
  <c r="J417" i="4" s="1"/>
  <c r="D449" i="4"/>
  <c r="H449" i="4" s="1"/>
  <c r="G449" i="4"/>
  <c r="E449" i="4"/>
  <c r="I449" i="4" s="1"/>
  <c r="F449" i="4"/>
  <c r="J449" i="4" s="1"/>
  <c r="E381" i="4"/>
  <c r="I381" i="4" s="1"/>
  <c r="G381" i="4"/>
  <c r="F381" i="4"/>
  <c r="J381" i="4" s="1"/>
  <c r="D381" i="4"/>
  <c r="H381" i="4" s="1"/>
  <c r="E445" i="4"/>
  <c r="I445" i="4" s="1"/>
  <c r="G445" i="4"/>
  <c r="F445" i="4"/>
  <c r="J445" i="4" s="1"/>
  <c r="D445" i="4"/>
  <c r="H445" i="4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D340" i="4"/>
  <c r="H340" i="4" s="1"/>
  <c r="E340" i="4"/>
  <c r="I340" i="4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627" i="4"/>
  <c r="J627" i="4" s="1"/>
  <c r="F787" i="4"/>
  <c r="J787" i="4" s="1"/>
  <c r="E787" i="4"/>
  <c r="I787" i="4" s="1"/>
  <c r="G787" i="4"/>
  <c r="D787" i="4"/>
  <c r="H787" i="4" s="1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F570" i="4"/>
  <c r="J570" i="4" s="1"/>
  <c r="D570" i="4"/>
  <c r="H570" i="4" s="1"/>
  <c r="G574" i="4"/>
  <c r="D574" i="4"/>
  <c r="H574" i="4" s="1"/>
  <c r="F574" i="4"/>
  <c r="J574" i="4" s="1"/>
  <c r="E574" i="4"/>
  <c r="I574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F618" i="4"/>
  <c r="J618" i="4" s="1"/>
  <c r="D618" i="4"/>
  <c r="H618" i="4" s="1"/>
  <c r="G622" i="4"/>
  <c r="F622" i="4"/>
  <c r="J622" i="4" s="1"/>
  <c r="E622" i="4"/>
  <c r="I622" i="4" s="1"/>
  <c r="D622" i="4"/>
  <c r="H622" i="4" s="1"/>
  <c r="G630" i="4"/>
  <c r="F630" i="4"/>
  <c r="J630" i="4" s="1"/>
  <c r="D630" i="4"/>
  <c r="H630" i="4" s="1"/>
  <c r="E630" i="4"/>
  <c r="I630" i="4" s="1"/>
  <c r="F634" i="4"/>
  <c r="J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4" i="4"/>
  <c r="F654" i="4"/>
  <c r="J654" i="4" s="1"/>
  <c r="E654" i="4"/>
  <c r="I654" i="4" s="1"/>
  <c r="D654" i="4"/>
  <c r="H654" i="4" s="1"/>
  <c r="F658" i="4"/>
  <c r="J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68" i="4"/>
  <c r="F568" i="4"/>
  <c r="J568" i="4" s="1"/>
  <c r="D568" i="4"/>
  <c r="H568" i="4" s="1"/>
  <c r="E568" i="4"/>
  <c r="I568" i="4" s="1"/>
  <c r="G584" i="4"/>
  <c r="F584" i="4"/>
  <c r="J584" i="4" s="1"/>
  <c r="D584" i="4"/>
  <c r="H584" i="4" s="1"/>
  <c r="E584" i="4"/>
  <c r="I584" i="4" s="1"/>
  <c r="E596" i="4"/>
  <c r="I596" i="4" s="1"/>
  <c r="G600" i="4"/>
  <c r="F600" i="4"/>
  <c r="J600" i="4" s="1"/>
  <c r="E600" i="4"/>
  <c r="I600" i="4" s="1"/>
  <c r="D600" i="4"/>
  <c r="H600" i="4" s="1"/>
  <c r="D612" i="4"/>
  <c r="H612" i="4" s="1"/>
  <c r="E612" i="4"/>
  <c r="I612" i="4" s="1"/>
  <c r="G620" i="4"/>
  <c r="F620" i="4"/>
  <c r="J620" i="4" s="1"/>
  <c r="D620" i="4"/>
  <c r="H620" i="4" s="1"/>
  <c r="E620" i="4"/>
  <c r="I620" i="4" s="1"/>
  <c r="D628" i="4"/>
  <c r="H628" i="4" s="1"/>
  <c r="G636" i="4"/>
  <c r="F636" i="4"/>
  <c r="J636" i="4" s="1"/>
  <c r="E636" i="4"/>
  <c r="I636" i="4" s="1"/>
  <c r="D636" i="4"/>
  <c r="H636" i="4" s="1"/>
  <c r="D640" i="4"/>
  <c r="H640" i="4" s="1"/>
  <c r="E640" i="4"/>
  <c r="I640" i="4" s="1"/>
  <c r="F648" i="4"/>
  <c r="J648" i="4" s="1"/>
  <c r="D648" i="4"/>
  <c r="H648" i="4" s="1"/>
  <c r="G652" i="4"/>
  <c r="F652" i="4"/>
  <c r="J652" i="4" s="1"/>
  <c r="D652" i="4"/>
  <c r="H652" i="4" s="1"/>
  <c r="E652" i="4"/>
  <c r="I652" i="4" s="1"/>
  <c r="D660" i="4"/>
  <c r="H660" i="4" s="1"/>
  <c r="G664" i="4"/>
  <c r="E664" i="4"/>
  <c r="I664" i="4" s="1"/>
  <c r="G668" i="4"/>
  <c r="F668" i="4"/>
  <c r="J668" i="4" s="1"/>
  <c r="D668" i="4"/>
  <c r="H668" i="4" s="1"/>
  <c r="E668" i="4"/>
  <c r="I668" i="4" s="1"/>
  <c r="F676" i="4"/>
  <c r="J676" i="4" s="1"/>
  <c r="F680" i="4"/>
  <c r="J680" i="4" s="1"/>
  <c r="D680" i="4"/>
  <c r="H680" i="4" s="1"/>
  <c r="G684" i="4"/>
  <c r="F684" i="4"/>
  <c r="J684" i="4" s="1"/>
  <c r="D684" i="4"/>
  <c r="H684" i="4" s="1"/>
  <c r="E684" i="4"/>
  <c r="I684" i="4" s="1"/>
  <c r="G688" i="4"/>
  <c r="E688" i="4"/>
  <c r="I688" i="4" s="1"/>
  <c r="G696" i="4"/>
  <c r="D696" i="4"/>
  <c r="H696" i="4" s="1"/>
  <c r="G700" i="4"/>
  <c r="D700" i="4"/>
  <c r="H700" i="4" s="1"/>
  <c r="F700" i="4"/>
  <c r="J700" i="4" s="1"/>
  <c r="E700" i="4"/>
  <c r="I700" i="4" s="1"/>
  <c r="G704" i="4"/>
  <c r="D704" i="4"/>
  <c r="H704" i="4" s="1"/>
  <c r="G708" i="4"/>
  <c r="F712" i="4"/>
  <c r="J712" i="4" s="1"/>
  <c r="E712" i="4"/>
  <c r="I712" i="4" s="1"/>
  <c r="G716" i="4"/>
  <c r="D716" i="4"/>
  <c r="H716" i="4" s="1"/>
  <c r="F716" i="4"/>
  <c r="J716" i="4" s="1"/>
  <c r="E716" i="4"/>
  <c r="I716" i="4" s="1"/>
  <c r="E724" i="4"/>
  <c r="I724" i="4" s="1"/>
  <c r="F728" i="4"/>
  <c r="J728" i="4" s="1"/>
  <c r="E728" i="4"/>
  <c r="I728" i="4" s="1"/>
  <c r="G732" i="4"/>
  <c r="F732" i="4"/>
  <c r="J732" i="4" s="1"/>
  <c r="E732" i="4"/>
  <c r="I732" i="4" s="1"/>
  <c r="D732" i="4"/>
  <c r="H732" i="4" s="1"/>
  <c r="F744" i="4"/>
  <c r="J744" i="4" s="1"/>
  <c r="E744" i="4"/>
  <c r="I744" i="4" s="1"/>
  <c r="G748" i="4"/>
  <c r="D748" i="4"/>
  <c r="H748" i="4" s="1"/>
  <c r="F748" i="4"/>
  <c r="J748" i="4" s="1"/>
  <c r="E748" i="4"/>
  <c r="I748" i="4" s="1"/>
  <c r="D756" i="4"/>
  <c r="H756" i="4" s="1"/>
  <c r="E756" i="4"/>
  <c r="I756" i="4" s="1"/>
  <c r="D760" i="4"/>
  <c r="H760" i="4" s="1"/>
  <c r="G764" i="4"/>
  <c r="G768" i="4"/>
  <c r="D768" i="4"/>
  <c r="H768" i="4" s="1"/>
  <c r="F768" i="4"/>
  <c r="J768" i="4" s="1"/>
  <c r="E768" i="4"/>
  <c r="I768" i="4" s="1"/>
  <c r="G772" i="4"/>
  <c r="D772" i="4"/>
  <c r="H772" i="4" s="1"/>
  <c r="G776" i="4"/>
  <c r="F776" i="4"/>
  <c r="J776" i="4" s="1"/>
  <c r="F780" i="4"/>
  <c r="J780" i="4" s="1"/>
  <c r="G784" i="4"/>
  <c r="F784" i="4"/>
  <c r="J784" i="4" s="1"/>
  <c r="D784" i="4"/>
  <c r="H784" i="4" s="1"/>
  <c r="E784" i="4"/>
  <c r="I784" i="4" s="1"/>
  <c r="D788" i="4"/>
  <c r="H788" i="4" s="1"/>
  <c r="E788" i="4"/>
  <c r="I788" i="4" s="1"/>
  <c r="F792" i="4"/>
  <c r="J792" i="4" s="1"/>
  <c r="E792" i="4"/>
  <c r="I792" i="4" s="1"/>
  <c r="G800" i="4"/>
  <c r="F800" i="4"/>
  <c r="J800" i="4" s="1"/>
  <c r="E800" i="4"/>
  <c r="I800" i="4" s="1"/>
  <c r="D800" i="4"/>
  <c r="H800" i="4" s="1"/>
  <c r="G804" i="4"/>
  <c r="E804" i="4"/>
  <c r="I804" i="4" s="1"/>
  <c r="G808" i="4"/>
  <c r="D808" i="4"/>
  <c r="H808" i="4" s="1"/>
  <c r="G816" i="4"/>
  <c r="F816" i="4"/>
  <c r="J816" i="4" s="1"/>
  <c r="D816" i="4"/>
  <c r="H816" i="4" s="1"/>
  <c r="E816" i="4"/>
  <c r="I816" i="4" s="1"/>
  <c r="D820" i="4"/>
  <c r="H820" i="4" s="1"/>
  <c r="E820" i="4"/>
  <c r="I820" i="4" s="1"/>
  <c r="D824" i="4"/>
  <c r="H824" i="4" s="1"/>
  <c r="E824" i="4"/>
  <c r="I824" i="4" s="1"/>
  <c r="G832" i="4"/>
  <c r="D832" i="4"/>
  <c r="H832" i="4" s="1"/>
  <c r="F832" i="4"/>
  <c r="J832" i="4" s="1"/>
  <c r="E832" i="4"/>
  <c r="I832" i="4" s="1"/>
  <c r="G836" i="4"/>
  <c r="F836" i="4"/>
  <c r="J836" i="4" s="1"/>
  <c r="G840" i="4"/>
  <c r="F840" i="4"/>
  <c r="J840" i="4" s="1"/>
  <c r="F844" i="4"/>
  <c r="J844" i="4" s="1"/>
  <c r="D848" i="4"/>
  <c r="H848" i="4" s="1"/>
  <c r="E848" i="4"/>
  <c r="I848" i="4" s="1"/>
  <c r="D852" i="4"/>
  <c r="H852" i="4" s="1"/>
  <c r="E852" i="4"/>
  <c r="I852" i="4" s="1"/>
  <c r="G856" i="4"/>
  <c r="D856" i="4"/>
  <c r="H856" i="4" s="1"/>
  <c r="E856" i="4"/>
  <c r="I856" i="4" s="1"/>
  <c r="F856" i="4"/>
  <c r="J856" i="4" s="1"/>
  <c r="G864" i="4"/>
  <c r="F864" i="4"/>
  <c r="J864" i="4" s="1"/>
  <c r="G868" i="4"/>
  <c r="E868" i="4"/>
  <c r="I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D644" i="4" l="1"/>
  <c r="H644" i="4" s="1"/>
  <c r="E626" i="4"/>
  <c r="I626" i="4" s="1"/>
  <c r="D812" i="4"/>
  <c r="H812" i="4" s="1"/>
  <c r="E740" i="4"/>
  <c r="I740" i="4" s="1"/>
  <c r="E580" i="4"/>
  <c r="I580" i="4" s="1"/>
  <c r="D650" i="4"/>
  <c r="H650" i="4" s="1"/>
  <c r="E578" i="4"/>
  <c r="I578" i="4" s="1"/>
  <c r="G607" i="4"/>
  <c r="F986" i="4"/>
  <c r="J986" i="4" s="1"/>
  <c r="G360" i="4"/>
  <c r="D314" i="4"/>
  <c r="H314" i="4" s="1"/>
  <c r="F939" i="4"/>
  <c r="J939" i="4" s="1"/>
  <c r="G795" i="4"/>
  <c r="F868" i="4"/>
  <c r="J868" i="4" s="1"/>
  <c r="F860" i="4"/>
  <c r="J860" i="4" s="1"/>
  <c r="F848" i="4"/>
  <c r="J848" i="4" s="1"/>
  <c r="E840" i="4"/>
  <c r="I840" i="4" s="1"/>
  <c r="E836" i="4"/>
  <c r="I836" i="4" s="1"/>
  <c r="F828" i="4"/>
  <c r="J828" i="4" s="1"/>
  <c r="E808" i="4"/>
  <c r="I808" i="4" s="1"/>
  <c r="D804" i="4"/>
  <c r="H804" i="4" s="1"/>
  <c r="E780" i="4"/>
  <c r="I780" i="4" s="1"/>
  <c r="E776" i="4"/>
  <c r="I776" i="4" s="1"/>
  <c r="E772" i="4"/>
  <c r="I772" i="4" s="1"/>
  <c r="G760" i="4"/>
  <c r="F756" i="4"/>
  <c r="J756" i="4" s="1"/>
  <c r="D740" i="4"/>
  <c r="H740" i="4" s="1"/>
  <c r="D728" i="4"/>
  <c r="H728" i="4" s="1"/>
  <c r="D724" i="4"/>
  <c r="H724" i="4" s="1"/>
  <c r="E704" i="4"/>
  <c r="I704" i="4" s="1"/>
  <c r="D688" i="4"/>
  <c r="H688" i="4" s="1"/>
  <c r="E676" i="4"/>
  <c r="I676" i="4" s="1"/>
  <c r="D664" i="4"/>
  <c r="H664" i="4" s="1"/>
  <c r="G644" i="4"/>
  <c r="F640" i="4"/>
  <c r="J640" i="4" s="1"/>
  <c r="D572" i="4"/>
  <c r="H572" i="4" s="1"/>
  <c r="F674" i="4"/>
  <c r="J674" i="4" s="1"/>
  <c r="F650" i="4"/>
  <c r="J650" i="4" s="1"/>
  <c r="F626" i="4"/>
  <c r="J626" i="4" s="1"/>
  <c r="F578" i="4"/>
  <c r="J578" i="4" s="1"/>
  <c r="D819" i="4"/>
  <c r="H819" i="4" s="1"/>
  <c r="G627" i="4"/>
  <c r="E195" i="4"/>
  <c r="I195" i="4" s="1"/>
  <c r="D121" i="4"/>
  <c r="H121" i="4" s="1"/>
  <c r="K122" i="2" s="1"/>
  <c r="F159" i="4"/>
  <c r="J159" i="4" s="1"/>
  <c r="M160" i="2" s="1"/>
  <c r="G587" i="4"/>
  <c r="F372" i="4"/>
  <c r="J372" i="4" s="1"/>
  <c r="G244" i="4"/>
  <c r="G986" i="4"/>
  <c r="D408" i="4"/>
  <c r="H408" i="4" s="1"/>
  <c r="F287" i="4"/>
  <c r="J287" i="4" s="1"/>
  <c r="E60" i="4"/>
  <c r="I60" i="4" s="1"/>
  <c r="L61" i="2" s="1"/>
  <c r="F349" i="4"/>
  <c r="J349" i="4" s="1"/>
  <c r="G364" i="4"/>
  <c r="F314" i="4"/>
  <c r="J314" i="4" s="1"/>
  <c r="D795" i="4"/>
  <c r="H795" i="4" s="1"/>
  <c r="E939" i="4"/>
  <c r="I939" i="4" s="1"/>
  <c r="F795" i="4"/>
  <c r="J795" i="4" s="1"/>
  <c r="F456" i="4"/>
  <c r="J456" i="4" s="1"/>
  <c r="AL310" i="4"/>
  <c r="AR310" i="4" s="1"/>
  <c r="F310" i="4" s="1"/>
  <c r="J310" i="4" s="1"/>
  <c r="E987" i="4"/>
  <c r="I987" i="4" s="1"/>
  <c r="G987" i="4"/>
  <c r="D987" i="4"/>
  <c r="H987" i="4" s="1"/>
  <c r="F987" i="4"/>
  <c r="J987" i="4" s="1"/>
  <c r="E307" i="4"/>
  <c r="I307" i="4" s="1"/>
  <c r="G715" i="4"/>
  <c r="E715" i="4"/>
  <c r="I715" i="4" s="1"/>
  <c r="D715" i="4"/>
  <c r="H715" i="4" s="1"/>
  <c r="F715" i="4"/>
  <c r="J715" i="4" s="1"/>
  <c r="E731" i="4"/>
  <c r="I731" i="4" s="1"/>
  <c r="D731" i="4"/>
  <c r="H731" i="4" s="1"/>
  <c r="F731" i="4"/>
  <c r="J731" i="4" s="1"/>
  <c r="G731" i="4"/>
  <c r="E864" i="4"/>
  <c r="I864" i="4" s="1"/>
  <c r="F852" i="4"/>
  <c r="J852" i="4" s="1"/>
  <c r="F824" i="4"/>
  <c r="J824" i="4" s="1"/>
  <c r="F820" i="4"/>
  <c r="J820" i="4" s="1"/>
  <c r="G796" i="4"/>
  <c r="D792" i="4"/>
  <c r="H792" i="4" s="1"/>
  <c r="F788" i="4"/>
  <c r="J788" i="4" s="1"/>
  <c r="G752" i="4"/>
  <c r="D744" i="4"/>
  <c r="H744" i="4" s="1"/>
  <c r="D712" i="4"/>
  <c r="H712" i="4" s="1"/>
  <c r="E696" i="4"/>
  <c r="I696" i="4" s="1"/>
  <c r="G692" i="4"/>
  <c r="E680" i="4"/>
  <c r="I680" i="4" s="1"/>
  <c r="E656" i="4"/>
  <c r="I656" i="4" s="1"/>
  <c r="E648" i="4"/>
  <c r="I648" i="4" s="1"/>
  <c r="G616" i="4"/>
  <c r="F612" i="4"/>
  <c r="J612" i="4" s="1"/>
  <c r="D592" i="4"/>
  <c r="H592" i="4" s="1"/>
  <c r="D576" i="4"/>
  <c r="H576" i="4" s="1"/>
  <c r="E549" i="4"/>
  <c r="I549" i="4" s="1"/>
  <c r="D658" i="4"/>
  <c r="H658" i="4" s="1"/>
  <c r="E634" i="4"/>
  <c r="I634" i="4" s="1"/>
  <c r="E618" i="4"/>
  <c r="I618" i="4" s="1"/>
  <c r="E570" i="4"/>
  <c r="I570" i="4" s="1"/>
  <c r="E994" i="4"/>
  <c r="I994" i="4" s="1"/>
  <c r="E392" i="4"/>
  <c r="I392" i="4" s="1"/>
  <c r="F271" i="4"/>
  <c r="J271" i="4" s="1"/>
  <c r="E163" i="4"/>
  <c r="I163" i="4" s="1"/>
  <c r="L164" i="2" s="1"/>
  <c r="D476" i="4"/>
  <c r="H476" i="4" s="1"/>
  <c r="G635" i="4"/>
  <c r="D619" i="4"/>
  <c r="H619" i="4" s="1"/>
  <c r="G125" i="4"/>
  <c r="E366" i="4"/>
  <c r="I366" i="4" s="1"/>
  <c r="G440" i="4"/>
  <c r="G179" i="4"/>
  <c r="G514" i="4"/>
  <c r="D605" i="4"/>
  <c r="H605" i="4" s="1"/>
  <c r="AO403" i="4"/>
  <c r="AU403" i="4" s="1"/>
  <c r="AO274" i="4"/>
  <c r="AU274" i="4" s="1"/>
  <c r="AN170" i="4"/>
  <c r="AT170" i="4" s="1"/>
  <c r="AP96" i="4"/>
  <c r="AV96" i="4" s="1"/>
  <c r="AN202" i="4"/>
  <c r="AT202" i="4" s="1"/>
  <c r="D589" i="4"/>
  <c r="H589" i="4" s="1"/>
  <c r="G860" i="4"/>
  <c r="G844" i="4"/>
  <c r="G828" i="4"/>
  <c r="G812" i="4"/>
  <c r="F672" i="4"/>
  <c r="J672" i="4" s="1"/>
  <c r="D851" i="4"/>
  <c r="H851" i="4" s="1"/>
  <c r="D723" i="4"/>
  <c r="H723" i="4" s="1"/>
  <c r="D563" i="4"/>
  <c r="H563" i="4" s="1"/>
  <c r="D227" i="4"/>
  <c r="H227" i="4" s="1"/>
  <c r="F447" i="4"/>
  <c r="J447" i="4" s="1"/>
  <c r="E860" i="4"/>
  <c r="I860" i="4" s="1"/>
  <c r="E844" i="4"/>
  <c r="I844" i="4" s="1"/>
  <c r="E828" i="4"/>
  <c r="I828" i="4" s="1"/>
  <c r="E812" i="4"/>
  <c r="I812" i="4" s="1"/>
  <c r="D780" i="4"/>
  <c r="H780" i="4" s="1"/>
  <c r="E760" i="4"/>
  <c r="I760" i="4" s="1"/>
  <c r="F740" i="4"/>
  <c r="J740" i="4" s="1"/>
  <c r="F724" i="4"/>
  <c r="J724" i="4" s="1"/>
  <c r="D676" i="4"/>
  <c r="H676" i="4" s="1"/>
  <c r="E644" i="4"/>
  <c r="I644" i="4" s="1"/>
  <c r="G604" i="4"/>
  <c r="D596" i="4"/>
  <c r="H596" i="4" s="1"/>
  <c r="F576" i="4"/>
  <c r="J576" i="4" s="1"/>
  <c r="E564" i="4"/>
  <c r="I564" i="4" s="1"/>
  <c r="D549" i="4"/>
  <c r="H549" i="4" s="1"/>
  <c r="D674" i="4"/>
  <c r="H674" i="4" s="1"/>
  <c r="E650" i="4"/>
  <c r="I650" i="4" s="1"/>
  <c r="D626" i="4"/>
  <c r="H626" i="4" s="1"/>
  <c r="D578" i="4"/>
  <c r="H578" i="4" s="1"/>
  <c r="E819" i="4"/>
  <c r="I819" i="4" s="1"/>
  <c r="D659" i="4"/>
  <c r="H659" i="4" s="1"/>
  <c r="D627" i="4"/>
  <c r="H627" i="4" s="1"/>
  <c r="F303" i="4"/>
  <c r="J303" i="4" s="1"/>
  <c r="G315" i="4"/>
  <c r="E275" i="4"/>
  <c r="I275" i="4" s="1"/>
  <c r="E244" i="4"/>
  <c r="I244" i="4" s="1"/>
  <c r="E986" i="4"/>
  <c r="I986" i="4" s="1"/>
  <c r="F970" i="4"/>
  <c r="J970" i="4" s="1"/>
  <c r="F504" i="4"/>
  <c r="J504" i="4" s="1"/>
  <c r="G408" i="4"/>
  <c r="D287" i="4"/>
  <c r="H287" i="4" s="1"/>
  <c r="D211" i="4"/>
  <c r="H211" i="4" s="1"/>
  <c r="G60" i="4"/>
  <c r="G349" i="4"/>
  <c r="E364" i="4"/>
  <c r="I364" i="4" s="1"/>
  <c r="F360" i="4"/>
  <c r="J360" i="4" s="1"/>
  <c r="E514" i="4"/>
  <c r="I514" i="4" s="1"/>
  <c r="F380" i="4"/>
  <c r="J380" i="4" s="1"/>
  <c r="E380" i="4"/>
  <c r="I380" i="4" s="1"/>
  <c r="D137" i="4"/>
  <c r="H137" i="4" s="1"/>
  <c r="K138" i="2" s="1"/>
  <c r="G285" i="4"/>
  <c r="D58" i="4"/>
  <c r="H58" i="4" s="1"/>
  <c r="K59" i="2" s="1"/>
  <c r="D944" i="4"/>
  <c r="H944" i="4" s="1"/>
  <c r="E125" i="4"/>
  <c r="I125" i="4" s="1"/>
  <c r="L126" i="2" s="1"/>
  <c r="F366" i="4"/>
  <c r="J366" i="4" s="1"/>
  <c r="F440" i="4"/>
  <c r="J440" i="4" s="1"/>
  <c r="D351" i="4"/>
  <c r="H351" i="4" s="1"/>
  <c r="F179" i="4"/>
  <c r="J179" i="4" s="1"/>
  <c r="M180" i="2" s="1"/>
  <c r="G133" i="4"/>
  <c r="E747" i="4"/>
  <c r="I747" i="4" s="1"/>
  <c r="D747" i="4"/>
  <c r="H747" i="4" s="1"/>
  <c r="F747" i="4"/>
  <c r="J747" i="4" s="1"/>
  <c r="G747" i="4"/>
  <c r="AN403" i="4"/>
  <c r="AT403" i="4" s="1"/>
  <c r="F589" i="4"/>
  <c r="J589" i="4" s="1"/>
  <c r="G589" i="4"/>
  <c r="AN511" i="4"/>
  <c r="AT511" i="4" s="1"/>
  <c r="G720" i="4"/>
  <c r="G608" i="4"/>
  <c r="F560" i="4"/>
  <c r="J560" i="4" s="1"/>
  <c r="G819" i="4"/>
  <c r="E723" i="4"/>
  <c r="I723" i="4" s="1"/>
  <c r="E659" i="4"/>
  <c r="I659" i="4" s="1"/>
  <c r="G995" i="4"/>
  <c r="D978" i="4"/>
  <c r="H978" i="4" s="1"/>
  <c r="G303" i="4"/>
  <c r="F315" i="4"/>
  <c r="J315" i="4" s="1"/>
  <c r="G556" i="4"/>
  <c r="F275" i="4"/>
  <c r="J275" i="4" s="1"/>
  <c r="E970" i="4"/>
  <c r="I970" i="4" s="1"/>
  <c r="E504" i="4"/>
  <c r="I504" i="4" s="1"/>
  <c r="F472" i="4"/>
  <c r="J472" i="4" s="1"/>
  <c r="E408" i="4"/>
  <c r="I408" i="4" s="1"/>
  <c r="D319" i="4"/>
  <c r="H319" i="4" s="1"/>
  <c r="E211" i="4"/>
  <c r="I211" i="4" s="1"/>
  <c r="D60" i="4"/>
  <c r="H60" i="4" s="1"/>
  <c r="K61" i="2" s="1"/>
  <c r="E251" i="4"/>
  <c r="I251" i="4" s="1"/>
  <c r="E360" i="4"/>
  <c r="I360" i="4" s="1"/>
  <c r="F514" i="4"/>
  <c r="J514" i="4" s="1"/>
  <c r="AL240" i="4"/>
  <c r="AR240" i="4" s="1"/>
  <c r="D240" i="4" s="1"/>
  <c r="H240" i="4" s="1"/>
  <c r="E605" i="4"/>
  <c r="I605" i="4" s="1"/>
  <c r="F796" i="4"/>
  <c r="J796" i="4" s="1"/>
  <c r="D764" i="4"/>
  <c r="H764" i="4" s="1"/>
  <c r="D752" i="4"/>
  <c r="H752" i="4" s="1"/>
  <c r="D720" i="4"/>
  <c r="H720" i="4" s="1"/>
  <c r="F708" i="4"/>
  <c r="J708" i="4" s="1"/>
  <c r="D692" i="4"/>
  <c r="H692" i="4" s="1"/>
  <c r="F660" i="4"/>
  <c r="J660" i="4" s="1"/>
  <c r="F656" i="4"/>
  <c r="J656" i="4" s="1"/>
  <c r="D616" i="4"/>
  <c r="H616" i="4" s="1"/>
  <c r="E608" i="4"/>
  <c r="I608" i="4" s="1"/>
  <c r="D604" i="4"/>
  <c r="H604" i="4" s="1"/>
  <c r="F580" i="4"/>
  <c r="J580" i="4" s="1"/>
  <c r="F572" i="4"/>
  <c r="J572" i="4" s="1"/>
  <c r="F564" i="4"/>
  <c r="J564" i="4" s="1"/>
  <c r="D560" i="4"/>
  <c r="H560" i="4" s="1"/>
  <c r="E883" i="4"/>
  <c r="I883" i="4" s="1"/>
  <c r="E851" i="4"/>
  <c r="I851" i="4" s="1"/>
  <c r="E607" i="4"/>
  <c r="I607" i="4" s="1"/>
  <c r="E995" i="4"/>
  <c r="I995" i="4" s="1"/>
  <c r="E563" i="4"/>
  <c r="I563" i="4" s="1"/>
  <c r="F978" i="4"/>
  <c r="J978" i="4" s="1"/>
  <c r="D456" i="4"/>
  <c r="H456" i="4" s="1"/>
  <c r="D271" i="4"/>
  <c r="H271" i="4" s="1"/>
  <c r="F227" i="4"/>
  <c r="J227" i="4" s="1"/>
  <c r="E285" i="4"/>
  <c r="I285" i="4" s="1"/>
  <c r="D388" i="4"/>
  <c r="H388" i="4" s="1"/>
  <c r="D307" i="4"/>
  <c r="H307" i="4" s="1"/>
  <c r="E556" i="4"/>
  <c r="I556" i="4" s="1"/>
  <c r="G944" i="4"/>
  <c r="E472" i="4"/>
  <c r="I472" i="4" s="1"/>
  <c r="E351" i="4"/>
  <c r="I351" i="4" s="1"/>
  <c r="E319" i="4"/>
  <c r="I319" i="4" s="1"/>
  <c r="D179" i="4"/>
  <c r="H179" i="4" s="1"/>
  <c r="K180" i="2" s="1"/>
  <c r="E137" i="4"/>
  <c r="I137" i="4" s="1"/>
  <c r="L138" i="2" s="1"/>
  <c r="D251" i="4"/>
  <c r="H251" i="4" s="1"/>
  <c r="AQ278" i="4"/>
  <c r="AW278" i="4" s="1"/>
  <c r="AM240" i="4"/>
  <c r="AS240" i="4" s="1"/>
  <c r="AP310" i="4"/>
  <c r="AV310" i="4" s="1"/>
  <c r="E415" i="4"/>
  <c r="I415" i="4" s="1"/>
  <c r="E447" i="4"/>
  <c r="I447" i="4" s="1"/>
  <c r="G447" i="4"/>
  <c r="G415" i="4"/>
  <c r="G605" i="4"/>
  <c r="E623" i="4"/>
  <c r="I623" i="4" s="1"/>
  <c r="F623" i="4"/>
  <c r="J623" i="4" s="1"/>
  <c r="D623" i="4"/>
  <c r="H623" i="4" s="1"/>
  <c r="F621" i="4"/>
  <c r="J621" i="4" s="1"/>
  <c r="E621" i="4"/>
  <c r="I621" i="4" s="1"/>
  <c r="D621" i="4"/>
  <c r="H621" i="4" s="1"/>
  <c r="G621" i="4"/>
  <c r="E796" i="4"/>
  <c r="I796" i="4" s="1"/>
  <c r="E764" i="4"/>
  <c r="I764" i="4" s="1"/>
  <c r="E752" i="4"/>
  <c r="I752" i="4" s="1"/>
  <c r="E720" i="4"/>
  <c r="I720" i="4" s="1"/>
  <c r="E708" i="4"/>
  <c r="I708" i="4" s="1"/>
  <c r="E692" i="4"/>
  <c r="I692" i="4" s="1"/>
  <c r="E660" i="4"/>
  <c r="I660" i="4" s="1"/>
  <c r="D656" i="4"/>
  <c r="H656" i="4" s="1"/>
  <c r="E616" i="4"/>
  <c r="I616" i="4" s="1"/>
  <c r="D608" i="4"/>
  <c r="H608" i="4" s="1"/>
  <c r="E604" i="4"/>
  <c r="I604" i="4" s="1"/>
  <c r="D580" i="4"/>
  <c r="H580" i="4" s="1"/>
  <c r="E572" i="4"/>
  <c r="I572" i="4" s="1"/>
  <c r="D564" i="4"/>
  <c r="H564" i="4" s="1"/>
  <c r="E560" i="4"/>
  <c r="I560" i="4" s="1"/>
  <c r="G883" i="4"/>
  <c r="G851" i="4"/>
  <c r="G723" i="4"/>
  <c r="G659" i="4"/>
  <c r="D607" i="4"/>
  <c r="H607" i="4" s="1"/>
  <c r="F995" i="4"/>
  <c r="J995" i="4" s="1"/>
  <c r="G563" i="4"/>
  <c r="E978" i="4"/>
  <c r="I978" i="4" s="1"/>
  <c r="G456" i="4"/>
  <c r="G227" i="4"/>
  <c r="D285" i="4"/>
  <c r="H285" i="4" s="1"/>
  <c r="F388" i="4"/>
  <c r="J388" i="4" s="1"/>
  <c r="F307" i="4"/>
  <c r="J307" i="4" s="1"/>
  <c r="F556" i="4"/>
  <c r="J556" i="4" s="1"/>
  <c r="E944" i="4"/>
  <c r="I944" i="4" s="1"/>
  <c r="G472" i="4"/>
  <c r="G351" i="4"/>
  <c r="G319" i="4"/>
  <c r="G137" i="4"/>
  <c r="F251" i="4"/>
  <c r="J251" i="4" s="1"/>
  <c r="AL278" i="4"/>
  <c r="AR278" i="4" s="1"/>
  <c r="F278" i="4" s="1"/>
  <c r="J278" i="4" s="1"/>
  <c r="AP306" i="4"/>
  <c r="AV306" i="4" s="1"/>
  <c r="D415" i="4"/>
  <c r="H415" i="4" s="1"/>
  <c r="E591" i="4"/>
  <c r="I591" i="4" s="1"/>
  <c r="G591" i="4"/>
  <c r="F591" i="4"/>
  <c r="J591" i="4" s="1"/>
  <c r="D591" i="4"/>
  <c r="H591" i="4" s="1"/>
  <c r="AM154" i="4"/>
  <c r="AS154" i="4" s="1"/>
  <c r="AN419" i="4"/>
  <c r="AT419" i="4" s="1"/>
  <c r="AO495" i="4"/>
  <c r="AU495" i="4" s="1"/>
  <c r="E736" i="4"/>
  <c r="I736" i="4" s="1"/>
  <c r="D632" i="4"/>
  <c r="H632" i="4" s="1"/>
  <c r="F624" i="4"/>
  <c r="J624" i="4" s="1"/>
  <c r="F596" i="4"/>
  <c r="J596" i="4" s="1"/>
  <c r="F588" i="4"/>
  <c r="J588" i="4" s="1"/>
  <c r="E576" i="4"/>
  <c r="I576" i="4" s="1"/>
  <c r="F549" i="4"/>
  <c r="J549" i="4" s="1"/>
  <c r="D303" i="4"/>
  <c r="H303" i="4" s="1"/>
  <c r="E315" i="4"/>
  <c r="I315" i="4" s="1"/>
  <c r="D504" i="4"/>
  <c r="H504" i="4" s="1"/>
  <c r="G255" i="4"/>
  <c r="AO170" i="4"/>
  <c r="AU170" i="4" s="1"/>
  <c r="AL511" i="4"/>
  <c r="AR511" i="4" s="1"/>
  <c r="G511" i="4" s="1"/>
  <c r="AN463" i="4"/>
  <c r="AT463" i="4" s="1"/>
  <c r="D649" i="4"/>
  <c r="H649" i="4" s="1"/>
  <c r="F649" i="4"/>
  <c r="J649" i="4" s="1"/>
  <c r="E649" i="4"/>
  <c r="I649" i="4" s="1"/>
  <c r="G649" i="4"/>
  <c r="G736" i="4"/>
  <c r="G672" i="4"/>
  <c r="G632" i="4"/>
  <c r="G628" i="4"/>
  <c r="G624" i="4"/>
  <c r="G592" i="4"/>
  <c r="G588" i="4"/>
  <c r="F58" i="4"/>
  <c r="J58" i="4" s="1"/>
  <c r="M59" i="2" s="1"/>
  <c r="F133" i="4"/>
  <c r="J133" i="4" s="1"/>
  <c r="M134" i="2" s="1"/>
  <c r="AQ306" i="4"/>
  <c r="AW306" i="4" s="1"/>
  <c r="AQ274" i="4"/>
  <c r="AW274" i="4" s="1"/>
  <c r="D423" i="4"/>
  <c r="H423" i="4" s="1"/>
  <c r="AQ96" i="4"/>
  <c r="AW96" i="4" s="1"/>
  <c r="AM310" i="4"/>
  <c r="AS310" i="4" s="1"/>
  <c r="AQ154" i="4"/>
  <c r="AW154" i="4" s="1"/>
  <c r="G58" i="4"/>
  <c r="E452" i="4"/>
  <c r="I452" i="4" s="1"/>
  <c r="F255" i="4"/>
  <c r="J255" i="4" s="1"/>
  <c r="E133" i="4"/>
  <c r="I133" i="4" s="1"/>
  <c r="L134" i="2" s="1"/>
  <c r="AQ479" i="4"/>
  <c r="AW479" i="4" s="1"/>
  <c r="AO96" i="4"/>
  <c r="AU96" i="4" s="1"/>
  <c r="AO511" i="4"/>
  <c r="AU511" i="4" s="1"/>
  <c r="AO202" i="4"/>
  <c r="AU202" i="4" s="1"/>
  <c r="AL495" i="4"/>
  <c r="AR495" i="4" s="1"/>
  <c r="G495" i="4" s="1"/>
  <c r="D736" i="4"/>
  <c r="H736" i="4" s="1"/>
  <c r="E672" i="4"/>
  <c r="I672" i="4" s="1"/>
  <c r="E632" i="4"/>
  <c r="I632" i="4" s="1"/>
  <c r="E628" i="4"/>
  <c r="I628" i="4" s="1"/>
  <c r="E624" i="4"/>
  <c r="I624" i="4" s="1"/>
  <c r="E592" i="4"/>
  <c r="I592" i="4" s="1"/>
  <c r="E588" i="4"/>
  <c r="I588" i="4" s="1"/>
  <c r="E755" i="4"/>
  <c r="I755" i="4" s="1"/>
  <c r="G452" i="4"/>
  <c r="D255" i="4"/>
  <c r="H255" i="4" s="1"/>
  <c r="G455" i="4"/>
  <c r="G579" i="4"/>
  <c r="D452" i="4"/>
  <c r="H452" i="4" s="1"/>
  <c r="AM170" i="4"/>
  <c r="AS170" i="4" s="1"/>
  <c r="AQ310" i="4"/>
  <c r="AW310" i="4" s="1"/>
  <c r="AN310" i="4"/>
  <c r="AT310" i="4" s="1"/>
  <c r="AP511" i="4"/>
  <c r="AV511" i="4" s="1"/>
  <c r="AN306" i="4"/>
  <c r="AT306" i="4" s="1"/>
  <c r="AQ495" i="4"/>
  <c r="AW495" i="4" s="1"/>
  <c r="AP240" i="4"/>
  <c r="AV240" i="4" s="1"/>
  <c r="F455" i="4"/>
  <c r="J455" i="4" s="1"/>
  <c r="G439" i="4"/>
  <c r="D579" i="4"/>
  <c r="H579" i="4" s="1"/>
  <c r="AL403" i="4"/>
  <c r="AR403" i="4" s="1"/>
  <c r="E403" i="4" s="1"/>
  <c r="I403" i="4" s="1"/>
  <c r="D927" i="4"/>
  <c r="H927" i="4" s="1"/>
  <c r="E927" i="4"/>
  <c r="I927" i="4" s="1"/>
  <c r="G927" i="4"/>
  <c r="D755" i="4"/>
  <c r="H755" i="4" s="1"/>
  <c r="AM511" i="4"/>
  <c r="AS511" i="4" s="1"/>
  <c r="D493" i="4"/>
  <c r="H493" i="4" s="1"/>
  <c r="E493" i="4"/>
  <c r="I493" i="4" s="1"/>
  <c r="F493" i="4"/>
  <c r="J493" i="4" s="1"/>
  <c r="G493" i="4"/>
  <c r="G388" i="4"/>
  <c r="D407" i="4"/>
  <c r="H407" i="4" s="1"/>
  <c r="AQ403" i="4"/>
  <c r="AW403" i="4" s="1"/>
  <c r="F439" i="4"/>
  <c r="J439" i="4" s="1"/>
  <c r="E423" i="4"/>
  <c r="I423" i="4" s="1"/>
  <c r="AQ202" i="4"/>
  <c r="AW202" i="4" s="1"/>
  <c r="AQ170" i="4"/>
  <c r="AW170" i="4" s="1"/>
  <c r="AQ182" i="4"/>
  <c r="AW182" i="4" s="1"/>
  <c r="AL479" i="4"/>
  <c r="AR479" i="4" s="1"/>
  <c r="G479" i="4" s="1"/>
  <c r="AO278" i="4"/>
  <c r="AU278" i="4" s="1"/>
  <c r="AL274" i="4"/>
  <c r="AR274" i="4" s="1"/>
  <c r="F274" i="4" s="1"/>
  <c r="J274" i="4" s="1"/>
  <c r="AM479" i="4"/>
  <c r="AS479" i="4" s="1"/>
  <c r="G407" i="4"/>
  <c r="E407" i="4"/>
  <c r="I407" i="4" s="1"/>
  <c r="D691" i="4"/>
  <c r="H691" i="4" s="1"/>
  <c r="AL154" i="4"/>
  <c r="AR154" i="4" s="1"/>
  <c r="G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AN278" i="4"/>
  <c r="AT278" i="4" s="1"/>
  <c r="E439" i="4"/>
  <c r="I439" i="4" s="1"/>
  <c r="F423" i="4"/>
  <c r="J423" i="4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K1000" i="2" s="1"/>
  <c r="E999" i="4"/>
  <c r="I999" i="4" s="1"/>
  <c r="L1000" i="2" s="1"/>
  <c r="G999" i="4"/>
  <c r="F999" i="4"/>
  <c r="J999" i="4" s="1"/>
  <c r="M1000" i="2" s="1"/>
  <c r="F511" i="4"/>
  <c r="J511" i="4" s="1"/>
  <c r="G310" i="4"/>
  <c r="G84" i="4"/>
  <c r="D84" i="4"/>
  <c r="H84" i="4" s="1"/>
  <c r="K85" i="2" s="1"/>
  <c r="F84" i="4"/>
  <c r="J84" i="4" s="1"/>
  <c r="M85" i="2" s="1"/>
  <c r="E84" i="4"/>
  <c r="I84" i="4" s="1"/>
  <c r="L85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D290" i="4"/>
  <c r="H290" i="4" s="1"/>
  <c r="E290" i="4"/>
  <c r="I290" i="4" s="1"/>
  <c r="G186" i="4"/>
  <c r="F186" i="4"/>
  <c r="J186" i="4" s="1"/>
  <c r="D186" i="4"/>
  <c r="H186" i="4" s="1"/>
  <c r="E186" i="4"/>
  <c r="I186" i="4" s="1"/>
  <c r="F487" i="4"/>
  <c r="J487" i="4" s="1"/>
  <c r="G487" i="4"/>
  <c r="E487" i="4"/>
  <c r="I487" i="4" s="1"/>
  <c r="D487" i="4"/>
  <c r="H487" i="4" s="1"/>
  <c r="G294" i="4"/>
  <c r="F294" i="4"/>
  <c r="J294" i="4" s="1"/>
  <c r="D294" i="4"/>
  <c r="H294" i="4" s="1"/>
  <c r="E294" i="4"/>
  <c r="I294" i="4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E411" i="4"/>
  <c r="I411" i="4" s="1"/>
  <c r="G411" i="4"/>
  <c r="D411" i="4"/>
  <c r="H411" i="4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D322" i="4"/>
  <c r="H322" i="4" s="1"/>
  <c r="E322" i="4"/>
  <c r="I322" i="4" s="1"/>
  <c r="G258" i="4"/>
  <c r="F258" i="4"/>
  <c r="J258" i="4" s="1"/>
  <c r="D258" i="4"/>
  <c r="H258" i="4" s="1"/>
  <c r="E258" i="4"/>
  <c r="I258" i="4" s="1"/>
  <c r="F471" i="4"/>
  <c r="J471" i="4" s="1"/>
  <c r="G471" i="4"/>
  <c r="E471" i="4"/>
  <c r="I471" i="4" s="1"/>
  <c r="D471" i="4"/>
  <c r="H471" i="4" s="1"/>
  <c r="G262" i="4"/>
  <c r="F262" i="4"/>
  <c r="J262" i="4" s="1"/>
  <c r="D262" i="4"/>
  <c r="H262" i="4" s="1"/>
  <c r="E262" i="4"/>
  <c r="I262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98" i="4"/>
  <c r="F198" i="4"/>
  <c r="J198" i="4" s="1"/>
  <c r="E198" i="4"/>
  <c r="I198" i="4" s="1"/>
  <c r="D198" i="4"/>
  <c r="H198" i="4" s="1"/>
  <c r="G166" i="4"/>
  <c r="F166" i="4"/>
  <c r="J166" i="4" s="1"/>
  <c r="M167" i="2" s="1"/>
  <c r="E166" i="4"/>
  <c r="I166" i="4" s="1"/>
  <c r="L167" i="2" s="1"/>
  <c r="D166" i="4"/>
  <c r="H166" i="4" s="1"/>
  <c r="K16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D202" i="4"/>
  <c r="H202" i="4" s="1"/>
  <c r="E202" i="4"/>
  <c r="I202" i="4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G240" i="4" l="1"/>
  <c r="D310" i="4"/>
  <c r="H310" i="4" s="1"/>
  <c r="E310" i="4"/>
  <c r="I310" i="4" s="1"/>
  <c r="F403" i="4"/>
  <c r="J403" i="4" s="1"/>
  <c r="G278" i="4"/>
  <c r="E495" i="4"/>
  <c r="I495" i="4" s="1"/>
  <c r="F240" i="4"/>
  <c r="J240" i="4" s="1"/>
  <c r="G463" i="4"/>
  <c r="E240" i="4"/>
  <c r="I240" i="4" s="1"/>
  <c r="D278" i="4"/>
  <c r="H278" i="4" s="1"/>
  <c r="E278" i="4"/>
  <c r="I278" i="4" s="1"/>
  <c r="E479" i="4"/>
  <c r="I479" i="4" s="1"/>
  <c r="G274" i="4"/>
  <c r="G170" i="4"/>
  <c r="E511" i="4"/>
  <c r="I511" i="4" s="1"/>
  <c r="D511" i="4"/>
  <c r="H511" i="4" s="1"/>
  <c r="F495" i="4"/>
  <c r="J495" i="4" s="1"/>
  <c r="F479" i="4"/>
  <c r="J479" i="4" s="1"/>
  <c r="D274" i="4"/>
  <c r="H274" i="4" s="1"/>
  <c r="G403" i="4"/>
  <c r="D495" i="4"/>
  <c r="H495" i="4" s="1"/>
  <c r="D479" i="4"/>
  <c r="H479" i="4" s="1"/>
  <c r="D463" i="4"/>
  <c r="H463" i="4" s="1"/>
  <c r="E274" i="4"/>
  <c r="I274" i="4" s="1"/>
  <c r="D403" i="4"/>
  <c r="H403" i="4" s="1"/>
  <c r="F154" i="4"/>
  <c r="J154" i="4" s="1"/>
  <c r="M155" i="2" s="1"/>
  <c r="D419" i="4"/>
  <c r="H419" i="4" s="1"/>
  <c r="D154" i="4"/>
  <c r="H154" i="4" s="1"/>
  <c r="K155" i="2" s="1"/>
  <c r="E306" i="4"/>
  <c r="I306" i="4" s="1"/>
  <c r="E154" i="4"/>
  <c r="I154" i="4" s="1"/>
  <c r="L155" i="2" s="1"/>
  <c r="E463" i="4"/>
  <c r="I463" i="4" s="1"/>
  <c r="E419" i="4"/>
  <c r="I419" i="4" s="1"/>
  <c r="F306" i="4"/>
  <c r="J306" i="4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H278" i="3"/>
  <c r="J278" i="3"/>
  <c r="K278" i="3"/>
  <c r="D279" i="3"/>
  <c r="F278" i="3" l="1"/>
  <c r="I278" i="3"/>
  <c r="J279" i="3"/>
  <c r="I279" i="3"/>
  <c r="H279" i="3"/>
  <c r="K279" i="3"/>
  <c r="D280" i="3"/>
  <c r="F279" i="3" l="1"/>
  <c r="H280" i="3"/>
  <c r="F280" i="3"/>
  <c r="I280" i="3"/>
  <c r="J280" i="3"/>
  <c r="K280" i="3"/>
  <c r="D281" i="3"/>
  <c r="J281" i="3" l="1"/>
  <c r="I281" i="3"/>
  <c r="H281" i="3"/>
  <c r="K281" i="3"/>
  <c r="D282" i="3"/>
  <c r="F281" i="3" l="1"/>
  <c r="H282" i="3"/>
  <c r="F282" i="3"/>
  <c r="I282" i="3"/>
  <c r="J282" i="3"/>
  <c r="K282" i="3"/>
  <c r="D283" i="3"/>
  <c r="J283" i="3" l="1"/>
  <c r="I283" i="3"/>
  <c r="H283" i="3"/>
  <c r="K283" i="3"/>
  <c r="D284" i="3"/>
  <c r="F283" i="3" l="1"/>
  <c r="H284" i="3"/>
  <c r="F284" i="3"/>
  <c r="I284" i="3"/>
  <c r="J284" i="3"/>
  <c r="K284" i="3"/>
  <c r="D285" i="3"/>
  <c r="J285" i="3" l="1"/>
  <c r="I285" i="3"/>
  <c r="F285" i="3"/>
  <c r="H285" i="3"/>
  <c r="K285" i="3"/>
  <c r="D286" i="3"/>
  <c r="H286" i="3" l="1"/>
  <c r="J286" i="3"/>
  <c r="K286" i="3"/>
  <c r="D287" i="3"/>
  <c r="F286" i="3" l="1"/>
  <c r="I286" i="3"/>
  <c r="H287" i="3"/>
  <c r="J287" i="3"/>
  <c r="I287" i="3"/>
  <c r="K287" i="3"/>
  <c r="D288" i="3"/>
  <c r="F287" i="3" l="1"/>
  <c r="F288" i="3"/>
  <c r="H288" i="3"/>
  <c r="J288" i="3"/>
  <c r="I288" i="3"/>
  <c r="K288" i="3"/>
  <c r="D289" i="3"/>
  <c r="J289" i="3" l="1"/>
  <c r="I289" i="3"/>
  <c r="H289" i="3"/>
  <c r="K289" i="3"/>
  <c r="D290" i="3"/>
  <c r="F289" i="3" l="1"/>
  <c r="H290" i="3"/>
  <c r="F290" i="3"/>
  <c r="I290" i="3"/>
  <c r="J290" i="3"/>
  <c r="K290" i="3"/>
  <c r="D291" i="3"/>
  <c r="J291" i="3" l="1"/>
  <c r="I291" i="3"/>
  <c r="H291" i="3"/>
  <c r="K291" i="3"/>
  <c r="D292" i="3"/>
  <c r="F291" i="3" l="1"/>
  <c r="I292" i="3"/>
  <c r="H292" i="3"/>
  <c r="F292" i="3"/>
  <c r="J292" i="3"/>
  <c r="K292" i="3"/>
  <c r="D293" i="3"/>
  <c r="J293" i="3" l="1"/>
  <c r="I293" i="3"/>
  <c r="H293" i="3"/>
  <c r="K293" i="3"/>
  <c r="D294" i="3"/>
  <c r="F293" i="3" l="1"/>
  <c r="H294" i="3"/>
  <c r="F294" i="3"/>
  <c r="I294" i="3"/>
  <c r="J294" i="3"/>
  <c r="K294" i="3"/>
  <c r="D295" i="3"/>
  <c r="J295" i="3" l="1"/>
  <c r="I295" i="3"/>
  <c r="H295" i="3"/>
  <c r="K295" i="3"/>
  <c r="D296" i="3"/>
  <c r="F295" i="3" l="1"/>
  <c r="F296" i="3"/>
  <c r="H296" i="3"/>
  <c r="J296" i="3"/>
  <c r="I296" i="3"/>
  <c r="K296" i="3"/>
  <c r="D297" i="3"/>
  <c r="J297" i="3" l="1"/>
  <c r="I297" i="3"/>
  <c r="H297" i="3"/>
  <c r="K297" i="3"/>
  <c r="D298" i="3"/>
  <c r="F297" i="3" l="1"/>
  <c r="H298" i="3"/>
  <c r="F298" i="3"/>
  <c r="I298" i="3"/>
  <c r="J298" i="3"/>
  <c r="K298" i="3"/>
  <c r="D299" i="3"/>
  <c r="J299" i="3" l="1"/>
  <c r="I299" i="3"/>
  <c r="H299" i="3"/>
  <c r="K299" i="3"/>
  <c r="D300" i="3"/>
  <c r="F299" i="3" l="1"/>
  <c r="H300" i="3"/>
  <c r="F300" i="3"/>
  <c r="I300" i="3"/>
  <c r="J300" i="3"/>
  <c r="K300" i="3"/>
  <c r="D301" i="3"/>
  <c r="J301" i="3" l="1"/>
  <c r="I301" i="3"/>
  <c r="F301" i="3"/>
  <c r="H301" i="3"/>
  <c r="K301" i="3"/>
  <c r="D302" i="3"/>
  <c r="H302" i="3" l="1"/>
  <c r="J302" i="3"/>
  <c r="K302" i="3"/>
  <c r="D303" i="3"/>
  <c r="F302" i="3" l="1"/>
  <c r="I302" i="3"/>
  <c r="H303" i="3"/>
  <c r="J303" i="3"/>
  <c r="I303" i="3"/>
  <c r="K303" i="3"/>
  <c r="D304" i="3"/>
  <c r="F303" i="3" l="1"/>
  <c r="H304" i="3"/>
  <c r="J304" i="3"/>
  <c r="K304" i="3"/>
  <c r="D305" i="3"/>
  <c r="F304" i="3" l="1"/>
  <c r="I304" i="3"/>
  <c r="H305" i="3"/>
  <c r="J305" i="3"/>
  <c r="I305" i="3"/>
  <c r="K305" i="3"/>
  <c r="D306" i="3"/>
  <c r="F305" i="3" l="1"/>
  <c r="F306" i="3"/>
  <c r="H306" i="3"/>
  <c r="J306" i="3"/>
  <c r="I306" i="3"/>
  <c r="K306" i="3"/>
  <c r="D307" i="3"/>
  <c r="J307" i="3" l="1"/>
  <c r="I307" i="3"/>
  <c r="K307" i="3"/>
  <c r="D308" i="3"/>
  <c r="F307" i="3" l="1"/>
  <c r="H307" i="3"/>
  <c r="H308" i="3"/>
  <c r="J308" i="3"/>
  <c r="I308" i="3"/>
  <c r="K308" i="3"/>
  <c r="D309" i="3"/>
  <c r="F308" i="3" l="1"/>
  <c r="J309" i="3"/>
  <c r="I309" i="3"/>
  <c r="K309" i="3"/>
  <c r="D310" i="3"/>
  <c r="F309" i="3" l="1"/>
  <c r="H309" i="3"/>
  <c r="H310" i="3"/>
  <c r="J310" i="3"/>
  <c r="I310" i="3"/>
  <c r="K310" i="3"/>
  <c r="D311" i="3"/>
  <c r="F310" i="3" l="1"/>
  <c r="J311" i="3"/>
  <c r="I311" i="3"/>
  <c r="K311" i="3"/>
  <c r="D312" i="3"/>
  <c r="F311" i="3" l="1"/>
  <c r="H311" i="3"/>
  <c r="H312" i="3"/>
  <c r="J312" i="3"/>
  <c r="I312" i="3"/>
  <c r="K312" i="3"/>
  <c r="D313" i="3"/>
  <c r="F312" i="3" l="1"/>
  <c r="J313" i="3"/>
  <c r="I313" i="3"/>
  <c r="K313" i="3"/>
  <c r="D314" i="3"/>
  <c r="F313" i="3" l="1"/>
  <c r="H313" i="3"/>
  <c r="I314" i="3"/>
  <c r="H314" i="3"/>
  <c r="J314" i="3"/>
  <c r="K314" i="3"/>
  <c r="D315" i="3"/>
  <c r="F314" i="3" l="1"/>
  <c r="I315" i="3"/>
  <c r="J315" i="3"/>
  <c r="K315" i="3"/>
  <c r="D316" i="3"/>
  <c r="F315" i="3" l="1"/>
  <c r="H315" i="3"/>
  <c r="I316" i="3"/>
  <c r="H316" i="3"/>
  <c r="J316" i="3"/>
  <c r="K316" i="3"/>
  <c r="D317" i="3"/>
  <c r="F316" i="3" l="1"/>
  <c r="J317" i="3"/>
  <c r="I317" i="3"/>
  <c r="K317" i="3"/>
  <c r="D318" i="3"/>
  <c r="F317" i="3" l="1"/>
  <c r="H317" i="3"/>
  <c r="H318" i="3"/>
  <c r="J318" i="3"/>
  <c r="K318" i="3"/>
  <c r="D319" i="3"/>
  <c r="F318" i="3" l="1"/>
  <c r="I319" i="3"/>
  <c r="I318" i="3"/>
  <c r="H319" i="3"/>
  <c r="K319" i="3"/>
  <c r="D320" i="3"/>
  <c r="F319" i="3" l="1"/>
  <c r="J319" i="3"/>
  <c r="H320" i="3"/>
  <c r="J320" i="3"/>
  <c r="K320" i="3"/>
  <c r="D321" i="3"/>
  <c r="F320" i="3" l="1"/>
  <c r="I320" i="3"/>
  <c r="H321" i="3"/>
  <c r="J321" i="3"/>
  <c r="I321" i="3"/>
  <c r="K321" i="3"/>
  <c r="D322" i="3"/>
  <c r="F321" i="3" l="1"/>
  <c r="H322" i="3"/>
  <c r="J322" i="3"/>
  <c r="K322" i="3"/>
  <c r="D323" i="3"/>
  <c r="F322" i="3" l="1"/>
  <c r="I322" i="3"/>
  <c r="J323" i="3"/>
  <c r="I323" i="3"/>
  <c r="K323" i="3"/>
  <c r="D324" i="3"/>
  <c r="F323" i="3" l="1"/>
  <c r="H323" i="3"/>
  <c r="F324" i="3"/>
  <c r="H324" i="3"/>
  <c r="J324" i="3"/>
  <c r="I324" i="3"/>
  <c r="K324" i="3"/>
  <c r="D325" i="3"/>
  <c r="J325" i="3" l="1"/>
  <c r="I325" i="3"/>
  <c r="K325" i="3"/>
  <c r="D326" i="3"/>
  <c r="F325" i="3" l="1"/>
  <c r="H325" i="3"/>
  <c r="H326" i="3"/>
  <c r="J326" i="3"/>
  <c r="I326" i="3"/>
  <c r="K326" i="3"/>
  <c r="D327" i="3"/>
  <c r="F326" i="3" l="1"/>
  <c r="I327" i="3"/>
  <c r="J327" i="3"/>
  <c r="K327" i="3"/>
  <c r="D328" i="3"/>
  <c r="F327" i="3" l="1"/>
  <c r="H327" i="3"/>
  <c r="H328" i="3"/>
  <c r="I328" i="3"/>
  <c r="J328" i="3"/>
  <c r="K328" i="3"/>
  <c r="D329" i="3"/>
  <c r="F328" i="3" l="1"/>
  <c r="J329" i="3"/>
  <c r="I329" i="3"/>
  <c r="K329" i="3"/>
  <c r="D330" i="3"/>
  <c r="F329" i="3" l="1"/>
  <c r="H329" i="3"/>
  <c r="H330" i="3"/>
  <c r="J330" i="3"/>
  <c r="I330" i="3"/>
  <c r="K330" i="3"/>
  <c r="D331" i="3"/>
  <c r="F330" i="3" l="1"/>
  <c r="J331" i="3"/>
  <c r="I331" i="3"/>
  <c r="K331" i="3"/>
  <c r="D332" i="3"/>
  <c r="F331" i="3" l="1"/>
  <c r="H331" i="3"/>
  <c r="H332" i="3"/>
  <c r="J332" i="3"/>
  <c r="K332" i="3"/>
  <c r="D333" i="3"/>
  <c r="F332" i="3" l="1"/>
  <c r="H333" i="3"/>
  <c r="I333" i="3"/>
  <c r="I332" i="3"/>
  <c r="K333" i="3"/>
  <c r="D334" i="3"/>
  <c r="F333" i="3" l="1"/>
  <c r="J333" i="3"/>
  <c r="H334" i="3"/>
  <c r="J334" i="3"/>
  <c r="K334" i="3"/>
  <c r="D335" i="3"/>
  <c r="F334" i="3" l="1"/>
  <c r="I334" i="3"/>
  <c r="H335" i="3"/>
  <c r="J335" i="3"/>
  <c r="I335" i="3"/>
  <c r="K335" i="3"/>
  <c r="D336" i="3"/>
  <c r="F335" i="3" l="1"/>
  <c r="I336" i="3"/>
  <c r="H336" i="3"/>
  <c r="J336" i="3"/>
  <c r="K336" i="3"/>
  <c r="D337" i="3"/>
  <c r="F336" i="3" l="1"/>
  <c r="J337" i="3"/>
  <c r="I337" i="3"/>
  <c r="K337" i="3"/>
  <c r="D338" i="3"/>
  <c r="F337" i="3" l="1"/>
  <c r="H337" i="3"/>
  <c r="H338" i="3"/>
  <c r="J338" i="3"/>
  <c r="I338" i="3"/>
  <c r="K338" i="3"/>
  <c r="D339" i="3"/>
  <c r="F338" i="3" l="1"/>
  <c r="J339" i="3"/>
  <c r="I339" i="3"/>
  <c r="K339" i="3"/>
  <c r="D340" i="3"/>
  <c r="F339" i="3" l="1"/>
  <c r="H339" i="3"/>
  <c r="H340" i="3"/>
  <c r="J340" i="3"/>
  <c r="K340" i="3"/>
  <c r="D341" i="3"/>
  <c r="F340" i="3" l="1"/>
  <c r="I340" i="3"/>
  <c r="H341" i="3"/>
  <c r="J341" i="3"/>
  <c r="I341" i="3"/>
  <c r="K341" i="3"/>
  <c r="D342" i="3"/>
  <c r="F341" i="3" l="1"/>
  <c r="H342" i="3"/>
  <c r="J342" i="3"/>
  <c r="K342" i="3"/>
  <c r="D343" i="3"/>
  <c r="F342" i="3" l="1"/>
  <c r="H343" i="3"/>
  <c r="I343" i="3"/>
  <c r="I342" i="3"/>
  <c r="K343" i="3"/>
  <c r="D344" i="3"/>
  <c r="F343" i="3" l="1"/>
  <c r="J343" i="3"/>
  <c r="H344" i="3"/>
  <c r="J344" i="3"/>
  <c r="K344" i="3"/>
  <c r="D345" i="3"/>
  <c r="F344" i="3" l="1"/>
  <c r="I344" i="3"/>
  <c r="H345" i="3"/>
  <c r="J345" i="3"/>
  <c r="I345" i="3"/>
  <c r="K345" i="3"/>
  <c r="D346" i="3"/>
  <c r="F345" i="3" l="1"/>
  <c r="F346" i="3"/>
  <c r="H346" i="3"/>
  <c r="J346" i="3"/>
  <c r="K346" i="3"/>
  <c r="D347" i="3"/>
  <c r="I346" i="3" l="1"/>
  <c r="H347" i="3"/>
  <c r="J347" i="3"/>
  <c r="I347" i="3"/>
  <c r="K347" i="3"/>
  <c r="D348" i="3"/>
  <c r="F347" i="3" l="1"/>
  <c r="I348" i="3"/>
  <c r="H348" i="3"/>
  <c r="F348" i="3"/>
  <c r="J348" i="3"/>
  <c r="K348" i="3"/>
  <c r="D349" i="3"/>
  <c r="J349" i="3" l="1"/>
  <c r="I349" i="3"/>
  <c r="H349" i="3"/>
  <c r="K349" i="3"/>
  <c r="D350" i="3"/>
  <c r="F349" i="3" l="1"/>
  <c r="I350" i="3"/>
  <c r="H350" i="3"/>
  <c r="J350" i="3"/>
  <c r="K350" i="3"/>
  <c r="D351" i="3"/>
  <c r="F350" i="3" l="1"/>
  <c r="J351" i="3"/>
  <c r="I351" i="3"/>
  <c r="K351" i="3"/>
  <c r="D352" i="3"/>
  <c r="F351" i="3" l="1"/>
  <c r="H351" i="3"/>
  <c r="H352" i="3"/>
  <c r="J352" i="3"/>
  <c r="K352" i="3"/>
  <c r="D353" i="3"/>
  <c r="F352" i="3" l="1"/>
  <c r="I352" i="3"/>
  <c r="J353" i="3"/>
  <c r="F353" i="3"/>
  <c r="H353" i="3"/>
  <c r="I353" i="3"/>
  <c r="K353" i="3"/>
  <c r="D354" i="3"/>
  <c r="H354" i="3" l="1"/>
  <c r="J354" i="3"/>
  <c r="K354" i="3"/>
  <c r="D355" i="3"/>
  <c r="F354" i="3" l="1"/>
  <c r="I354" i="3"/>
  <c r="J355" i="3"/>
  <c r="F355" i="3"/>
  <c r="H355" i="3"/>
  <c r="I355" i="3"/>
  <c r="K355" i="3"/>
  <c r="D356" i="3"/>
  <c r="H356" i="3" l="1"/>
  <c r="J356" i="3"/>
  <c r="K356" i="3"/>
  <c r="D357" i="3"/>
  <c r="F356" i="3" l="1"/>
  <c r="I356" i="3"/>
  <c r="I357" i="3"/>
  <c r="J357" i="3"/>
  <c r="K357" i="3"/>
  <c r="D358" i="3"/>
  <c r="F357" i="3" l="1"/>
  <c r="J358" i="3"/>
  <c r="H357" i="3"/>
  <c r="I358" i="3"/>
  <c r="K358" i="3"/>
  <c r="D359" i="3"/>
  <c r="F358" i="3" l="1"/>
  <c r="H358" i="3"/>
  <c r="J359" i="3"/>
  <c r="I359" i="3"/>
  <c r="K359" i="3"/>
  <c r="D360" i="3"/>
  <c r="F359" i="3" l="1"/>
  <c r="H359" i="3"/>
  <c r="H360" i="3"/>
  <c r="J360" i="3"/>
  <c r="I360" i="3"/>
  <c r="K360" i="3"/>
  <c r="D361" i="3"/>
  <c r="F360" i="3" l="1"/>
  <c r="F361" i="3"/>
  <c r="J361" i="3"/>
  <c r="I361" i="3"/>
  <c r="H361" i="3"/>
  <c r="K361" i="3"/>
  <c r="D362" i="3"/>
  <c r="I362" i="3" l="1"/>
  <c r="H362" i="3"/>
  <c r="J362" i="3"/>
  <c r="K362" i="3"/>
  <c r="D363" i="3"/>
  <c r="F362" i="3" l="1"/>
  <c r="J363" i="3"/>
  <c r="I363" i="3"/>
  <c r="K363" i="3"/>
  <c r="D364" i="3"/>
  <c r="F363" i="3" l="1"/>
  <c r="H363" i="3"/>
  <c r="I364" i="3"/>
  <c r="H364" i="3"/>
  <c r="J364" i="3"/>
  <c r="K364" i="3"/>
  <c r="D365" i="3"/>
  <c r="F364" i="3" l="1"/>
  <c r="J365" i="3"/>
  <c r="I365" i="3"/>
  <c r="K365" i="3"/>
  <c r="D366" i="3"/>
  <c r="F365" i="3" l="1"/>
  <c r="H365" i="3"/>
  <c r="I366" i="3"/>
  <c r="H366" i="3"/>
  <c r="J366" i="3"/>
  <c r="K366" i="3"/>
  <c r="D367" i="3"/>
  <c r="F366" i="3" l="1"/>
  <c r="J367" i="3"/>
  <c r="I367" i="3"/>
  <c r="K367" i="3"/>
  <c r="D368" i="3"/>
  <c r="F367" i="3" l="1"/>
  <c r="H367" i="3"/>
  <c r="I368" i="3"/>
  <c r="H368" i="3"/>
  <c r="J368" i="3"/>
  <c r="K368" i="3"/>
  <c r="D369" i="3"/>
  <c r="F368" i="3" l="1"/>
  <c r="J369" i="3"/>
  <c r="I369" i="3"/>
  <c r="K369" i="3"/>
  <c r="D370" i="3"/>
  <c r="F369" i="3" l="1"/>
  <c r="H369" i="3"/>
  <c r="I370" i="3"/>
  <c r="H370" i="3"/>
  <c r="J370" i="3"/>
  <c r="K370" i="3"/>
  <c r="D371" i="3"/>
  <c r="F370" i="3" l="1"/>
  <c r="J371" i="3"/>
  <c r="I371" i="3"/>
  <c r="K371" i="3"/>
  <c r="D372" i="3"/>
  <c r="F371" i="3" l="1"/>
  <c r="H371" i="3"/>
  <c r="H372" i="3"/>
  <c r="J372" i="3"/>
  <c r="I372" i="3"/>
  <c r="K372" i="3"/>
  <c r="D373" i="3"/>
  <c r="F372" i="3" l="1"/>
  <c r="H373" i="3"/>
  <c r="J373" i="3"/>
  <c r="I373" i="3"/>
  <c r="K373" i="3"/>
  <c r="D374" i="3"/>
  <c r="F373" i="3" l="1"/>
  <c r="H374" i="3"/>
  <c r="J374" i="3"/>
  <c r="K374" i="3"/>
  <c r="D375" i="3"/>
  <c r="F374" i="3" l="1"/>
  <c r="I374" i="3"/>
  <c r="J375" i="3"/>
  <c r="I375" i="3"/>
  <c r="H375" i="3"/>
  <c r="K375" i="3"/>
  <c r="D376" i="3"/>
  <c r="F375" i="3" l="1"/>
  <c r="I376" i="3"/>
  <c r="H376" i="3"/>
  <c r="J376" i="3"/>
  <c r="K376" i="3"/>
  <c r="D377" i="3"/>
  <c r="F376" i="3" l="1"/>
  <c r="J377" i="3"/>
  <c r="I377" i="3"/>
  <c r="K377" i="3"/>
  <c r="D378" i="3"/>
  <c r="F377" i="3" l="1"/>
  <c r="H377" i="3"/>
  <c r="H378" i="3"/>
  <c r="J378" i="3"/>
  <c r="I378" i="3"/>
  <c r="K378" i="3"/>
  <c r="D379" i="3"/>
  <c r="F378" i="3" l="1"/>
  <c r="H379" i="3"/>
  <c r="J379" i="3"/>
  <c r="I379" i="3"/>
  <c r="K379" i="3"/>
  <c r="D380" i="3"/>
  <c r="F379" i="3" l="1"/>
  <c r="I380" i="3"/>
  <c r="H380" i="3"/>
  <c r="J380" i="3"/>
  <c r="K380" i="3"/>
  <c r="D381" i="3"/>
  <c r="F380" i="3" l="1"/>
  <c r="J381" i="3"/>
  <c r="I381" i="3"/>
  <c r="K381" i="3"/>
  <c r="D382" i="3"/>
  <c r="F381" i="3" l="1"/>
  <c r="H381" i="3"/>
  <c r="H382" i="3"/>
  <c r="J382" i="3"/>
  <c r="I382" i="3"/>
  <c r="K382" i="3"/>
  <c r="D383" i="3"/>
  <c r="F382" i="3" l="1"/>
  <c r="J383" i="3"/>
  <c r="I383" i="3"/>
  <c r="K383" i="3"/>
  <c r="D384" i="3"/>
  <c r="F383" i="3" l="1"/>
  <c r="H383" i="3"/>
  <c r="H384" i="3"/>
  <c r="J384" i="3"/>
  <c r="I384" i="3"/>
  <c r="K384" i="3"/>
  <c r="D385" i="3"/>
  <c r="F384" i="3" l="1"/>
  <c r="I385" i="3"/>
  <c r="J385" i="3"/>
  <c r="K385" i="3"/>
  <c r="D386" i="3"/>
  <c r="F385" i="3" l="1"/>
  <c r="H385" i="3"/>
  <c r="H386" i="3"/>
  <c r="J386" i="3"/>
  <c r="I386" i="3"/>
  <c r="K386" i="3"/>
  <c r="D387" i="3"/>
  <c r="F386" i="3" l="1"/>
  <c r="I387" i="3"/>
  <c r="J387" i="3"/>
  <c r="K387" i="3"/>
  <c r="D388" i="3"/>
  <c r="F387" i="3" l="1"/>
  <c r="H387" i="3"/>
  <c r="H388" i="3"/>
  <c r="J388" i="3"/>
  <c r="I388" i="3"/>
  <c r="K388" i="3"/>
  <c r="D389" i="3"/>
  <c r="F388" i="3" l="1"/>
  <c r="I389" i="3"/>
  <c r="J389" i="3"/>
  <c r="K389" i="3"/>
  <c r="D390" i="3"/>
  <c r="F389" i="3" l="1"/>
  <c r="H389" i="3"/>
  <c r="H390" i="3"/>
  <c r="J390" i="3"/>
  <c r="K390" i="3"/>
  <c r="D391" i="3"/>
  <c r="F390" i="3" l="1"/>
  <c r="I390" i="3"/>
  <c r="J391" i="3"/>
  <c r="I391" i="3"/>
  <c r="K391" i="3"/>
  <c r="D392" i="3"/>
  <c r="F391" i="3" l="1"/>
  <c r="H391" i="3"/>
  <c r="H392" i="3"/>
  <c r="J392" i="3"/>
  <c r="K392" i="3"/>
  <c r="D393" i="3"/>
  <c r="F392" i="3" l="1"/>
  <c r="I392" i="3"/>
  <c r="I393" i="3"/>
  <c r="J393" i="3"/>
  <c r="K393" i="3"/>
  <c r="D394" i="3"/>
  <c r="F393" i="3" l="1"/>
  <c r="H393" i="3"/>
  <c r="H394" i="3"/>
  <c r="J394" i="3"/>
  <c r="K394" i="3"/>
  <c r="D395" i="3"/>
  <c r="F394" i="3" l="1"/>
  <c r="I394" i="3"/>
  <c r="I395" i="3"/>
  <c r="J395" i="3"/>
  <c r="K395" i="3"/>
  <c r="D396" i="3"/>
  <c r="F395" i="3" l="1"/>
  <c r="H395" i="3"/>
  <c r="H396" i="3"/>
  <c r="J396" i="3"/>
  <c r="K396" i="3"/>
  <c r="D397" i="3"/>
  <c r="F396" i="3" l="1"/>
  <c r="I396" i="3"/>
  <c r="J397" i="3"/>
  <c r="I397" i="3"/>
  <c r="K397" i="3"/>
  <c r="D398" i="3"/>
  <c r="F397" i="3" l="1"/>
  <c r="H397" i="3"/>
  <c r="H398" i="3"/>
  <c r="J398" i="3"/>
  <c r="K398" i="3"/>
  <c r="D399" i="3"/>
  <c r="F398" i="3" l="1"/>
  <c r="I398" i="3"/>
  <c r="J399" i="3"/>
  <c r="I399" i="3"/>
  <c r="K399" i="3"/>
  <c r="D400" i="3"/>
  <c r="F399" i="3" l="1"/>
  <c r="H399" i="3"/>
  <c r="H400" i="3"/>
  <c r="J400" i="3"/>
  <c r="K400" i="3"/>
  <c r="D401" i="3"/>
  <c r="F400" i="3" l="1"/>
  <c r="H401" i="3"/>
  <c r="I401" i="3"/>
  <c r="I400" i="3"/>
  <c r="K401" i="3"/>
  <c r="D402" i="3"/>
  <c r="F401" i="3" l="1"/>
  <c r="J401" i="3"/>
  <c r="H402" i="3"/>
  <c r="J402" i="3"/>
  <c r="K402" i="3"/>
  <c r="D403" i="3"/>
  <c r="F402" i="3" l="1"/>
  <c r="I402" i="3"/>
  <c r="J403" i="3"/>
  <c r="I403" i="3"/>
  <c r="K403" i="3"/>
  <c r="D404" i="3"/>
  <c r="F403" i="3" l="1"/>
  <c r="H403" i="3"/>
  <c r="H404" i="3"/>
  <c r="J404" i="3"/>
  <c r="K404" i="3"/>
  <c r="D405" i="3"/>
  <c r="F404" i="3" l="1"/>
  <c r="H405" i="3"/>
  <c r="I405" i="3"/>
  <c r="I404" i="3"/>
  <c r="J405" i="3"/>
  <c r="K405" i="3"/>
  <c r="D406" i="3"/>
  <c r="F405" i="3" l="1"/>
  <c r="H406" i="3"/>
  <c r="J406" i="3"/>
  <c r="K406" i="3"/>
  <c r="D407" i="3"/>
  <c r="F406" i="3" l="1"/>
  <c r="I406" i="3"/>
  <c r="H407" i="3"/>
  <c r="J407" i="3"/>
  <c r="I407" i="3"/>
  <c r="K407" i="3"/>
  <c r="D408" i="3"/>
  <c r="F407" i="3" l="1"/>
  <c r="I408" i="3"/>
  <c r="H408" i="3"/>
  <c r="J408" i="3"/>
  <c r="K408" i="3"/>
  <c r="D409" i="3"/>
  <c r="F408" i="3" l="1"/>
  <c r="J409" i="3"/>
  <c r="I409" i="3"/>
  <c r="K409" i="3"/>
  <c r="D410" i="3"/>
  <c r="F409" i="3" l="1"/>
  <c r="H409" i="3"/>
  <c r="H410" i="3"/>
  <c r="J410" i="3"/>
  <c r="I410" i="3"/>
  <c r="K410" i="3"/>
  <c r="D411" i="3"/>
  <c r="F410" i="3" l="1"/>
  <c r="H411" i="3"/>
  <c r="J411" i="3"/>
  <c r="I411" i="3"/>
  <c r="K411" i="3"/>
  <c r="D412" i="3"/>
  <c r="F411" i="3" l="1"/>
  <c r="H412" i="3"/>
  <c r="J412" i="3"/>
  <c r="K412" i="3"/>
  <c r="D413" i="3"/>
  <c r="F412" i="3" l="1"/>
  <c r="H413" i="3"/>
  <c r="I413" i="3"/>
  <c r="I412" i="3"/>
  <c r="K413" i="3"/>
  <c r="D414" i="3"/>
  <c r="F413" i="3" l="1"/>
  <c r="J413" i="3"/>
  <c r="I414" i="3"/>
  <c r="H414" i="3"/>
  <c r="J414" i="3"/>
  <c r="K414" i="3"/>
  <c r="D415" i="3"/>
  <c r="F414" i="3" l="1"/>
  <c r="J415" i="3"/>
  <c r="I415" i="3"/>
  <c r="K415" i="3"/>
  <c r="D416" i="3"/>
  <c r="F415" i="3" l="1"/>
  <c r="H415" i="3"/>
  <c r="H416" i="3"/>
  <c r="J416" i="3"/>
  <c r="K416" i="3"/>
  <c r="D417" i="3"/>
  <c r="F416" i="3" l="1"/>
  <c r="I417" i="3"/>
  <c r="I416" i="3"/>
  <c r="H417" i="3"/>
  <c r="J417" i="3"/>
  <c r="K417" i="3"/>
  <c r="D418" i="3"/>
  <c r="F417" i="3" l="1"/>
  <c r="H418" i="3"/>
  <c r="J418" i="3"/>
  <c r="K418" i="3"/>
  <c r="D419" i="3"/>
  <c r="F418" i="3" l="1"/>
  <c r="I418" i="3"/>
  <c r="H419" i="3"/>
  <c r="J419" i="3"/>
  <c r="I419" i="3"/>
  <c r="K419" i="3"/>
  <c r="D420" i="3"/>
  <c r="F419" i="3" l="1"/>
  <c r="I420" i="3"/>
  <c r="H420" i="3"/>
  <c r="J420" i="3"/>
  <c r="K420" i="3"/>
  <c r="D421" i="3"/>
  <c r="F420" i="3" l="1"/>
  <c r="H421" i="3"/>
  <c r="J421" i="3"/>
  <c r="I421" i="3"/>
  <c r="K421" i="3"/>
  <c r="D422" i="3"/>
  <c r="F421" i="3" l="1"/>
  <c r="H422" i="3"/>
  <c r="J422" i="3"/>
  <c r="K422" i="3"/>
  <c r="D423" i="3"/>
  <c r="F422" i="3" l="1"/>
  <c r="I422" i="3"/>
  <c r="H423" i="3"/>
  <c r="J423" i="3"/>
  <c r="I423" i="3"/>
  <c r="K423" i="3"/>
  <c r="D424" i="3"/>
  <c r="F423" i="3" l="1"/>
  <c r="I424" i="3"/>
  <c r="H424" i="3"/>
  <c r="J424" i="3"/>
  <c r="K424" i="3"/>
  <c r="D425" i="3"/>
  <c r="F424" i="3" l="1"/>
  <c r="H425" i="3"/>
  <c r="J425" i="3"/>
  <c r="I425" i="3"/>
  <c r="K425" i="3"/>
  <c r="D426" i="3"/>
  <c r="F425" i="3" l="1"/>
  <c r="I426" i="3"/>
  <c r="H426" i="3"/>
  <c r="J426" i="3"/>
  <c r="K426" i="3"/>
  <c r="D427" i="3"/>
  <c r="F426" i="3" l="1"/>
  <c r="F427" i="3"/>
  <c r="J427" i="3"/>
  <c r="I427" i="3"/>
  <c r="H427" i="3"/>
  <c r="K427" i="3"/>
  <c r="D428" i="3"/>
  <c r="H428" i="3" l="1"/>
  <c r="J428" i="3"/>
  <c r="I428" i="3"/>
  <c r="K428" i="3"/>
  <c r="D429" i="3"/>
  <c r="F428" i="3" l="1"/>
  <c r="F429" i="3"/>
  <c r="J429" i="3"/>
  <c r="I429" i="3"/>
  <c r="H429" i="3"/>
  <c r="K429" i="3"/>
  <c r="D430" i="3"/>
  <c r="H430" i="3" l="1"/>
  <c r="J430" i="3"/>
  <c r="K430" i="3"/>
  <c r="D431" i="3"/>
  <c r="F430" i="3" l="1"/>
  <c r="H431" i="3"/>
  <c r="I431" i="3"/>
  <c r="I430" i="3"/>
  <c r="J431" i="3"/>
  <c r="K431" i="3"/>
  <c r="D432" i="3"/>
  <c r="F431" i="3" l="1"/>
  <c r="H432" i="3"/>
  <c r="J432" i="3"/>
  <c r="K432" i="3"/>
  <c r="D433" i="3"/>
  <c r="F432" i="3" l="1"/>
  <c r="I432" i="3"/>
  <c r="J433" i="3"/>
  <c r="I433" i="3"/>
  <c r="K433" i="3"/>
  <c r="D434" i="3"/>
  <c r="F433" i="3" l="1"/>
  <c r="H433" i="3"/>
  <c r="H434" i="3"/>
  <c r="J434" i="3"/>
  <c r="I434" i="3"/>
  <c r="K434" i="3"/>
  <c r="D435" i="3"/>
  <c r="F434" i="3" l="1"/>
  <c r="H435" i="3"/>
  <c r="J435" i="3"/>
  <c r="I435" i="3"/>
  <c r="K435" i="3"/>
  <c r="D436" i="3"/>
  <c r="F435" i="3" l="1"/>
  <c r="I436" i="3"/>
  <c r="H436" i="3"/>
  <c r="J436" i="3"/>
  <c r="K436" i="3"/>
  <c r="D437" i="3"/>
  <c r="F436" i="3" l="1"/>
  <c r="H437" i="3"/>
  <c r="J437" i="3"/>
  <c r="I437" i="3"/>
  <c r="K437" i="3"/>
  <c r="D438" i="3"/>
  <c r="F437" i="3" l="1"/>
  <c r="H438" i="3"/>
  <c r="J438" i="3"/>
  <c r="K438" i="3"/>
  <c r="D439" i="3"/>
  <c r="F438" i="3" l="1"/>
  <c r="H439" i="3"/>
  <c r="I439" i="3"/>
  <c r="I438" i="3"/>
  <c r="J439" i="3"/>
  <c r="K439" i="3"/>
  <c r="D440" i="3"/>
  <c r="F439" i="3" l="1"/>
  <c r="I440" i="3"/>
  <c r="H440" i="3"/>
  <c r="J440" i="3"/>
  <c r="K440" i="3"/>
  <c r="D441" i="3"/>
  <c r="F440" i="3" l="1"/>
  <c r="H441" i="3"/>
  <c r="J441" i="3"/>
  <c r="I441" i="3"/>
  <c r="K441" i="3"/>
  <c r="D442" i="3"/>
  <c r="F441" i="3" l="1"/>
  <c r="H442" i="3"/>
  <c r="J442" i="3"/>
  <c r="K442" i="3"/>
  <c r="D443" i="3"/>
  <c r="F442" i="3" l="1"/>
  <c r="I442" i="3"/>
  <c r="H443" i="3"/>
  <c r="J443" i="3"/>
  <c r="I443" i="3"/>
  <c r="K443" i="3"/>
  <c r="D444" i="3"/>
  <c r="F443" i="3" l="1"/>
  <c r="F444" i="3"/>
  <c r="H444" i="3"/>
  <c r="J444" i="3"/>
  <c r="I444" i="3"/>
  <c r="K444" i="3"/>
  <c r="D445" i="3"/>
  <c r="H445" i="3" l="1"/>
  <c r="J445" i="3"/>
  <c r="I445" i="3"/>
  <c r="K445" i="3"/>
  <c r="D446" i="3"/>
  <c r="F445" i="3" l="1"/>
  <c r="F446" i="3"/>
  <c r="H446" i="3"/>
  <c r="J446" i="3"/>
  <c r="K446" i="3"/>
  <c r="D447" i="3"/>
  <c r="I446" i="3" l="1"/>
  <c r="J447" i="3"/>
  <c r="I447" i="3"/>
  <c r="K447" i="3"/>
  <c r="D448" i="3"/>
  <c r="F447" i="3" l="1"/>
  <c r="H447" i="3"/>
  <c r="H448" i="3"/>
  <c r="J448" i="3"/>
  <c r="K448" i="3"/>
  <c r="D449" i="3"/>
  <c r="F448" i="3" l="1"/>
  <c r="I448" i="3"/>
  <c r="J449" i="3"/>
  <c r="I449" i="3"/>
  <c r="H449" i="3"/>
  <c r="K449" i="3"/>
  <c r="D450" i="3"/>
  <c r="F449" i="3" l="1"/>
  <c r="H450" i="3"/>
  <c r="J450" i="3"/>
  <c r="K450" i="3"/>
  <c r="D451" i="3"/>
  <c r="F450" i="3" l="1"/>
  <c r="I450" i="3"/>
  <c r="F451" i="3"/>
  <c r="J451" i="3"/>
  <c r="I451" i="3"/>
  <c r="H451" i="3"/>
  <c r="K451" i="3"/>
  <c r="D452" i="3"/>
  <c r="H452" i="3" l="1"/>
  <c r="J452" i="3"/>
  <c r="K452" i="3"/>
  <c r="D453" i="3"/>
  <c r="F452" i="3" l="1"/>
  <c r="I452" i="3"/>
  <c r="H453" i="3"/>
  <c r="J453" i="3"/>
  <c r="I453" i="3"/>
  <c r="K453" i="3"/>
  <c r="D454" i="3"/>
  <c r="F453" i="3" l="1"/>
  <c r="I454" i="3"/>
  <c r="H454" i="3"/>
  <c r="J454" i="3"/>
  <c r="K454" i="3"/>
  <c r="D455" i="3"/>
  <c r="F454" i="3" l="1"/>
  <c r="J455" i="3"/>
  <c r="I455" i="3"/>
  <c r="K455" i="3"/>
  <c r="D456" i="3"/>
  <c r="F455" i="3" l="1"/>
  <c r="H455" i="3"/>
  <c r="H456" i="3"/>
  <c r="J456" i="3"/>
  <c r="K456" i="3"/>
  <c r="D457" i="3"/>
  <c r="F456" i="3" l="1"/>
  <c r="I456" i="3"/>
  <c r="I457" i="3"/>
  <c r="J457" i="3"/>
  <c r="K457" i="3"/>
  <c r="D458" i="3"/>
  <c r="F457" i="3" l="1"/>
  <c r="H457" i="3"/>
  <c r="H458" i="3"/>
  <c r="J458" i="3"/>
  <c r="I458" i="3"/>
  <c r="K458" i="3"/>
  <c r="D459" i="3"/>
  <c r="F458" i="3" l="1"/>
  <c r="J459" i="3"/>
  <c r="I459" i="3"/>
  <c r="K459" i="3"/>
  <c r="D460" i="3"/>
  <c r="F459" i="3" l="1"/>
  <c r="H459" i="3"/>
  <c r="H460" i="3"/>
  <c r="J460" i="3"/>
  <c r="I460" i="3"/>
  <c r="K460" i="3"/>
  <c r="D461" i="3"/>
  <c r="F460" i="3" l="1"/>
  <c r="J461" i="3"/>
  <c r="I461" i="3"/>
  <c r="K461" i="3"/>
  <c r="D462" i="3"/>
  <c r="F461" i="3" l="1"/>
  <c r="H461" i="3"/>
  <c r="H462" i="3"/>
  <c r="J462" i="3"/>
  <c r="K462" i="3"/>
  <c r="D463" i="3"/>
  <c r="F462" i="3" l="1"/>
  <c r="H463" i="3"/>
  <c r="I463" i="3"/>
  <c r="I462" i="3"/>
  <c r="K463" i="3"/>
  <c r="D464" i="3"/>
  <c r="F463" i="3" l="1"/>
  <c r="J463" i="3"/>
  <c r="H464" i="3"/>
  <c r="J464" i="3"/>
  <c r="K464" i="3"/>
  <c r="D465" i="3"/>
  <c r="F464" i="3" l="1"/>
  <c r="I464" i="3"/>
  <c r="J465" i="3"/>
  <c r="F465" i="3"/>
  <c r="H465" i="3"/>
  <c r="I465" i="3"/>
  <c r="K465" i="3"/>
  <c r="D466" i="3"/>
  <c r="H466" i="3" l="1"/>
  <c r="J466" i="3"/>
  <c r="I466" i="3"/>
  <c r="K466" i="3"/>
  <c r="D467" i="3"/>
  <c r="F466" i="3" l="1"/>
  <c r="F467" i="3"/>
  <c r="J467" i="3"/>
  <c r="I467" i="3"/>
  <c r="H467" i="3"/>
  <c r="K467" i="3"/>
  <c r="D468" i="3"/>
  <c r="H468" i="3" l="1"/>
  <c r="J468" i="3"/>
  <c r="I468" i="3"/>
  <c r="K468" i="3"/>
  <c r="D469" i="3"/>
  <c r="F468" i="3" l="1"/>
  <c r="H469" i="3"/>
  <c r="J469" i="3"/>
  <c r="I469" i="3"/>
  <c r="K469" i="3"/>
  <c r="D470" i="3"/>
  <c r="F469" i="3" l="1"/>
  <c r="F470" i="3"/>
  <c r="H470" i="3"/>
  <c r="J470" i="3"/>
  <c r="K470" i="3"/>
  <c r="D471" i="3"/>
  <c r="I470" i="3" l="1"/>
  <c r="F471" i="3"/>
  <c r="J471" i="3"/>
  <c r="I471" i="3"/>
  <c r="H471" i="3"/>
  <c r="K471" i="3"/>
  <c r="D472" i="3"/>
  <c r="H472" i="3" l="1"/>
  <c r="J472" i="3"/>
  <c r="I472" i="3"/>
  <c r="K472" i="3"/>
  <c r="D473" i="3"/>
  <c r="F472" i="3" l="1"/>
  <c r="H473" i="3"/>
  <c r="J473" i="3"/>
  <c r="I473" i="3"/>
  <c r="K473" i="3"/>
  <c r="D474" i="3"/>
  <c r="F473" i="3" l="1"/>
  <c r="F474" i="3"/>
  <c r="H474" i="3"/>
  <c r="J474" i="3"/>
  <c r="K474" i="3"/>
  <c r="D475" i="3"/>
  <c r="I474" i="3" l="1"/>
  <c r="F475" i="3"/>
  <c r="J475" i="3"/>
  <c r="I475" i="3"/>
  <c r="H475" i="3"/>
  <c r="K475" i="3"/>
  <c r="D476" i="3"/>
  <c r="H476" i="3" l="1"/>
  <c r="F476" i="3"/>
  <c r="I476" i="3"/>
  <c r="J476" i="3"/>
  <c r="K476" i="3"/>
  <c r="D477" i="3"/>
  <c r="J477" i="3" l="1"/>
  <c r="I477" i="3"/>
  <c r="H477" i="3"/>
  <c r="K477" i="3"/>
  <c r="D478" i="3"/>
  <c r="F477" i="3" l="1"/>
  <c r="I478" i="3"/>
  <c r="H478" i="3"/>
  <c r="F478" i="3"/>
  <c r="J478" i="3"/>
  <c r="K478" i="3"/>
  <c r="D479" i="3"/>
  <c r="J479" i="3" l="1"/>
  <c r="I479" i="3"/>
  <c r="H479" i="3"/>
  <c r="K479" i="3"/>
  <c r="D480" i="3"/>
  <c r="F479" i="3" l="1"/>
  <c r="I480" i="3"/>
  <c r="H480" i="3"/>
  <c r="F480" i="3"/>
  <c r="J480" i="3"/>
  <c r="K480" i="3"/>
  <c r="D481" i="3"/>
  <c r="J481" i="3" l="1"/>
  <c r="F481" i="3"/>
  <c r="H481" i="3"/>
  <c r="I481" i="3"/>
  <c r="K481" i="3"/>
  <c r="D482" i="3"/>
  <c r="H482" i="3" l="1"/>
  <c r="J482" i="3"/>
  <c r="I482" i="3"/>
  <c r="K482" i="3"/>
  <c r="D483" i="3"/>
  <c r="F482" i="3" l="1"/>
  <c r="F483" i="3"/>
  <c r="J483" i="3"/>
  <c r="I483" i="3"/>
  <c r="H483" i="3"/>
  <c r="K483" i="3"/>
  <c r="D484" i="3"/>
  <c r="H484" i="3" l="1"/>
  <c r="J484" i="3"/>
  <c r="I484" i="3"/>
  <c r="K484" i="3"/>
  <c r="D485" i="3"/>
  <c r="F484" i="3" l="1"/>
  <c r="F485" i="3"/>
  <c r="J485" i="3"/>
  <c r="I485" i="3"/>
  <c r="H485" i="3"/>
  <c r="K485" i="3"/>
  <c r="D486" i="3"/>
  <c r="H486" i="3" l="1"/>
  <c r="J486" i="3"/>
  <c r="I486" i="3"/>
  <c r="K486" i="3"/>
  <c r="D487" i="3"/>
  <c r="F486" i="3" l="1"/>
  <c r="F487" i="3"/>
  <c r="J487" i="3"/>
  <c r="I487" i="3"/>
  <c r="H487" i="3"/>
  <c r="K487" i="3"/>
  <c r="D488" i="3"/>
  <c r="H488" i="3" l="1"/>
  <c r="I488" i="3"/>
  <c r="J488" i="3"/>
  <c r="K488" i="3"/>
  <c r="D489" i="3"/>
  <c r="F488" i="3" l="1"/>
  <c r="J489" i="3"/>
  <c r="I489" i="3"/>
  <c r="K489" i="3"/>
  <c r="D490" i="3"/>
  <c r="F489" i="3" l="1"/>
  <c r="H489" i="3"/>
  <c r="H490" i="3"/>
  <c r="I490" i="3"/>
  <c r="J490" i="3"/>
  <c r="K490" i="3"/>
  <c r="D491" i="3"/>
  <c r="F490" i="3" l="1"/>
  <c r="J491" i="3"/>
  <c r="I491" i="3"/>
  <c r="K491" i="3"/>
  <c r="D492" i="3"/>
  <c r="F491" i="3" l="1"/>
  <c r="H491" i="3"/>
  <c r="H492" i="3"/>
  <c r="I492" i="3"/>
  <c r="J492" i="3"/>
  <c r="K492" i="3"/>
  <c r="D493" i="3"/>
  <c r="F492" i="3" l="1"/>
  <c r="J493" i="3"/>
  <c r="I493" i="3"/>
  <c r="K493" i="3"/>
  <c r="D494" i="3"/>
  <c r="F493" i="3" l="1"/>
  <c r="H493" i="3"/>
  <c r="H494" i="3"/>
  <c r="I494" i="3"/>
  <c r="J494" i="3"/>
  <c r="K494" i="3"/>
  <c r="D495" i="3"/>
  <c r="F494" i="3" l="1"/>
  <c r="J495" i="3"/>
  <c r="I495" i="3"/>
  <c r="K495" i="3"/>
  <c r="D496" i="3"/>
  <c r="F495" i="3" l="1"/>
  <c r="H495" i="3"/>
  <c r="H496" i="3"/>
  <c r="J496" i="3"/>
  <c r="I496" i="3"/>
  <c r="K496" i="3"/>
  <c r="D497" i="3"/>
  <c r="F496" i="3" l="1"/>
  <c r="H497" i="3"/>
  <c r="J497" i="3"/>
  <c r="I497" i="3"/>
  <c r="K497" i="3"/>
  <c r="D498" i="3"/>
  <c r="F497" i="3" l="1"/>
  <c r="I498" i="3"/>
  <c r="H498" i="3"/>
  <c r="F498" i="3"/>
  <c r="J498" i="3"/>
  <c r="K498" i="3"/>
  <c r="D499" i="3"/>
  <c r="I499" i="3" l="1"/>
  <c r="H499" i="3"/>
  <c r="J499" i="3"/>
  <c r="K499" i="3"/>
  <c r="D500" i="3"/>
  <c r="F499" i="3" l="1"/>
  <c r="I500" i="3"/>
  <c r="H500" i="3"/>
  <c r="F500" i="3"/>
  <c r="J500" i="3"/>
  <c r="K500" i="3"/>
  <c r="D501" i="3"/>
  <c r="J501" i="3" l="1"/>
  <c r="F501" i="3"/>
  <c r="H501" i="3"/>
  <c r="I501" i="3"/>
  <c r="K501" i="3"/>
  <c r="D502" i="3"/>
  <c r="H502" i="3" l="1"/>
  <c r="J502" i="3"/>
  <c r="K502" i="3"/>
  <c r="D503" i="3"/>
  <c r="F502" i="3" l="1"/>
  <c r="H503" i="3"/>
  <c r="I503" i="3"/>
  <c r="I502" i="3"/>
  <c r="J503" i="3"/>
  <c r="K503" i="3"/>
  <c r="D504" i="3"/>
  <c r="F503" i="3" l="1"/>
  <c r="F504" i="3"/>
  <c r="H504" i="3"/>
  <c r="J504" i="3"/>
  <c r="K504" i="3"/>
  <c r="D505" i="3"/>
  <c r="I504" i="3" l="1"/>
  <c r="F505" i="3"/>
  <c r="J505" i="3"/>
  <c r="I505" i="3"/>
  <c r="H505" i="3"/>
  <c r="K505" i="3"/>
  <c r="D506" i="3"/>
  <c r="H506" i="3" l="1"/>
  <c r="J506" i="3"/>
  <c r="I506" i="3"/>
  <c r="K506" i="3"/>
  <c r="D507" i="3"/>
  <c r="F506" i="3" l="1"/>
  <c r="F507" i="3"/>
  <c r="J507" i="3"/>
  <c r="I507" i="3"/>
  <c r="H507" i="3"/>
  <c r="K507" i="3"/>
  <c r="D508" i="3"/>
  <c r="H508" i="3" l="1"/>
  <c r="J508" i="3"/>
  <c r="K508" i="3"/>
  <c r="D509" i="3"/>
  <c r="F508" i="3" l="1"/>
  <c r="H509" i="3"/>
  <c r="I509" i="3"/>
  <c r="I508" i="3"/>
  <c r="J509" i="3"/>
  <c r="K509" i="3"/>
  <c r="D510" i="3"/>
  <c r="F509" i="3" l="1"/>
  <c r="F510" i="3"/>
  <c r="H510" i="3"/>
  <c r="J510" i="3"/>
  <c r="K510" i="3"/>
  <c r="D511" i="3"/>
  <c r="I510" i="3" l="1"/>
  <c r="F511" i="3"/>
  <c r="J511" i="3"/>
  <c r="I511" i="3"/>
  <c r="H511" i="3"/>
  <c r="K511" i="3"/>
  <c r="D512" i="3"/>
  <c r="H512" i="3" l="1"/>
  <c r="J512" i="3"/>
  <c r="I512" i="3"/>
  <c r="K512" i="3"/>
  <c r="D513" i="3"/>
  <c r="F512" i="3" l="1"/>
  <c r="F513" i="3"/>
  <c r="J513" i="3"/>
  <c r="I513" i="3"/>
  <c r="H513" i="3"/>
  <c r="K513" i="3"/>
  <c r="D514" i="3"/>
  <c r="H514" i="3" l="1"/>
  <c r="J514" i="3"/>
  <c r="I514" i="3"/>
  <c r="K514" i="3"/>
  <c r="D515" i="3"/>
  <c r="F514" i="3" l="1"/>
  <c r="F515" i="3"/>
  <c r="J515" i="3"/>
  <c r="I515" i="3"/>
  <c r="H515" i="3"/>
  <c r="K515" i="3"/>
  <c r="D516" i="3"/>
  <c r="H516" i="3" l="1"/>
  <c r="J516" i="3"/>
  <c r="I516" i="3"/>
  <c r="K516" i="3"/>
  <c r="D517" i="3"/>
  <c r="F516" i="3" l="1"/>
  <c r="I517" i="3"/>
  <c r="J517" i="3"/>
  <c r="K517" i="3"/>
  <c r="D518" i="3"/>
  <c r="F517" i="3" l="1"/>
  <c r="I518" i="3"/>
  <c r="H517" i="3"/>
  <c r="J518" i="3"/>
  <c r="K518" i="3"/>
  <c r="D519" i="3"/>
  <c r="F518" i="3" l="1"/>
  <c r="H518" i="3"/>
  <c r="J519" i="3"/>
  <c r="I519" i="3"/>
  <c r="H519" i="3"/>
  <c r="K519" i="3"/>
  <c r="D520" i="3"/>
  <c r="F519" i="3" l="1"/>
  <c r="H520" i="3"/>
  <c r="J520" i="3"/>
  <c r="K520" i="3"/>
  <c r="D521" i="3"/>
  <c r="F520" i="3" l="1"/>
  <c r="H521" i="3"/>
  <c r="I521" i="3"/>
  <c r="I520" i="3"/>
  <c r="J521" i="3"/>
  <c r="K521" i="3"/>
  <c r="D522" i="3"/>
  <c r="F521" i="3" l="1"/>
  <c r="I522" i="3"/>
  <c r="H522" i="3"/>
  <c r="F522" i="3"/>
  <c r="J522" i="3"/>
  <c r="K522" i="3"/>
  <c r="D523" i="3"/>
  <c r="J523" i="3" l="1"/>
  <c r="I523" i="3"/>
  <c r="H523" i="3"/>
  <c r="K523" i="3"/>
  <c r="D524" i="3"/>
  <c r="F523" i="3" l="1"/>
  <c r="I524" i="3"/>
  <c r="H524" i="3"/>
  <c r="F524" i="3"/>
  <c r="J524" i="3"/>
  <c r="K524" i="3"/>
  <c r="D525" i="3"/>
  <c r="J525" i="3" l="1"/>
  <c r="I525" i="3"/>
  <c r="H525" i="3"/>
  <c r="K525" i="3"/>
  <c r="D526" i="3"/>
  <c r="F525" i="3" l="1"/>
  <c r="H526" i="3"/>
  <c r="J526" i="3"/>
  <c r="K526" i="3"/>
  <c r="D527" i="3"/>
  <c r="F526" i="3" l="1"/>
  <c r="H527" i="3"/>
  <c r="I527" i="3"/>
  <c r="I526" i="3"/>
  <c r="J527" i="3"/>
  <c r="K527" i="3"/>
  <c r="D528" i="3"/>
  <c r="F527" i="3" l="1"/>
  <c r="H528" i="3"/>
  <c r="J528" i="3"/>
  <c r="K528" i="3"/>
  <c r="D529" i="3"/>
  <c r="F528" i="3" l="1"/>
  <c r="H529" i="3"/>
  <c r="I529" i="3"/>
  <c r="I528" i="3"/>
  <c r="J529" i="3"/>
  <c r="K529" i="3"/>
  <c r="D530" i="3"/>
  <c r="F529" i="3" l="1"/>
  <c r="I530" i="3"/>
  <c r="H530" i="3"/>
  <c r="F530" i="3"/>
  <c r="J530" i="3"/>
  <c r="K530" i="3"/>
  <c r="D531" i="3"/>
  <c r="J531" i="3" l="1"/>
  <c r="I531" i="3"/>
  <c r="H531" i="3"/>
  <c r="K531" i="3"/>
  <c r="D532" i="3"/>
  <c r="F531" i="3" l="1"/>
  <c r="H532" i="3"/>
  <c r="J532" i="3"/>
  <c r="K532" i="3"/>
  <c r="D533" i="3"/>
  <c r="F532" i="3" l="1"/>
  <c r="F533" i="3"/>
  <c r="I533" i="3"/>
  <c r="I532" i="3"/>
  <c r="H533" i="3"/>
  <c r="K533" i="3"/>
  <c r="D534" i="3"/>
  <c r="J533" i="3" l="1"/>
  <c r="F534" i="3"/>
  <c r="H534" i="3"/>
  <c r="J534" i="3"/>
  <c r="K534" i="3"/>
  <c r="D535" i="3"/>
  <c r="I534" i="3" l="1"/>
  <c r="H535" i="3"/>
  <c r="J535" i="3"/>
  <c r="I535" i="3"/>
  <c r="K535" i="3"/>
  <c r="D536" i="3"/>
  <c r="F535" i="3" l="1"/>
  <c r="F536" i="3"/>
  <c r="H536" i="3"/>
  <c r="J536" i="3"/>
  <c r="K536" i="3"/>
  <c r="D537" i="3"/>
  <c r="I536" i="3" l="1"/>
  <c r="H537" i="3"/>
  <c r="J537" i="3"/>
  <c r="I537" i="3"/>
  <c r="K537" i="3"/>
  <c r="D538" i="3"/>
  <c r="F537" i="3" l="1"/>
  <c r="I538" i="3"/>
  <c r="H538" i="3"/>
  <c r="F538" i="3"/>
  <c r="J538" i="3"/>
  <c r="K538" i="3"/>
  <c r="D539" i="3"/>
  <c r="J539" i="3" l="1"/>
  <c r="I539" i="3"/>
  <c r="H539" i="3"/>
  <c r="K539" i="3"/>
  <c r="D540" i="3"/>
  <c r="F539" i="3" l="1"/>
  <c r="F540" i="3"/>
  <c r="H540" i="3"/>
  <c r="J540" i="3"/>
  <c r="K540" i="3"/>
  <c r="D541" i="3"/>
  <c r="I540" i="3" l="1"/>
  <c r="J541" i="3"/>
  <c r="I541" i="3"/>
  <c r="K541" i="3"/>
  <c r="D542" i="3"/>
  <c r="F541" i="3" l="1"/>
  <c r="H541" i="3"/>
  <c r="H542" i="3"/>
  <c r="I542" i="3"/>
  <c r="J542" i="3"/>
  <c r="K542" i="3"/>
  <c r="D543" i="3"/>
  <c r="F542" i="3" l="1"/>
  <c r="I543" i="3"/>
  <c r="J543" i="3"/>
  <c r="K543" i="3"/>
  <c r="D544" i="3"/>
  <c r="F543" i="3" l="1"/>
  <c r="H543" i="3"/>
  <c r="H544" i="3"/>
  <c r="I544" i="3"/>
  <c r="J544" i="3"/>
  <c r="K544" i="3"/>
  <c r="D545" i="3"/>
  <c r="F544" i="3" l="1"/>
  <c r="J545" i="3"/>
  <c r="I545" i="3"/>
  <c r="K545" i="3"/>
  <c r="D546" i="3"/>
  <c r="F545" i="3" l="1"/>
  <c r="H545" i="3"/>
  <c r="H546" i="3"/>
  <c r="I546" i="3"/>
  <c r="J546" i="3"/>
  <c r="K546" i="3"/>
  <c r="D547" i="3"/>
  <c r="F546" i="3" l="1"/>
  <c r="I547" i="3"/>
  <c r="J547" i="3"/>
  <c r="K547" i="3"/>
  <c r="D548" i="3"/>
  <c r="F547" i="3" l="1"/>
  <c r="H547" i="3"/>
  <c r="H548" i="3"/>
  <c r="I548" i="3"/>
  <c r="J548" i="3"/>
  <c r="K548" i="3"/>
  <c r="D549" i="3"/>
  <c r="F548" i="3" l="1"/>
  <c r="J549" i="3"/>
  <c r="I549" i="3"/>
  <c r="K549" i="3"/>
  <c r="D550" i="3"/>
  <c r="F549" i="3" l="1"/>
  <c r="H549" i="3"/>
  <c r="H550" i="3"/>
  <c r="J550" i="3"/>
  <c r="K550" i="3"/>
  <c r="D551" i="3"/>
  <c r="F550" i="3" l="1"/>
  <c r="F551" i="3"/>
  <c r="I551" i="3"/>
  <c r="I550" i="3"/>
  <c r="H551" i="3"/>
  <c r="K551" i="3"/>
  <c r="D552" i="3"/>
  <c r="J551" i="3" l="1"/>
  <c r="F552" i="3"/>
  <c r="H552" i="3"/>
  <c r="J552" i="3"/>
  <c r="K552" i="3"/>
  <c r="D553" i="3"/>
  <c r="I552" i="3" l="1"/>
  <c r="F553" i="3"/>
  <c r="J553" i="3"/>
  <c r="I553" i="3"/>
  <c r="H553" i="3"/>
  <c r="K553" i="3"/>
  <c r="D554" i="3"/>
  <c r="H554" i="3" l="1"/>
  <c r="J554" i="3"/>
  <c r="I554" i="3"/>
  <c r="K554" i="3"/>
  <c r="D555" i="3"/>
  <c r="F554" i="3" l="1"/>
  <c r="H555" i="3"/>
  <c r="J555" i="3"/>
  <c r="I555" i="3"/>
  <c r="K555" i="3"/>
  <c r="D556" i="3"/>
  <c r="F555" i="3" l="1"/>
  <c r="F556" i="3"/>
  <c r="H556" i="3"/>
  <c r="J556" i="3"/>
  <c r="K556" i="3"/>
  <c r="D557" i="3"/>
  <c r="I556" i="3" l="1"/>
  <c r="H557" i="3"/>
  <c r="J557" i="3"/>
  <c r="I557" i="3"/>
  <c r="K557" i="3"/>
  <c r="D558" i="3"/>
  <c r="F557" i="3" l="1"/>
  <c r="F558" i="3"/>
  <c r="H558" i="3"/>
  <c r="J558" i="3"/>
  <c r="K558" i="3"/>
  <c r="D559" i="3"/>
  <c r="I558" i="3" l="1"/>
  <c r="H559" i="3"/>
  <c r="J559" i="3"/>
  <c r="I559" i="3"/>
  <c r="K559" i="3"/>
  <c r="D560" i="3"/>
  <c r="F559" i="3" l="1"/>
  <c r="F560" i="3"/>
  <c r="H560" i="3"/>
  <c r="J560" i="3"/>
  <c r="K560" i="3"/>
  <c r="D561" i="3"/>
  <c r="I560" i="3" l="1"/>
  <c r="J561" i="3"/>
  <c r="I561" i="3"/>
  <c r="K561" i="3"/>
  <c r="D562" i="3"/>
  <c r="F561" i="3" l="1"/>
  <c r="H561" i="3"/>
  <c r="H562" i="3"/>
  <c r="J562" i="3"/>
  <c r="K562" i="3"/>
  <c r="D563" i="3"/>
  <c r="F562" i="3" l="1"/>
  <c r="F563" i="3"/>
  <c r="I563" i="3"/>
  <c r="I562" i="3"/>
  <c r="H563" i="3"/>
  <c r="K563" i="3"/>
  <c r="D564" i="3"/>
  <c r="J563" i="3" l="1"/>
  <c r="F564" i="3"/>
  <c r="H564" i="3"/>
  <c r="J564" i="3"/>
  <c r="K564" i="3"/>
  <c r="D565" i="3"/>
  <c r="I564" i="3" l="1"/>
  <c r="F565" i="3"/>
  <c r="J565" i="3"/>
  <c r="I565" i="3"/>
  <c r="H565" i="3"/>
  <c r="K565" i="3"/>
  <c r="D566" i="3"/>
  <c r="H566" i="3" l="1"/>
  <c r="J566" i="3"/>
  <c r="I566" i="3"/>
  <c r="K566" i="3"/>
  <c r="D567" i="3"/>
  <c r="F566" i="3" l="1"/>
  <c r="F567" i="3"/>
  <c r="J567" i="3"/>
  <c r="I567" i="3"/>
  <c r="H567" i="3"/>
  <c r="K567" i="3"/>
  <c r="D568" i="3"/>
  <c r="H568" i="3" l="1"/>
  <c r="J568" i="3"/>
  <c r="K568" i="3"/>
  <c r="D569" i="3"/>
  <c r="F568" i="3" l="1"/>
  <c r="H569" i="3"/>
  <c r="I569" i="3"/>
  <c r="I568" i="3"/>
  <c r="J569" i="3"/>
  <c r="K569" i="3"/>
  <c r="D570" i="3"/>
  <c r="F569" i="3" l="1"/>
  <c r="I570" i="3"/>
  <c r="H570" i="3"/>
  <c r="F570" i="3"/>
  <c r="J570" i="3"/>
  <c r="K570" i="3"/>
  <c r="D571" i="3"/>
  <c r="J571" i="3" l="1"/>
  <c r="I571" i="3"/>
  <c r="H571" i="3"/>
  <c r="K571" i="3"/>
  <c r="D572" i="3"/>
  <c r="F571" i="3" l="1"/>
  <c r="I572" i="3"/>
  <c r="H572" i="3"/>
  <c r="F572" i="3"/>
  <c r="J572" i="3"/>
  <c r="K572" i="3"/>
  <c r="D573" i="3"/>
  <c r="I573" i="3" l="1"/>
  <c r="J573" i="3"/>
  <c r="K573" i="3"/>
  <c r="D574" i="3"/>
  <c r="F573" i="3" l="1"/>
  <c r="H573" i="3"/>
  <c r="H574" i="3"/>
  <c r="I574" i="3"/>
  <c r="J574" i="3"/>
  <c r="K574" i="3"/>
  <c r="D575" i="3"/>
  <c r="F574" i="3" l="1"/>
  <c r="J575" i="3"/>
  <c r="I575" i="3"/>
  <c r="K575" i="3"/>
  <c r="D576" i="3"/>
  <c r="F575" i="3" l="1"/>
  <c r="H575" i="3"/>
  <c r="H576" i="3"/>
  <c r="I576" i="3"/>
  <c r="J576" i="3"/>
  <c r="K576" i="3"/>
  <c r="D577" i="3"/>
  <c r="F576" i="3" l="1"/>
  <c r="J577" i="3"/>
  <c r="I577" i="3"/>
  <c r="K577" i="3"/>
  <c r="D578" i="3"/>
  <c r="F577" i="3" l="1"/>
  <c r="H577" i="3"/>
  <c r="H578" i="3"/>
  <c r="I578" i="3"/>
  <c r="J578" i="3"/>
  <c r="K578" i="3"/>
  <c r="D579" i="3"/>
  <c r="F578" i="3" l="1"/>
  <c r="J579" i="3"/>
  <c r="I579" i="3"/>
  <c r="K579" i="3"/>
  <c r="D580" i="3"/>
  <c r="F579" i="3" l="1"/>
  <c r="H579" i="3"/>
  <c r="H580" i="3"/>
  <c r="I580" i="3"/>
  <c r="J580" i="3"/>
  <c r="K580" i="3"/>
  <c r="D581" i="3"/>
  <c r="F580" i="3" l="1"/>
  <c r="F581" i="3"/>
  <c r="J581" i="3"/>
  <c r="I581" i="3"/>
  <c r="H581" i="3"/>
  <c r="K581" i="3"/>
  <c r="D582" i="3"/>
  <c r="H582" i="3" l="1"/>
  <c r="J582" i="3"/>
  <c r="I582" i="3"/>
  <c r="K582" i="3"/>
  <c r="D583" i="3"/>
  <c r="F582" i="3" l="1"/>
  <c r="F583" i="3"/>
  <c r="J583" i="3"/>
  <c r="I583" i="3"/>
  <c r="H583" i="3"/>
  <c r="K583" i="3"/>
  <c r="D584" i="3"/>
  <c r="H584" i="3" l="1"/>
  <c r="I584" i="3"/>
  <c r="J584" i="3"/>
  <c r="K584" i="3"/>
  <c r="D585" i="3"/>
  <c r="F584" i="3" l="1"/>
  <c r="F585" i="3"/>
  <c r="J585" i="3"/>
  <c r="I585" i="3"/>
  <c r="H585" i="3"/>
  <c r="K585" i="3"/>
  <c r="D586" i="3"/>
  <c r="H586" i="3" l="1"/>
  <c r="J586" i="3"/>
  <c r="I586" i="3"/>
  <c r="K586" i="3"/>
  <c r="D587" i="3"/>
  <c r="F586" i="3" l="1"/>
  <c r="F587" i="3"/>
  <c r="J587" i="3"/>
  <c r="I587" i="3"/>
  <c r="H587" i="3"/>
  <c r="K587" i="3"/>
  <c r="D588" i="3"/>
  <c r="H588" i="3" l="1"/>
  <c r="I588" i="3"/>
  <c r="J588" i="3"/>
  <c r="K588" i="3"/>
  <c r="D589" i="3"/>
  <c r="F588" i="3" l="1"/>
  <c r="J589" i="3"/>
  <c r="I589" i="3"/>
  <c r="K589" i="3"/>
  <c r="D590" i="3"/>
  <c r="F589" i="3" l="1"/>
  <c r="H589" i="3"/>
  <c r="H590" i="3"/>
  <c r="I590" i="3"/>
  <c r="J590" i="3"/>
  <c r="K590" i="3"/>
  <c r="D591" i="3"/>
  <c r="F590" i="3" l="1"/>
  <c r="F591" i="3"/>
  <c r="J591" i="3"/>
  <c r="I591" i="3"/>
  <c r="H591" i="3"/>
  <c r="K591" i="3"/>
  <c r="D592" i="3"/>
  <c r="H592" i="3" l="1"/>
  <c r="J592" i="3"/>
  <c r="I592" i="3"/>
  <c r="K592" i="3"/>
  <c r="D593" i="3"/>
  <c r="F592" i="3" l="1"/>
  <c r="F593" i="3"/>
  <c r="J593" i="3"/>
  <c r="I593" i="3"/>
  <c r="H593" i="3"/>
  <c r="K593" i="3"/>
  <c r="D594" i="3"/>
  <c r="H594" i="3" l="1"/>
  <c r="J594" i="3"/>
  <c r="K594" i="3"/>
  <c r="D595" i="3"/>
  <c r="F594" i="3" l="1"/>
  <c r="H595" i="3"/>
  <c r="I595" i="3"/>
  <c r="I594" i="3"/>
  <c r="J595" i="3"/>
  <c r="K595" i="3"/>
  <c r="D596" i="3"/>
  <c r="F595" i="3" l="1"/>
  <c r="F596" i="3"/>
  <c r="H596" i="3"/>
  <c r="J596" i="3"/>
  <c r="K596" i="3"/>
  <c r="D597" i="3"/>
  <c r="I596" i="3" l="1"/>
  <c r="J597" i="3"/>
  <c r="I597" i="3"/>
  <c r="K597" i="3"/>
  <c r="D598" i="3"/>
  <c r="F597" i="3" l="1"/>
  <c r="H597" i="3"/>
  <c r="H598" i="3"/>
  <c r="J598" i="3"/>
  <c r="K598" i="3"/>
  <c r="D599" i="3"/>
  <c r="F598" i="3" l="1"/>
  <c r="F599" i="3"/>
  <c r="I599" i="3"/>
  <c r="I598" i="3"/>
  <c r="H599" i="3"/>
  <c r="K599" i="3"/>
  <c r="D600" i="3"/>
  <c r="J599" i="3" l="1"/>
  <c r="F600" i="3"/>
  <c r="H600" i="3"/>
  <c r="J600" i="3"/>
  <c r="K600" i="3"/>
  <c r="D601" i="3"/>
  <c r="I600" i="3" l="1"/>
  <c r="F601" i="3"/>
  <c r="J601" i="3"/>
  <c r="I601" i="3"/>
  <c r="H601" i="3"/>
  <c r="K601" i="3"/>
  <c r="D602" i="3"/>
  <c r="H602" i="3" l="1"/>
  <c r="J602" i="3"/>
  <c r="I602" i="3"/>
  <c r="K602" i="3"/>
  <c r="D603" i="3"/>
  <c r="F602" i="3" l="1"/>
  <c r="H603" i="3"/>
  <c r="J603" i="3"/>
  <c r="I603" i="3"/>
  <c r="K603" i="3"/>
  <c r="D604" i="3"/>
  <c r="F603" i="3" l="1"/>
  <c r="F604" i="3"/>
  <c r="H604" i="3"/>
  <c r="J604" i="3"/>
  <c r="K604" i="3"/>
  <c r="D605" i="3"/>
  <c r="I604" i="3" l="1"/>
  <c r="F605" i="3"/>
  <c r="J605" i="3"/>
  <c r="I605" i="3"/>
  <c r="H605" i="3"/>
  <c r="K605" i="3"/>
  <c r="D606" i="3"/>
  <c r="H606" i="3" l="1"/>
  <c r="J606" i="3"/>
  <c r="I606" i="3"/>
  <c r="K606" i="3"/>
  <c r="D607" i="3"/>
  <c r="F606" i="3" l="1"/>
  <c r="F607" i="3"/>
  <c r="J607" i="3"/>
  <c r="I607" i="3"/>
  <c r="H607" i="3"/>
  <c r="K607" i="3"/>
  <c r="D608" i="3"/>
  <c r="H608" i="3" l="1"/>
  <c r="J608" i="3"/>
  <c r="K608" i="3"/>
  <c r="D609" i="3"/>
  <c r="F608" i="3" l="1"/>
  <c r="H609" i="3"/>
  <c r="I609" i="3"/>
  <c r="I608" i="3"/>
  <c r="J609" i="3"/>
  <c r="K609" i="3"/>
  <c r="D610" i="3"/>
  <c r="F609" i="3" l="1"/>
  <c r="H610" i="3"/>
  <c r="J610" i="3"/>
  <c r="K610" i="3"/>
  <c r="D611" i="3"/>
  <c r="F610" i="3" l="1"/>
  <c r="F611" i="3"/>
  <c r="I611" i="3"/>
  <c r="I610" i="3"/>
  <c r="H611" i="3"/>
  <c r="K611" i="3"/>
  <c r="D612" i="3"/>
  <c r="J611" i="3" l="1"/>
  <c r="F612" i="3"/>
  <c r="H612" i="3"/>
  <c r="J612" i="3"/>
  <c r="K612" i="3"/>
  <c r="D613" i="3"/>
  <c r="I612" i="3" l="1"/>
  <c r="F613" i="3"/>
  <c r="J613" i="3"/>
  <c r="I613" i="3"/>
  <c r="H613" i="3"/>
  <c r="K613" i="3"/>
  <c r="D614" i="3"/>
  <c r="H614" i="3" l="1"/>
  <c r="J614" i="3"/>
  <c r="I614" i="3"/>
  <c r="K614" i="3"/>
  <c r="D615" i="3"/>
  <c r="F614" i="3" l="1"/>
  <c r="F615" i="3"/>
  <c r="J615" i="3"/>
  <c r="I615" i="3"/>
  <c r="H615" i="3"/>
  <c r="K615" i="3"/>
  <c r="D616" i="3"/>
  <c r="H616" i="3" l="1"/>
  <c r="J616" i="3"/>
  <c r="K616" i="3"/>
  <c r="D617" i="3"/>
  <c r="F616" i="3" l="1"/>
  <c r="H617" i="3"/>
  <c r="I617" i="3"/>
  <c r="I616" i="3"/>
  <c r="J617" i="3"/>
  <c r="K617" i="3"/>
  <c r="D618" i="3"/>
  <c r="F617" i="3" l="1"/>
  <c r="F618" i="3"/>
  <c r="H618" i="3"/>
  <c r="J618" i="3"/>
  <c r="K618" i="3"/>
  <c r="D619" i="3"/>
  <c r="I618" i="3" l="1"/>
  <c r="J619" i="3"/>
  <c r="I619" i="3"/>
  <c r="K619" i="3"/>
  <c r="D620" i="3"/>
  <c r="F619" i="3" l="1"/>
  <c r="H619" i="3"/>
  <c r="H620" i="3"/>
  <c r="I620" i="3"/>
  <c r="J620" i="3"/>
  <c r="K620" i="3"/>
  <c r="D621" i="3"/>
  <c r="F620" i="3" l="1"/>
  <c r="J621" i="3"/>
  <c r="I621" i="3"/>
  <c r="K621" i="3"/>
  <c r="D622" i="3"/>
  <c r="F621" i="3" l="1"/>
  <c r="H621" i="3"/>
  <c r="H622" i="3"/>
  <c r="I622" i="3"/>
  <c r="J622" i="3"/>
  <c r="K622" i="3"/>
  <c r="D623" i="3"/>
  <c r="F622" i="3" l="1"/>
  <c r="J623" i="3"/>
  <c r="I623" i="3"/>
  <c r="K623" i="3"/>
  <c r="D624" i="3"/>
  <c r="F623" i="3" l="1"/>
  <c r="H623" i="3"/>
  <c r="H624" i="3"/>
  <c r="J624" i="3"/>
  <c r="K624" i="3"/>
  <c r="D625" i="3"/>
  <c r="F624" i="3" l="1"/>
  <c r="F625" i="3"/>
  <c r="I625" i="3"/>
  <c r="I624" i="3"/>
  <c r="H625" i="3"/>
  <c r="J625" i="3"/>
  <c r="K625" i="3"/>
  <c r="D626" i="3"/>
  <c r="H626" i="3" l="1"/>
  <c r="I626" i="3"/>
  <c r="J626" i="3"/>
  <c r="K626" i="3"/>
  <c r="D627" i="3"/>
  <c r="F626" i="3" l="1"/>
  <c r="F627" i="3"/>
  <c r="J627" i="3"/>
  <c r="I627" i="3"/>
  <c r="H627" i="3"/>
  <c r="K627" i="3"/>
  <c r="D628" i="3"/>
  <c r="H628" i="3" l="1"/>
  <c r="J628" i="3"/>
  <c r="I628" i="3"/>
  <c r="K628" i="3"/>
  <c r="D629" i="3"/>
  <c r="F628" i="3" l="1"/>
  <c r="F629" i="3"/>
  <c r="J629" i="3"/>
  <c r="I629" i="3"/>
  <c r="H629" i="3"/>
  <c r="K629" i="3"/>
  <c r="D630" i="3"/>
  <c r="H630" i="3" l="1"/>
  <c r="J630" i="3"/>
  <c r="K630" i="3"/>
  <c r="D631" i="3"/>
  <c r="F630" i="3" l="1"/>
  <c r="H631" i="3"/>
  <c r="I631" i="3"/>
  <c r="I630" i="3"/>
  <c r="J631" i="3"/>
  <c r="K631" i="3"/>
  <c r="D632" i="3"/>
  <c r="F631" i="3" l="1"/>
  <c r="H632" i="3"/>
  <c r="J632" i="3"/>
  <c r="I632" i="3"/>
  <c r="K632" i="3"/>
  <c r="D633" i="3"/>
  <c r="F632" i="3" l="1"/>
  <c r="F633" i="3"/>
  <c r="J633" i="3"/>
  <c r="I633" i="3"/>
  <c r="H633" i="3"/>
  <c r="K633" i="3"/>
  <c r="D634" i="3"/>
  <c r="H634" i="3" l="1"/>
  <c r="J634" i="3"/>
  <c r="K634" i="3"/>
  <c r="D635" i="3"/>
  <c r="H635" i="3" l="1"/>
  <c r="F634" i="3"/>
  <c r="I635" i="3"/>
  <c r="I634" i="3"/>
  <c r="J635" i="3"/>
  <c r="K635" i="3"/>
  <c r="D636" i="3"/>
  <c r="F635" i="3" l="1"/>
  <c r="F636" i="3"/>
  <c r="H636" i="3"/>
  <c r="J636" i="3"/>
  <c r="K636" i="3"/>
  <c r="D637" i="3"/>
  <c r="I636" i="3" l="1"/>
  <c r="I637" i="3"/>
  <c r="J637" i="3"/>
  <c r="K637" i="3"/>
  <c r="D638" i="3"/>
  <c r="I638" i="3" l="1"/>
  <c r="F637" i="3"/>
  <c r="H637" i="3"/>
  <c r="H638" i="3"/>
  <c r="F638" i="3"/>
  <c r="J638" i="3"/>
  <c r="K638" i="3"/>
  <c r="D639" i="3"/>
  <c r="I639" i="3" l="1"/>
  <c r="H639" i="3"/>
  <c r="J639" i="3"/>
  <c r="K639" i="3"/>
  <c r="D640" i="3"/>
  <c r="I640" i="3" l="1"/>
  <c r="F639" i="3"/>
  <c r="H640" i="3"/>
  <c r="J640" i="3"/>
  <c r="K640" i="3"/>
  <c r="D641" i="3"/>
  <c r="I641" i="3" l="1"/>
  <c r="F640" i="3"/>
  <c r="J641" i="3"/>
  <c r="H641" i="3"/>
  <c r="K641" i="3"/>
  <c r="D642" i="3"/>
  <c r="F641" i="3" l="1"/>
  <c r="H642" i="3"/>
  <c r="J642" i="3"/>
  <c r="K642" i="3"/>
  <c r="D643" i="3"/>
  <c r="I643" i="3" l="1"/>
  <c r="F642" i="3"/>
  <c r="F643" i="3"/>
  <c r="I642" i="3"/>
  <c r="H643" i="3"/>
  <c r="K643" i="3"/>
  <c r="D644" i="3"/>
  <c r="J643" i="3" l="1"/>
  <c r="H644" i="3"/>
  <c r="J644" i="3"/>
  <c r="I644" i="3"/>
  <c r="K644" i="3"/>
  <c r="D645" i="3"/>
  <c r="F644" i="3" l="1"/>
  <c r="H645" i="3"/>
  <c r="J645" i="3"/>
  <c r="F645" i="3"/>
  <c r="K645" i="3"/>
  <c r="D646" i="3"/>
  <c r="I646" i="3" l="1"/>
  <c r="I645" i="3"/>
  <c r="F646" i="3"/>
  <c r="H646" i="3"/>
  <c r="J646" i="3"/>
  <c r="K646" i="3"/>
  <c r="D647" i="3"/>
  <c r="J647" i="3" l="1"/>
  <c r="F647" i="3"/>
  <c r="H647" i="3"/>
  <c r="I647" i="3"/>
  <c r="K647" i="3"/>
  <c r="D648" i="3"/>
  <c r="I648" i="3" l="1"/>
  <c r="H648" i="3"/>
  <c r="J648" i="3"/>
  <c r="K648" i="3"/>
  <c r="D649" i="3"/>
  <c r="F648" i="3" l="1"/>
  <c r="F649" i="3"/>
  <c r="J649" i="3"/>
  <c r="I649" i="3"/>
  <c r="H649" i="3"/>
  <c r="K649" i="3"/>
  <c r="D650" i="3"/>
  <c r="H650" i="3" l="1"/>
  <c r="I650" i="3"/>
  <c r="J650" i="3"/>
  <c r="K650" i="3"/>
  <c r="D651" i="3"/>
  <c r="I651" i="3" l="1"/>
  <c r="F650" i="3"/>
  <c r="J651" i="3"/>
  <c r="K651" i="3"/>
  <c r="D652" i="3"/>
  <c r="F651" i="3" l="1"/>
  <c r="H651" i="3"/>
  <c r="H652" i="3"/>
  <c r="I652" i="3"/>
  <c r="J652" i="3"/>
  <c r="K652" i="3"/>
  <c r="D653" i="3"/>
  <c r="I653" i="3" l="1"/>
  <c r="F652" i="3"/>
  <c r="J653" i="3"/>
  <c r="K653" i="3"/>
  <c r="D654" i="3"/>
  <c r="F653" i="3" l="1"/>
  <c r="H653" i="3"/>
  <c r="H654" i="3"/>
  <c r="I654" i="3"/>
  <c r="J654" i="3"/>
  <c r="K654" i="3"/>
  <c r="D655" i="3"/>
  <c r="I655" i="3" l="1"/>
  <c r="F654" i="3"/>
  <c r="J655" i="3"/>
  <c r="K655" i="3"/>
  <c r="D656" i="3"/>
  <c r="F655" i="3" l="1"/>
  <c r="H655" i="3"/>
  <c r="H656" i="3"/>
  <c r="I656" i="3"/>
  <c r="J656" i="3"/>
  <c r="K656" i="3"/>
  <c r="D657" i="3"/>
  <c r="I657" i="3" l="1"/>
  <c r="F656" i="3"/>
  <c r="J657" i="3"/>
  <c r="K657" i="3"/>
  <c r="D658" i="3"/>
  <c r="F657" i="3" l="1"/>
  <c r="H657" i="3"/>
  <c r="H658" i="3"/>
  <c r="I658" i="3"/>
  <c r="J658" i="3"/>
  <c r="K658" i="3"/>
  <c r="D659" i="3"/>
  <c r="I659" i="3" l="1"/>
  <c r="F658" i="3"/>
  <c r="J659" i="3"/>
  <c r="K659" i="3"/>
  <c r="D660" i="3"/>
  <c r="F659" i="3" l="1"/>
  <c r="H659" i="3"/>
  <c r="H660" i="3"/>
  <c r="I660" i="3"/>
  <c r="J660" i="3"/>
  <c r="K660" i="3"/>
  <c r="D661" i="3"/>
  <c r="I661" i="3" l="1"/>
  <c r="F660" i="3"/>
  <c r="J661" i="3"/>
  <c r="H661" i="3"/>
  <c r="K661" i="3"/>
  <c r="D662" i="3"/>
  <c r="F661" i="3" l="1"/>
  <c r="I662" i="3"/>
  <c r="H662" i="3"/>
  <c r="F662" i="3"/>
  <c r="J662" i="3"/>
  <c r="K662" i="3"/>
  <c r="D663" i="3"/>
  <c r="J663" i="3" l="1"/>
  <c r="F663" i="3"/>
  <c r="H663" i="3"/>
  <c r="I663" i="3"/>
  <c r="K663" i="3"/>
  <c r="D664" i="3"/>
  <c r="I664" i="3" l="1"/>
  <c r="H664" i="3"/>
  <c r="J664" i="3"/>
  <c r="K664" i="3"/>
  <c r="D665" i="3"/>
  <c r="F664" i="3" l="1"/>
  <c r="F665" i="3"/>
  <c r="J665" i="3"/>
  <c r="I665" i="3"/>
  <c r="H665" i="3"/>
  <c r="K665" i="3"/>
  <c r="D666" i="3"/>
  <c r="I666" i="3" l="1"/>
  <c r="H666" i="3"/>
  <c r="J666" i="3"/>
  <c r="K666" i="3"/>
  <c r="D667" i="3"/>
  <c r="I667" i="3" l="1"/>
  <c r="F666" i="3"/>
  <c r="J667" i="3"/>
  <c r="K667" i="3"/>
  <c r="D668" i="3"/>
  <c r="I668" i="3" l="1"/>
  <c r="F667" i="3"/>
  <c r="H667" i="3"/>
  <c r="H668" i="3"/>
  <c r="F668" i="3"/>
  <c r="J668" i="3"/>
  <c r="K668" i="3"/>
  <c r="D669" i="3"/>
  <c r="J669" i="3" l="1"/>
  <c r="F669" i="3"/>
  <c r="H669" i="3"/>
  <c r="I669" i="3"/>
  <c r="K669" i="3"/>
  <c r="D670" i="3"/>
  <c r="H670" i="3" l="1"/>
  <c r="I670" i="3"/>
  <c r="J670" i="3"/>
  <c r="K670" i="3"/>
  <c r="D671" i="3"/>
  <c r="I671" i="3" l="1"/>
  <c r="F670" i="3"/>
  <c r="F671" i="3"/>
  <c r="H671" i="3"/>
  <c r="J671" i="3"/>
  <c r="K671" i="3"/>
  <c r="D672" i="3"/>
  <c r="H672" i="3" l="1"/>
  <c r="I672" i="3"/>
  <c r="J672" i="3"/>
  <c r="K672" i="3"/>
  <c r="D673" i="3"/>
  <c r="I673" i="3" l="1"/>
  <c r="F672" i="3"/>
  <c r="J673" i="3"/>
  <c r="K673" i="3"/>
  <c r="D674" i="3"/>
  <c r="F673" i="3" l="1"/>
  <c r="H673" i="3"/>
  <c r="H674" i="3"/>
  <c r="I674" i="3"/>
  <c r="J674" i="3"/>
  <c r="K674" i="3"/>
  <c r="D675" i="3"/>
  <c r="H675" i="3" l="1"/>
  <c r="F674" i="3"/>
  <c r="J675" i="3"/>
  <c r="I675" i="3"/>
  <c r="K675" i="3"/>
  <c r="D676" i="3"/>
  <c r="F675" i="3" l="1"/>
  <c r="H676" i="3"/>
  <c r="J676" i="3"/>
  <c r="K676" i="3"/>
  <c r="D677" i="3"/>
  <c r="F676" i="3" l="1"/>
  <c r="F677" i="3"/>
  <c r="I676" i="3"/>
  <c r="H677" i="3"/>
  <c r="I677" i="3"/>
  <c r="K677" i="3"/>
  <c r="D678" i="3"/>
  <c r="F678" i="3" l="1"/>
  <c r="J677" i="3"/>
  <c r="H678" i="3"/>
  <c r="J678" i="3"/>
  <c r="I678" i="3"/>
  <c r="K678" i="3"/>
  <c r="D679" i="3"/>
  <c r="J679" i="3" l="1"/>
  <c r="F679" i="3"/>
  <c r="H679" i="3"/>
  <c r="I679" i="3"/>
  <c r="K679" i="3"/>
  <c r="D680" i="3"/>
  <c r="I680" i="3" l="1"/>
  <c r="H680" i="3"/>
  <c r="J680" i="3"/>
  <c r="K680" i="3"/>
  <c r="D681" i="3"/>
  <c r="F681" i="3" l="1"/>
  <c r="F680" i="3"/>
  <c r="J681" i="3"/>
  <c r="H681" i="3"/>
  <c r="K681" i="3"/>
  <c r="D682" i="3"/>
  <c r="I681" i="3" l="1"/>
  <c r="H682" i="3"/>
  <c r="J682" i="3"/>
  <c r="K682" i="3"/>
  <c r="D683" i="3"/>
  <c r="F682" i="3" l="1"/>
  <c r="H683" i="3"/>
  <c r="I683" i="3"/>
  <c r="I682" i="3"/>
  <c r="F683" i="3"/>
  <c r="J683" i="3"/>
  <c r="K683" i="3"/>
  <c r="D684" i="3"/>
  <c r="H684" i="3" l="1"/>
  <c r="I684" i="3"/>
  <c r="J684" i="3"/>
  <c r="K684" i="3"/>
  <c r="D685" i="3"/>
  <c r="F684" i="3" l="1"/>
  <c r="J685" i="3"/>
  <c r="I685" i="3"/>
  <c r="H685" i="3"/>
  <c r="K685" i="3"/>
  <c r="D686" i="3"/>
  <c r="F685" i="3" l="1"/>
  <c r="I686" i="3"/>
  <c r="H686" i="3"/>
  <c r="F686" i="3"/>
  <c r="J686" i="3"/>
  <c r="K686" i="3"/>
  <c r="D687" i="3"/>
  <c r="I687" i="3" l="1"/>
  <c r="J687" i="3"/>
  <c r="H687" i="3"/>
  <c r="K687" i="3"/>
  <c r="D688" i="3"/>
  <c r="F687" i="3" l="1"/>
  <c r="I688" i="3"/>
  <c r="H688" i="3"/>
  <c r="F688" i="3"/>
  <c r="J688" i="3"/>
  <c r="K688" i="3"/>
  <c r="D689" i="3"/>
  <c r="J689" i="3" l="1"/>
  <c r="I689" i="3"/>
  <c r="H689" i="3"/>
  <c r="K689" i="3"/>
  <c r="D690" i="3"/>
  <c r="F689" i="3" l="1"/>
  <c r="I690" i="3"/>
  <c r="H690" i="3"/>
  <c r="F690" i="3"/>
  <c r="J690" i="3"/>
  <c r="K690" i="3"/>
  <c r="D691" i="3"/>
  <c r="I691" i="3" l="1"/>
  <c r="J691" i="3"/>
  <c r="H691" i="3"/>
  <c r="K691" i="3"/>
  <c r="D692" i="3"/>
  <c r="I692" i="3" l="1"/>
  <c r="F691" i="3"/>
  <c r="H692" i="3"/>
  <c r="J692" i="3"/>
  <c r="K692" i="3"/>
  <c r="D693" i="3"/>
  <c r="I693" i="3" l="1"/>
  <c r="F692" i="3"/>
  <c r="J693" i="3"/>
  <c r="K693" i="3"/>
  <c r="D694" i="3"/>
  <c r="I694" i="3" l="1"/>
  <c r="F693" i="3"/>
  <c r="H693" i="3"/>
  <c r="H694" i="3"/>
  <c r="F694" i="3"/>
  <c r="J694" i="3"/>
  <c r="K694" i="3"/>
  <c r="D695" i="3"/>
  <c r="J695" i="3" l="1"/>
  <c r="I695" i="3"/>
  <c r="H695" i="3"/>
  <c r="K695" i="3"/>
  <c r="D696" i="3"/>
  <c r="F695" i="3" l="1"/>
  <c r="H696" i="3"/>
  <c r="J696" i="3"/>
  <c r="K696" i="3"/>
  <c r="D697" i="3"/>
  <c r="F697" i="3" l="1"/>
  <c r="F696" i="3"/>
  <c r="H697" i="3"/>
  <c r="I696" i="3"/>
  <c r="K697" i="3"/>
  <c r="D698" i="3"/>
  <c r="I697" i="3" l="1"/>
  <c r="F698" i="3"/>
  <c r="J697" i="3"/>
  <c r="H698" i="3"/>
  <c r="J698" i="3"/>
  <c r="I698" i="3"/>
  <c r="K698" i="3"/>
  <c r="D699" i="3"/>
  <c r="J699" i="3" l="1"/>
  <c r="I699" i="3"/>
  <c r="H699" i="3"/>
  <c r="K699" i="3"/>
  <c r="D700" i="3"/>
  <c r="F699" i="3" l="1"/>
  <c r="H700" i="3"/>
  <c r="J700" i="3"/>
  <c r="I700" i="3"/>
  <c r="K700" i="3"/>
  <c r="D701" i="3"/>
  <c r="F700" i="3" l="1"/>
  <c r="F701" i="3"/>
  <c r="J701" i="3"/>
  <c r="I701" i="3"/>
  <c r="H701" i="3"/>
  <c r="K701" i="3"/>
  <c r="D702" i="3"/>
  <c r="H702" i="3" l="1"/>
  <c r="J702" i="3"/>
  <c r="I702" i="3"/>
  <c r="K702" i="3"/>
  <c r="D703" i="3"/>
  <c r="F702" i="3" l="1"/>
  <c r="F703" i="3"/>
  <c r="J703" i="3"/>
  <c r="I703" i="3"/>
  <c r="H703" i="3"/>
  <c r="K703" i="3"/>
  <c r="D704" i="3"/>
  <c r="I704" i="3" l="1"/>
  <c r="H704" i="3"/>
  <c r="J704" i="3"/>
  <c r="K704" i="3"/>
  <c r="D705" i="3"/>
  <c r="F705" i="3" l="1"/>
  <c r="F704" i="3"/>
  <c r="J705" i="3"/>
  <c r="H705" i="3"/>
  <c r="K705" i="3"/>
  <c r="D706" i="3"/>
  <c r="I705" i="3" l="1"/>
  <c r="H706" i="3"/>
  <c r="J706" i="3"/>
  <c r="K706" i="3"/>
  <c r="D707" i="3"/>
  <c r="F706" i="3" l="1"/>
  <c r="I706" i="3"/>
  <c r="J707" i="3"/>
  <c r="I707" i="3"/>
  <c r="H707" i="3"/>
  <c r="K707" i="3"/>
  <c r="D708" i="3"/>
  <c r="F708" i="3" l="1"/>
  <c r="F707" i="3"/>
  <c r="H708" i="3"/>
  <c r="I708" i="3"/>
  <c r="J708" i="3"/>
  <c r="K708" i="3"/>
  <c r="D709" i="3"/>
  <c r="I709" i="3" l="1"/>
  <c r="J709" i="3"/>
  <c r="H709" i="3"/>
  <c r="K709" i="3"/>
  <c r="D710" i="3"/>
  <c r="F710" i="3" l="1"/>
  <c r="F709" i="3"/>
  <c r="H710" i="3"/>
  <c r="I710" i="3"/>
  <c r="J710" i="3"/>
  <c r="K710" i="3"/>
  <c r="D711" i="3"/>
  <c r="J711" i="3" l="1"/>
  <c r="I711" i="3"/>
  <c r="H711" i="3"/>
  <c r="K711" i="3"/>
  <c r="D712" i="3"/>
  <c r="F711" i="3" l="1"/>
  <c r="H712" i="3"/>
  <c r="F712" i="3"/>
  <c r="I712" i="3"/>
  <c r="J712" i="3"/>
  <c r="K712" i="3"/>
  <c r="D713" i="3"/>
  <c r="J713" i="3" l="1"/>
  <c r="I713" i="3"/>
  <c r="H713" i="3"/>
  <c r="K713" i="3"/>
  <c r="D714" i="3"/>
  <c r="F714" i="3" l="1"/>
  <c r="F713" i="3"/>
  <c r="H714" i="3"/>
  <c r="I714" i="3"/>
  <c r="J714" i="3"/>
  <c r="K714" i="3"/>
  <c r="D715" i="3"/>
  <c r="I715" i="3" l="1"/>
  <c r="J715" i="3"/>
  <c r="H715" i="3"/>
  <c r="K715" i="3"/>
  <c r="D716" i="3"/>
  <c r="F715" i="3" l="1"/>
  <c r="H716" i="3"/>
  <c r="F716" i="3"/>
  <c r="I716" i="3"/>
  <c r="J716" i="3"/>
  <c r="K716" i="3"/>
  <c r="D717" i="3"/>
  <c r="H717" i="3" l="1"/>
  <c r="J717" i="3"/>
  <c r="I717" i="3"/>
  <c r="K717" i="3"/>
  <c r="D718" i="3"/>
  <c r="I718" i="3" l="1"/>
  <c r="F717" i="3"/>
  <c r="H718" i="3"/>
  <c r="J718" i="3"/>
  <c r="K718" i="3"/>
  <c r="D719" i="3"/>
  <c r="F718" i="3" l="1"/>
  <c r="H719" i="3"/>
  <c r="J719" i="3"/>
  <c r="I719" i="3"/>
  <c r="K719" i="3"/>
  <c r="D720" i="3"/>
  <c r="F719" i="3" l="1"/>
  <c r="I720" i="3"/>
  <c r="H720" i="3"/>
  <c r="F720" i="3"/>
  <c r="J720" i="3"/>
  <c r="K720" i="3"/>
  <c r="D721" i="3"/>
  <c r="J721" i="3" l="1"/>
  <c r="I721" i="3"/>
  <c r="H721" i="3"/>
  <c r="K721" i="3"/>
  <c r="D722" i="3"/>
  <c r="F721" i="3" l="1"/>
  <c r="I722" i="3"/>
  <c r="H722" i="3"/>
  <c r="F722" i="3"/>
  <c r="J722" i="3"/>
  <c r="K722" i="3"/>
  <c r="D723" i="3"/>
  <c r="I723" i="3" l="1"/>
  <c r="J723" i="3"/>
  <c r="H723" i="3"/>
  <c r="K723" i="3"/>
  <c r="D724" i="3"/>
  <c r="F723" i="3" l="1"/>
  <c r="I724" i="3"/>
  <c r="H724" i="3"/>
  <c r="F724" i="3"/>
  <c r="J724" i="3"/>
  <c r="K724" i="3"/>
  <c r="D725" i="3"/>
  <c r="J725" i="3" l="1"/>
  <c r="I725" i="3"/>
  <c r="H725" i="3"/>
  <c r="K725" i="3"/>
  <c r="D726" i="3"/>
  <c r="H726" i="3" l="1"/>
  <c r="F725" i="3"/>
  <c r="I726" i="3"/>
  <c r="F726" i="3"/>
  <c r="J726" i="3"/>
  <c r="K726" i="3"/>
  <c r="D727" i="3"/>
  <c r="J727" i="3" l="1"/>
  <c r="I727" i="3"/>
  <c r="H727" i="3"/>
  <c r="K727" i="3"/>
  <c r="D728" i="3"/>
  <c r="F727" i="3" l="1"/>
  <c r="I728" i="3"/>
  <c r="H728" i="3"/>
  <c r="F728" i="3"/>
  <c r="J728" i="3"/>
  <c r="K728" i="3"/>
  <c r="D729" i="3"/>
  <c r="J729" i="3" l="1"/>
  <c r="I729" i="3"/>
  <c r="H729" i="3"/>
  <c r="K729" i="3"/>
  <c r="D730" i="3"/>
  <c r="F729" i="3" l="1"/>
  <c r="I730" i="3"/>
  <c r="H730" i="3"/>
  <c r="F730" i="3"/>
  <c r="J730" i="3"/>
  <c r="K730" i="3"/>
  <c r="D731" i="3"/>
  <c r="H731" i="3" l="1"/>
  <c r="J731" i="3"/>
  <c r="I731" i="3"/>
  <c r="K731" i="3"/>
  <c r="D732" i="3"/>
  <c r="H732" i="3" l="1"/>
  <c r="F731" i="3"/>
  <c r="I732" i="3"/>
  <c r="F732" i="3"/>
  <c r="J732" i="3"/>
  <c r="K732" i="3"/>
  <c r="D733" i="3"/>
  <c r="J733" i="3" l="1"/>
  <c r="I733" i="3"/>
  <c r="H733" i="3"/>
  <c r="K733" i="3"/>
  <c r="D734" i="3"/>
  <c r="F733" i="3" l="1"/>
  <c r="I734" i="3"/>
  <c r="H734" i="3"/>
  <c r="F734" i="3"/>
  <c r="J734" i="3"/>
  <c r="K734" i="3"/>
  <c r="D735" i="3"/>
  <c r="H735" i="3" l="1"/>
  <c r="J735" i="3"/>
  <c r="F735" i="3"/>
  <c r="I735" i="3"/>
  <c r="K735" i="3"/>
  <c r="D736" i="3"/>
  <c r="H736" i="3" l="1"/>
  <c r="I736" i="3"/>
  <c r="J736" i="3"/>
  <c r="K736" i="3"/>
  <c r="D737" i="3"/>
  <c r="F736" i="3" l="1"/>
  <c r="J737" i="3"/>
  <c r="I737" i="3"/>
  <c r="K737" i="3"/>
  <c r="D738" i="3"/>
  <c r="F737" i="3" l="1"/>
  <c r="H737" i="3"/>
  <c r="H738" i="3"/>
  <c r="I738" i="3"/>
  <c r="J738" i="3"/>
  <c r="K738" i="3"/>
  <c r="D739" i="3"/>
  <c r="F738" i="3" l="1"/>
  <c r="J739" i="3"/>
  <c r="I739" i="3"/>
  <c r="K739" i="3"/>
  <c r="D740" i="3"/>
  <c r="F739" i="3" l="1"/>
  <c r="H739" i="3"/>
  <c r="H740" i="3"/>
  <c r="I740" i="3"/>
  <c r="J740" i="3"/>
  <c r="K740" i="3"/>
  <c r="D741" i="3"/>
  <c r="F740" i="3" l="1"/>
  <c r="J741" i="3"/>
  <c r="I741" i="3"/>
  <c r="K741" i="3"/>
  <c r="D742" i="3"/>
  <c r="I742" i="3" l="1"/>
  <c r="F741" i="3"/>
  <c r="H741" i="3"/>
  <c r="H742" i="3"/>
  <c r="J742" i="3"/>
  <c r="K742" i="3"/>
  <c r="D743" i="3"/>
  <c r="F742" i="3" l="1"/>
  <c r="J743" i="3"/>
  <c r="I743" i="3"/>
  <c r="K743" i="3"/>
  <c r="D744" i="3"/>
  <c r="I744" i="3" l="1"/>
  <c r="F743" i="3"/>
  <c r="H743" i="3"/>
  <c r="H744" i="3"/>
  <c r="J744" i="3"/>
  <c r="K744" i="3"/>
  <c r="D745" i="3"/>
  <c r="F744" i="3" l="1"/>
  <c r="J745" i="3"/>
  <c r="I745" i="3"/>
  <c r="K745" i="3"/>
  <c r="D746" i="3"/>
  <c r="H746" i="3" l="1"/>
  <c r="F745" i="3"/>
  <c r="H745" i="3"/>
  <c r="I746" i="3"/>
  <c r="J746" i="3"/>
  <c r="K746" i="3"/>
  <c r="D747" i="3"/>
  <c r="F746" i="3" l="1"/>
  <c r="J747" i="3"/>
  <c r="I747" i="3"/>
  <c r="K747" i="3"/>
  <c r="D748" i="3"/>
  <c r="H748" i="3" l="1"/>
  <c r="F747" i="3"/>
  <c r="H747" i="3"/>
  <c r="I748" i="3"/>
  <c r="J748" i="3"/>
  <c r="K748" i="3"/>
  <c r="D749" i="3"/>
  <c r="F748" i="3" l="1"/>
  <c r="J749" i="3"/>
  <c r="I749" i="3"/>
  <c r="K749" i="3"/>
  <c r="D750" i="3"/>
  <c r="H750" i="3" l="1"/>
  <c r="F749" i="3"/>
  <c r="H749" i="3"/>
  <c r="I750" i="3"/>
  <c r="J750" i="3"/>
  <c r="K750" i="3"/>
  <c r="D751" i="3"/>
  <c r="H751" i="3" l="1"/>
  <c r="F750" i="3"/>
  <c r="F751" i="3"/>
  <c r="J751" i="3"/>
  <c r="I751" i="3"/>
  <c r="K751" i="3"/>
  <c r="D752" i="3"/>
  <c r="H752" i="3" l="1"/>
  <c r="J752" i="3"/>
  <c r="I752" i="3"/>
  <c r="K752" i="3"/>
  <c r="D753" i="3"/>
  <c r="F752" i="3" l="1"/>
  <c r="J753" i="3"/>
  <c r="I753" i="3"/>
  <c r="K753" i="3"/>
  <c r="D754" i="3"/>
  <c r="H754" i="3" l="1"/>
  <c r="F753" i="3"/>
  <c r="H753" i="3"/>
  <c r="I754" i="3"/>
  <c r="J754" i="3"/>
  <c r="K754" i="3"/>
  <c r="D755" i="3"/>
  <c r="F754" i="3" l="1"/>
  <c r="J755" i="3"/>
  <c r="I755" i="3"/>
  <c r="K755" i="3"/>
  <c r="D756" i="3"/>
  <c r="H756" i="3" l="1"/>
  <c r="F755" i="3"/>
  <c r="H755" i="3"/>
  <c r="I756" i="3"/>
  <c r="J756" i="3"/>
  <c r="K756" i="3"/>
  <c r="D757" i="3"/>
  <c r="F756" i="3" l="1"/>
  <c r="J757" i="3"/>
  <c r="I757" i="3"/>
  <c r="K757" i="3"/>
  <c r="D758" i="3"/>
  <c r="H758" i="3" l="1"/>
  <c r="F757" i="3"/>
  <c r="H757" i="3"/>
  <c r="I758" i="3"/>
  <c r="J758" i="3"/>
  <c r="K758" i="3"/>
  <c r="D759" i="3"/>
  <c r="H759" i="3" l="1"/>
  <c r="F758" i="3"/>
  <c r="F759" i="3"/>
  <c r="J759" i="3"/>
  <c r="I759" i="3"/>
  <c r="K759" i="3"/>
  <c r="D760" i="3"/>
  <c r="H760" i="3" l="1"/>
  <c r="J760" i="3"/>
  <c r="I760" i="3"/>
  <c r="K760" i="3"/>
  <c r="D761" i="3"/>
  <c r="H761" i="3" l="1"/>
  <c r="F760" i="3"/>
  <c r="F761" i="3"/>
  <c r="J761" i="3"/>
  <c r="I761" i="3"/>
  <c r="K761" i="3"/>
  <c r="D762" i="3"/>
  <c r="H762" i="3" l="1"/>
  <c r="J762" i="3"/>
  <c r="I762" i="3"/>
  <c r="K762" i="3"/>
  <c r="D763" i="3"/>
  <c r="H763" i="3" l="1"/>
  <c r="F762" i="3"/>
  <c r="F763" i="3"/>
  <c r="J763" i="3"/>
  <c r="I763" i="3"/>
  <c r="K763" i="3"/>
  <c r="D764" i="3"/>
  <c r="H764" i="3" l="1"/>
  <c r="J764" i="3"/>
  <c r="I764" i="3"/>
  <c r="K764" i="3"/>
  <c r="D765" i="3"/>
  <c r="H765" i="3" l="1"/>
  <c r="F764" i="3"/>
  <c r="F765" i="3"/>
  <c r="J765" i="3"/>
  <c r="I765" i="3"/>
  <c r="K765" i="3"/>
  <c r="D766" i="3"/>
  <c r="H766" i="3" l="1"/>
  <c r="J766" i="3"/>
  <c r="I766" i="3"/>
  <c r="K766" i="3"/>
  <c r="D767" i="3"/>
  <c r="H767" i="3" l="1"/>
  <c r="F766" i="3"/>
  <c r="F767" i="3"/>
  <c r="J767" i="3"/>
  <c r="I767" i="3"/>
  <c r="K767" i="3"/>
  <c r="D768" i="3"/>
  <c r="H768" i="3" l="1"/>
  <c r="J768" i="3"/>
  <c r="I768" i="3"/>
  <c r="K768" i="3"/>
  <c r="D769" i="3"/>
  <c r="F768" i="3" l="1"/>
  <c r="H769" i="3"/>
  <c r="J769" i="3"/>
  <c r="I769" i="3"/>
  <c r="K769" i="3"/>
  <c r="D770" i="3"/>
  <c r="H770" i="3" l="1"/>
  <c r="F769" i="3"/>
  <c r="I770" i="3"/>
  <c r="F770" i="3"/>
  <c r="J770" i="3"/>
  <c r="K770" i="3"/>
  <c r="D771" i="3"/>
  <c r="H771" i="3" l="1"/>
  <c r="J771" i="3"/>
  <c r="F771" i="3"/>
  <c r="I771" i="3"/>
  <c r="K771" i="3"/>
  <c r="D772" i="3"/>
  <c r="H772" i="3" l="1"/>
  <c r="J772" i="3"/>
  <c r="I772" i="3"/>
  <c r="K772" i="3"/>
  <c r="D773" i="3"/>
  <c r="H773" i="3" l="1"/>
  <c r="F772" i="3"/>
  <c r="F773" i="3"/>
  <c r="J773" i="3"/>
  <c r="I773" i="3"/>
  <c r="K773" i="3"/>
  <c r="D774" i="3"/>
  <c r="H774" i="3" l="1"/>
  <c r="J774" i="3"/>
  <c r="I774" i="3"/>
  <c r="K774" i="3"/>
  <c r="D775" i="3"/>
  <c r="F774" i="3" l="1"/>
  <c r="J775" i="3"/>
  <c r="I775" i="3"/>
  <c r="K775" i="3"/>
  <c r="D776" i="3"/>
  <c r="H776" i="3" l="1"/>
  <c r="F775" i="3"/>
  <c r="H775" i="3"/>
  <c r="J776" i="3"/>
  <c r="I776" i="3"/>
  <c r="K776" i="3"/>
  <c r="D777" i="3"/>
  <c r="H777" i="3" l="1"/>
  <c r="F776" i="3"/>
  <c r="F777" i="3"/>
  <c r="J777" i="3"/>
  <c r="I777" i="3"/>
  <c r="K777" i="3"/>
  <c r="D778" i="3"/>
  <c r="H778" i="3" l="1"/>
  <c r="J778" i="3"/>
  <c r="K778" i="3"/>
  <c r="D779" i="3"/>
  <c r="F778" i="3" l="1"/>
  <c r="H779" i="3"/>
  <c r="I779" i="3"/>
  <c r="I778" i="3"/>
  <c r="J779" i="3"/>
  <c r="K779" i="3"/>
  <c r="D780" i="3"/>
  <c r="H780" i="3" l="1"/>
  <c r="F779" i="3"/>
  <c r="F780" i="3"/>
  <c r="J780" i="3"/>
  <c r="K780" i="3"/>
  <c r="D781" i="3"/>
  <c r="H781" i="3" l="1"/>
  <c r="I780" i="3"/>
  <c r="F781" i="3"/>
  <c r="J781" i="3"/>
  <c r="I781" i="3"/>
  <c r="K781" i="3"/>
  <c r="D782" i="3"/>
  <c r="H782" i="3" l="1"/>
  <c r="J782" i="3"/>
  <c r="I782" i="3"/>
  <c r="K782" i="3"/>
  <c r="D783" i="3"/>
  <c r="H783" i="3" l="1"/>
  <c r="F782" i="3"/>
  <c r="F783" i="3"/>
  <c r="J783" i="3"/>
  <c r="I783" i="3"/>
  <c r="K783" i="3"/>
  <c r="D784" i="3"/>
  <c r="H784" i="3" l="1"/>
  <c r="J784" i="3"/>
  <c r="I784" i="3"/>
  <c r="K784" i="3"/>
  <c r="D785" i="3"/>
  <c r="H785" i="3" l="1"/>
  <c r="F784" i="3"/>
  <c r="F785" i="3"/>
  <c r="J785" i="3"/>
  <c r="I785" i="3"/>
  <c r="K785" i="3"/>
  <c r="D786" i="3"/>
  <c r="H786" i="3" l="1"/>
  <c r="J786" i="3"/>
  <c r="I786" i="3"/>
  <c r="K786" i="3"/>
  <c r="D787" i="3"/>
  <c r="H787" i="3" l="1"/>
  <c r="F786" i="3"/>
  <c r="F787" i="3"/>
  <c r="J787" i="3"/>
  <c r="I787" i="3"/>
  <c r="K787" i="3"/>
  <c r="D788" i="3"/>
  <c r="H788" i="3" l="1"/>
  <c r="J788" i="3"/>
  <c r="I788" i="3"/>
  <c r="K788" i="3"/>
  <c r="D789" i="3"/>
  <c r="H789" i="3" l="1"/>
  <c r="F788" i="3"/>
  <c r="F789" i="3"/>
  <c r="J789" i="3"/>
  <c r="I789" i="3"/>
  <c r="K789" i="3"/>
  <c r="D790" i="3"/>
  <c r="H790" i="3" l="1"/>
  <c r="J790" i="3"/>
  <c r="I790" i="3"/>
  <c r="K790" i="3"/>
  <c r="D791" i="3"/>
  <c r="H791" i="3" l="1"/>
  <c r="F790" i="3"/>
  <c r="F791" i="3"/>
  <c r="J791" i="3"/>
  <c r="I791" i="3"/>
  <c r="K791" i="3"/>
  <c r="D792" i="3"/>
  <c r="H792" i="3" l="1"/>
  <c r="J792" i="3"/>
  <c r="I792" i="3"/>
  <c r="K792" i="3"/>
  <c r="D793" i="3"/>
  <c r="H793" i="3" l="1"/>
  <c r="F792" i="3"/>
  <c r="F793" i="3"/>
  <c r="J793" i="3"/>
  <c r="I793" i="3"/>
  <c r="K793" i="3"/>
  <c r="D794" i="3"/>
  <c r="H794" i="3" l="1"/>
  <c r="J794" i="3"/>
  <c r="I794" i="3"/>
  <c r="K794" i="3"/>
  <c r="D795" i="3"/>
  <c r="H795" i="3" l="1"/>
  <c r="F794" i="3"/>
  <c r="F795" i="3"/>
  <c r="J795" i="3"/>
  <c r="I795" i="3"/>
  <c r="K795" i="3"/>
  <c r="D796" i="3"/>
  <c r="H796" i="3" l="1"/>
  <c r="J796" i="3"/>
  <c r="I796" i="3"/>
  <c r="K796" i="3"/>
  <c r="D797" i="3"/>
  <c r="F796" i="3" l="1"/>
  <c r="H797" i="3"/>
  <c r="J797" i="3"/>
  <c r="I797" i="3"/>
  <c r="K797" i="3"/>
  <c r="D798" i="3"/>
  <c r="H798" i="3" l="1"/>
  <c r="F797" i="3"/>
  <c r="F798" i="3"/>
  <c r="J798" i="3"/>
  <c r="K798" i="3"/>
  <c r="D799" i="3"/>
  <c r="I798" i="3" l="1"/>
  <c r="H799" i="3"/>
  <c r="J799" i="3"/>
  <c r="I799" i="3"/>
  <c r="K799" i="3"/>
  <c r="D800" i="3"/>
  <c r="H800" i="3" l="1"/>
  <c r="F799" i="3"/>
  <c r="I800" i="3"/>
  <c r="F800" i="3"/>
  <c r="J800" i="3"/>
  <c r="K800" i="3"/>
  <c r="D801" i="3"/>
  <c r="H801" i="3" l="1"/>
  <c r="J801" i="3"/>
  <c r="F801" i="3"/>
  <c r="I801" i="3"/>
  <c r="K801" i="3"/>
  <c r="D802" i="3"/>
  <c r="J802" i="3" l="1"/>
  <c r="I802" i="3"/>
  <c r="K802" i="3"/>
  <c r="D803" i="3"/>
  <c r="F802" i="3" l="1"/>
  <c r="H802" i="3"/>
  <c r="J803" i="3"/>
  <c r="F803" i="3"/>
  <c r="H803" i="3"/>
  <c r="I803" i="3"/>
  <c r="K803" i="3"/>
  <c r="D804" i="3"/>
  <c r="H804" i="3" l="1"/>
  <c r="J804" i="3"/>
  <c r="K804" i="3"/>
  <c r="D805" i="3"/>
  <c r="F804" i="3" l="1"/>
  <c r="H805" i="3"/>
  <c r="I805" i="3"/>
  <c r="I804" i="3"/>
  <c r="J805" i="3"/>
  <c r="K805" i="3"/>
  <c r="D806" i="3"/>
  <c r="F805" i="3" l="1"/>
  <c r="F806" i="3"/>
  <c r="H806" i="3"/>
  <c r="J806" i="3"/>
  <c r="K806" i="3"/>
  <c r="D807" i="3"/>
  <c r="I806" i="3" l="1"/>
  <c r="F807" i="3"/>
  <c r="J807" i="3"/>
  <c r="I807" i="3"/>
  <c r="H807" i="3"/>
  <c r="K807" i="3"/>
  <c r="D808" i="3"/>
  <c r="H808" i="3" l="1"/>
  <c r="J808" i="3"/>
  <c r="I808" i="3"/>
  <c r="K808" i="3"/>
  <c r="D809" i="3"/>
  <c r="F808" i="3" l="1"/>
  <c r="H809" i="3"/>
  <c r="J809" i="3"/>
  <c r="I809" i="3"/>
  <c r="K809" i="3"/>
  <c r="D810" i="3"/>
  <c r="F809" i="3" l="1"/>
  <c r="F810" i="3"/>
  <c r="H810" i="3"/>
  <c r="J810" i="3"/>
  <c r="K810" i="3"/>
  <c r="D811" i="3"/>
  <c r="I810" i="3" l="1"/>
  <c r="F811" i="3"/>
  <c r="J811" i="3"/>
  <c r="I811" i="3"/>
  <c r="H811" i="3"/>
  <c r="K811" i="3"/>
  <c r="D812" i="3"/>
  <c r="H812" i="3" l="1"/>
  <c r="J812" i="3"/>
  <c r="I812" i="3"/>
  <c r="K812" i="3"/>
  <c r="D813" i="3"/>
  <c r="F812" i="3" l="1"/>
  <c r="J813" i="3"/>
  <c r="F813" i="3"/>
  <c r="H813" i="3"/>
  <c r="I813" i="3"/>
  <c r="K813" i="3"/>
  <c r="D814" i="3"/>
  <c r="H814" i="3" l="1"/>
  <c r="J814" i="3"/>
  <c r="K814" i="3"/>
  <c r="D815" i="3"/>
  <c r="F814" i="3" l="1"/>
  <c r="F815" i="3"/>
  <c r="I815" i="3"/>
  <c r="I814" i="3"/>
  <c r="H815" i="3"/>
  <c r="K815" i="3"/>
  <c r="D816" i="3"/>
  <c r="F816" i="3" l="1"/>
  <c r="J815" i="3"/>
  <c r="H816" i="3"/>
  <c r="J816" i="3"/>
  <c r="K816" i="3"/>
  <c r="D817" i="3"/>
  <c r="I816" i="3" l="1"/>
  <c r="H817" i="3"/>
  <c r="J817" i="3"/>
  <c r="I817" i="3"/>
  <c r="K817" i="3"/>
  <c r="D818" i="3"/>
  <c r="I818" i="3" l="1"/>
  <c r="F817" i="3"/>
  <c r="H818" i="3"/>
  <c r="F818" i="3"/>
  <c r="J818" i="3"/>
  <c r="K818" i="3"/>
  <c r="D819" i="3"/>
  <c r="J819" i="3" l="1"/>
  <c r="F819" i="3"/>
  <c r="H819" i="3"/>
  <c r="I819" i="3"/>
  <c r="K819" i="3"/>
  <c r="D820" i="3"/>
  <c r="H820" i="3" l="1"/>
  <c r="I820" i="3"/>
  <c r="J820" i="3"/>
  <c r="K820" i="3"/>
  <c r="D821" i="3"/>
  <c r="F821" i="3" l="1"/>
  <c r="I821" i="3"/>
  <c r="F820" i="3"/>
  <c r="J821" i="3"/>
  <c r="H821" i="3"/>
  <c r="K821" i="3"/>
  <c r="D822" i="3"/>
  <c r="H822" i="3" l="1"/>
  <c r="J822" i="3"/>
  <c r="K822" i="3"/>
  <c r="D823" i="3"/>
  <c r="I823" i="3" l="1"/>
  <c r="F822" i="3"/>
  <c r="I822" i="3"/>
  <c r="H823" i="3"/>
  <c r="J823" i="3"/>
  <c r="K823" i="3"/>
  <c r="D824" i="3"/>
  <c r="F824" i="3" l="1"/>
  <c r="F823" i="3"/>
  <c r="H824" i="3"/>
  <c r="J824" i="3"/>
  <c r="I824" i="3"/>
  <c r="K824" i="3"/>
  <c r="D825" i="3"/>
  <c r="F825" i="3" l="1"/>
  <c r="J825" i="3"/>
  <c r="H825" i="3"/>
  <c r="I825" i="3"/>
  <c r="K825" i="3"/>
  <c r="D826" i="3"/>
  <c r="H826" i="3" l="1"/>
  <c r="J826" i="3"/>
  <c r="K826" i="3"/>
  <c r="D827" i="3"/>
  <c r="I827" i="3" l="1"/>
  <c r="F826" i="3"/>
  <c r="I826" i="3"/>
  <c r="H827" i="3"/>
  <c r="J827" i="3"/>
  <c r="K827" i="3"/>
  <c r="D828" i="3"/>
  <c r="H828" i="3" l="1"/>
  <c r="I828" i="3"/>
  <c r="F827" i="3"/>
  <c r="J828" i="3"/>
  <c r="K828" i="3"/>
  <c r="D829" i="3"/>
  <c r="F828" i="3" l="1"/>
  <c r="J829" i="3"/>
  <c r="I829" i="3"/>
  <c r="H829" i="3"/>
  <c r="K829" i="3"/>
  <c r="D830" i="3"/>
  <c r="H830" i="3" l="1"/>
  <c r="F830" i="3"/>
  <c r="F829" i="3"/>
  <c r="I830" i="3"/>
  <c r="J830" i="3"/>
  <c r="K830" i="3"/>
  <c r="D831" i="3"/>
  <c r="I831" i="3" l="1"/>
  <c r="J831" i="3"/>
  <c r="H831" i="3"/>
  <c r="K831" i="3"/>
  <c r="D832" i="3"/>
  <c r="F832" i="3" l="1"/>
  <c r="F831" i="3"/>
  <c r="H832" i="3"/>
  <c r="J832" i="3"/>
  <c r="K832" i="3"/>
  <c r="D833" i="3"/>
  <c r="F833" i="3" l="1"/>
  <c r="I832" i="3"/>
  <c r="J833" i="3"/>
  <c r="I833" i="3"/>
  <c r="H833" i="3"/>
  <c r="K833" i="3"/>
  <c r="D834" i="3"/>
  <c r="H834" i="3" l="1"/>
  <c r="J834" i="3"/>
  <c r="K834" i="3"/>
  <c r="D835" i="3"/>
  <c r="I835" i="3" l="1"/>
  <c r="F834" i="3"/>
  <c r="I834" i="3"/>
  <c r="H835" i="3"/>
  <c r="J835" i="3"/>
  <c r="K835" i="3"/>
  <c r="D836" i="3"/>
  <c r="H836" i="3" l="1"/>
  <c r="F835" i="3"/>
  <c r="J836" i="3"/>
  <c r="I836" i="3"/>
  <c r="K836" i="3"/>
  <c r="D837" i="3"/>
  <c r="F837" i="3" l="1"/>
  <c r="F836" i="3"/>
  <c r="J837" i="3"/>
  <c r="I837" i="3"/>
  <c r="H837" i="3"/>
  <c r="K837" i="3"/>
  <c r="D838" i="3"/>
  <c r="H838" i="3" l="1"/>
  <c r="I838" i="3"/>
  <c r="J838" i="3"/>
  <c r="K838" i="3"/>
  <c r="D839" i="3"/>
  <c r="H839" i="3" l="1"/>
  <c r="F838" i="3"/>
  <c r="J839" i="3"/>
  <c r="I839" i="3"/>
  <c r="K839" i="3"/>
  <c r="D840" i="3"/>
  <c r="F840" i="3" l="1"/>
  <c r="F839" i="3"/>
  <c r="H840" i="3"/>
  <c r="J840" i="3"/>
  <c r="I840" i="3"/>
  <c r="K840" i="3"/>
  <c r="D841" i="3"/>
  <c r="H841" i="3" l="1"/>
  <c r="I841" i="3"/>
  <c r="J841" i="3"/>
  <c r="K841" i="3"/>
  <c r="D842" i="3"/>
  <c r="F842" i="3" l="1"/>
  <c r="F841" i="3"/>
  <c r="H842" i="3"/>
  <c r="J842" i="3"/>
  <c r="K842" i="3"/>
  <c r="D843" i="3"/>
  <c r="F843" i="3" l="1"/>
  <c r="I842" i="3"/>
  <c r="J843" i="3"/>
  <c r="I843" i="3"/>
  <c r="H843" i="3"/>
  <c r="K843" i="3"/>
  <c r="D844" i="3"/>
  <c r="H844" i="3" l="1"/>
  <c r="J844" i="3"/>
  <c r="K844" i="3"/>
  <c r="D845" i="3"/>
  <c r="F844" i="3" l="1"/>
  <c r="H845" i="3"/>
  <c r="I845" i="3"/>
  <c r="I844" i="3"/>
  <c r="K845" i="3"/>
  <c r="D846" i="3"/>
  <c r="F845" i="3" l="1"/>
  <c r="J845" i="3"/>
  <c r="H846" i="3"/>
  <c r="F846" i="3"/>
  <c r="I846" i="3"/>
  <c r="J846" i="3"/>
  <c r="K846" i="3"/>
  <c r="D847" i="3"/>
  <c r="I847" i="3" l="1"/>
  <c r="H847" i="3"/>
  <c r="J847" i="3"/>
  <c r="K847" i="3"/>
  <c r="D848" i="3"/>
  <c r="F848" i="3" l="1"/>
  <c r="F847" i="3"/>
  <c r="H848" i="3"/>
  <c r="J848" i="3"/>
  <c r="K848" i="3"/>
  <c r="D849" i="3"/>
  <c r="F849" i="3" l="1"/>
  <c r="I848" i="3"/>
  <c r="J849" i="3"/>
  <c r="I849" i="3"/>
  <c r="H849" i="3"/>
  <c r="K849" i="3"/>
  <c r="D850" i="3"/>
  <c r="H850" i="3" l="1"/>
  <c r="I850" i="3"/>
  <c r="J850" i="3"/>
  <c r="K850" i="3"/>
  <c r="D851" i="3"/>
  <c r="H851" i="3" l="1"/>
  <c r="I851" i="3"/>
  <c r="F850" i="3"/>
  <c r="J851" i="3"/>
  <c r="K851" i="3"/>
  <c r="D852" i="3"/>
  <c r="F852" i="3" l="1"/>
  <c r="F851" i="3"/>
  <c r="H852" i="3"/>
  <c r="J852" i="3"/>
  <c r="I852" i="3"/>
  <c r="K852" i="3"/>
  <c r="D853" i="3"/>
  <c r="F853" i="3" l="1"/>
  <c r="J853" i="3"/>
  <c r="H853" i="3"/>
  <c r="I853" i="3"/>
  <c r="K853" i="3"/>
  <c r="D854" i="3"/>
  <c r="H854" i="3" l="1"/>
  <c r="J854" i="3"/>
  <c r="K854" i="3"/>
  <c r="D855" i="3"/>
  <c r="I855" i="3" l="1"/>
  <c r="F854" i="3"/>
  <c r="I854" i="3"/>
  <c r="H855" i="3"/>
  <c r="J855" i="3"/>
  <c r="K855" i="3"/>
  <c r="D856" i="3"/>
  <c r="F856" i="3" l="1"/>
  <c r="F855" i="3"/>
  <c r="H856" i="3"/>
  <c r="J856" i="3"/>
  <c r="K856" i="3"/>
  <c r="D857" i="3"/>
  <c r="F857" i="3" l="1"/>
  <c r="I856" i="3"/>
  <c r="J857" i="3"/>
  <c r="I857" i="3"/>
  <c r="H857" i="3"/>
  <c r="K857" i="3"/>
  <c r="D858" i="3"/>
  <c r="H858" i="3" l="1"/>
  <c r="I858" i="3"/>
  <c r="J858" i="3"/>
  <c r="K858" i="3"/>
  <c r="D859" i="3"/>
  <c r="F859" i="3" l="1"/>
  <c r="F858" i="3"/>
  <c r="J859" i="3"/>
  <c r="I859" i="3"/>
  <c r="H859" i="3"/>
  <c r="K859" i="3"/>
  <c r="D860" i="3"/>
  <c r="H860" i="3" l="1"/>
  <c r="I860" i="3"/>
  <c r="J860" i="3"/>
  <c r="K860" i="3"/>
  <c r="D861" i="3"/>
  <c r="F861" i="3" l="1"/>
  <c r="F860" i="3"/>
  <c r="J861" i="3"/>
  <c r="I861" i="3"/>
  <c r="H861" i="3"/>
  <c r="K861" i="3"/>
  <c r="D862" i="3"/>
  <c r="H862" i="3" l="1"/>
  <c r="J862" i="3"/>
  <c r="K862" i="3"/>
  <c r="D863" i="3"/>
  <c r="F863" i="3" l="1"/>
  <c r="I863" i="3"/>
  <c r="F862" i="3"/>
  <c r="I862" i="3"/>
  <c r="H863" i="3"/>
  <c r="K863" i="3"/>
  <c r="D864" i="3"/>
  <c r="F864" i="3" l="1"/>
  <c r="J863" i="3"/>
  <c r="H864" i="3"/>
  <c r="J864" i="3"/>
  <c r="K864" i="3"/>
  <c r="D865" i="3"/>
  <c r="H865" i="3" l="1"/>
  <c r="I864" i="3"/>
  <c r="J865" i="3"/>
  <c r="I865" i="3"/>
  <c r="K865" i="3"/>
  <c r="D866" i="3"/>
  <c r="F865" i="3" l="1"/>
  <c r="H866" i="3"/>
  <c r="J866" i="3"/>
  <c r="I866" i="3"/>
  <c r="K866" i="3"/>
  <c r="D867" i="3"/>
  <c r="F867" i="3" l="1"/>
  <c r="F866" i="3"/>
  <c r="J867" i="3"/>
  <c r="I867" i="3"/>
  <c r="H867" i="3"/>
  <c r="K867" i="3"/>
  <c r="D868" i="3"/>
  <c r="H868" i="3" l="1"/>
  <c r="J868" i="3"/>
  <c r="K868" i="3"/>
  <c r="D869" i="3"/>
  <c r="H869" i="3" l="1"/>
  <c r="I869" i="3"/>
  <c r="F868" i="3"/>
  <c r="I868" i="3"/>
  <c r="F869" i="3"/>
  <c r="J869" i="3"/>
  <c r="K869" i="3"/>
  <c r="D870" i="3"/>
  <c r="H870" i="3" l="1"/>
  <c r="J870" i="3"/>
  <c r="K870" i="3"/>
  <c r="D871" i="3"/>
  <c r="F871" i="3" l="1"/>
  <c r="I871" i="3"/>
  <c r="F870" i="3"/>
  <c r="I870" i="3"/>
  <c r="H871" i="3"/>
  <c r="K871" i="3"/>
  <c r="D872" i="3"/>
  <c r="F872" i="3" l="1"/>
  <c r="J871" i="3"/>
  <c r="H872" i="3"/>
  <c r="J872" i="3"/>
  <c r="I872" i="3"/>
  <c r="K872" i="3"/>
  <c r="D873" i="3"/>
  <c r="F873" i="3" l="1"/>
  <c r="J873" i="3"/>
  <c r="H873" i="3"/>
  <c r="I873" i="3"/>
  <c r="K873" i="3"/>
  <c r="D874" i="3"/>
  <c r="I874" i="3" l="1"/>
  <c r="J874" i="3"/>
  <c r="K874" i="3"/>
  <c r="D875" i="3"/>
  <c r="F875" i="3" l="1"/>
  <c r="I875" i="3"/>
  <c r="F874" i="3"/>
  <c r="H874" i="3"/>
  <c r="J875" i="3"/>
  <c r="K875" i="3"/>
  <c r="D876" i="3"/>
  <c r="H875" i="3" l="1"/>
  <c r="H876" i="3"/>
  <c r="I876" i="3"/>
  <c r="J876" i="3"/>
  <c r="K876" i="3"/>
  <c r="D877" i="3"/>
  <c r="H877" i="3" l="1"/>
  <c r="I877" i="3"/>
  <c r="F876" i="3"/>
  <c r="J877" i="3"/>
  <c r="K877" i="3"/>
  <c r="D878" i="3"/>
  <c r="H878" i="3" l="1"/>
  <c r="F878" i="3"/>
  <c r="F877" i="3"/>
  <c r="J878" i="3"/>
  <c r="K878" i="3"/>
  <c r="D879" i="3"/>
  <c r="I878" i="3" l="1"/>
  <c r="H879" i="3"/>
  <c r="J879" i="3"/>
  <c r="I879" i="3"/>
  <c r="K879" i="3"/>
  <c r="D880" i="3"/>
  <c r="F880" i="3" l="1"/>
  <c r="F879" i="3"/>
  <c r="H880" i="3"/>
  <c r="J880" i="3"/>
  <c r="I880" i="3"/>
  <c r="K880" i="3"/>
  <c r="D881" i="3"/>
  <c r="F881" i="3" l="1"/>
  <c r="I881" i="3"/>
  <c r="J881" i="3"/>
  <c r="H881" i="3"/>
  <c r="K881" i="3"/>
  <c r="D882" i="3"/>
  <c r="H882" i="3" l="1"/>
  <c r="J882" i="3"/>
  <c r="K882" i="3"/>
  <c r="D883" i="3"/>
  <c r="F883" i="3" l="1"/>
  <c r="F882" i="3"/>
  <c r="I883" i="3"/>
  <c r="I882" i="3"/>
  <c r="H883" i="3"/>
  <c r="K883" i="3"/>
  <c r="D884" i="3"/>
  <c r="F884" i="3" l="1"/>
  <c r="J883" i="3"/>
  <c r="H884" i="3"/>
  <c r="J884" i="3"/>
  <c r="K884" i="3"/>
  <c r="D885" i="3"/>
  <c r="H885" i="3" l="1"/>
  <c r="I884" i="3"/>
  <c r="J885" i="3"/>
  <c r="I885" i="3"/>
  <c r="K885" i="3"/>
  <c r="D886" i="3"/>
  <c r="F886" i="3" l="1"/>
  <c r="I886" i="3"/>
  <c r="F885" i="3"/>
  <c r="J886" i="3"/>
  <c r="K886" i="3"/>
  <c r="D887" i="3"/>
  <c r="H886" i="3" l="1"/>
  <c r="F887" i="3"/>
  <c r="J887" i="3"/>
  <c r="I887" i="3"/>
  <c r="K887" i="3"/>
  <c r="D888" i="3"/>
  <c r="H887" i="3" l="1"/>
  <c r="H888" i="3"/>
  <c r="J888" i="3"/>
  <c r="I888" i="3"/>
  <c r="K888" i="3"/>
  <c r="D889" i="3"/>
  <c r="F889" i="3" l="1"/>
  <c r="F888" i="3"/>
  <c r="J889" i="3"/>
  <c r="I889" i="3"/>
  <c r="H889" i="3"/>
  <c r="K889" i="3"/>
  <c r="D890" i="3"/>
  <c r="H890" i="3" l="1"/>
  <c r="J890" i="3"/>
  <c r="K890" i="3"/>
  <c r="D891" i="3"/>
  <c r="I891" i="3" l="1"/>
  <c r="F890" i="3"/>
  <c r="I890" i="3"/>
  <c r="H891" i="3"/>
  <c r="J891" i="3"/>
  <c r="K891" i="3"/>
  <c r="D892" i="3"/>
  <c r="H892" i="3" l="1"/>
  <c r="F891" i="3"/>
  <c r="F892" i="3"/>
  <c r="I892" i="3"/>
  <c r="J892" i="3"/>
  <c r="K892" i="3"/>
  <c r="D893" i="3"/>
  <c r="F893" i="3" l="1"/>
  <c r="I893" i="3"/>
  <c r="J893" i="3"/>
  <c r="H893" i="3"/>
  <c r="K893" i="3"/>
  <c r="D894" i="3"/>
  <c r="H894" i="3" l="1"/>
  <c r="I894" i="3"/>
  <c r="J894" i="3"/>
  <c r="K894" i="3"/>
  <c r="D895" i="3"/>
  <c r="F894" i="3" l="1"/>
  <c r="J895" i="3"/>
  <c r="I895" i="3"/>
  <c r="K895" i="3"/>
  <c r="D896" i="3"/>
  <c r="F895" i="3" l="1"/>
  <c r="H895" i="3"/>
  <c r="H896" i="3"/>
  <c r="I896" i="3"/>
  <c r="J896" i="3"/>
  <c r="K896" i="3"/>
  <c r="D897" i="3"/>
  <c r="I897" i="3" l="1"/>
  <c r="F896" i="3"/>
  <c r="J897" i="3"/>
  <c r="K897" i="3"/>
  <c r="D898" i="3"/>
  <c r="F897" i="3" l="1"/>
  <c r="H897" i="3"/>
  <c r="H898" i="3"/>
  <c r="I898" i="3"/>
  <c r="J898" i="3"/>
  <c r="K898" i="3"/>
  <c r="D899" i="3"/>
  <c r="I899" i="3" l="1"/>
  <c r="F898" i="3"/>
  <c r="J899" i="3"/>
  <c r="K899" i="3"/>
  <c r="D900" i="3"/>
  <c r="F899" i="3" l="1"/>
  <c r="H899" i="3"/>
  <c r="H900" i="3"/>
  <c r="I900" i="3"/>
  <c r="J900" i="3"/>
  <c r="K900" i="3"/>
  <c r="D901" i="3"/>
  <c r="I901" i="3" l="1"/>
  <c r="F900" i="3"/>
  <c r="J901" i="3"/>
  <c r="K901" i="3"/>
  <c r="D902" i="3"/>
  <c r="F901" i="3" l="1"/>
  <c r="H901" i="3"/>
  <c r="H902" i="3"/>
  <c r="I902" i="3"/>
  <c r="J902" i="3"/>
  <c r="K902" i="3"/>
  <c r="D903" i="3"/>
  <c r="I903" i="3" l="1"/>
  <c r="F902" i="3"/>
  <c r="J903" i="3"/>
  <c r="K903" i="3"/>
  <c r="D904" i="3"/>
  <c r="F903" i="3" l="1"/>
  <c r="H903" i="3"/>
  <c r="H904" i="3"/>
  <c r="I904" i="3"/>
  <c r="J904" i="3"/>
  <c r="K904" i="3"/>
  <c r="D905" i="3"/>
  <c r="I905" i="3" l="1"/>
  <c r="F904" i="3"/>
  <c r="J905" i="3"/>
  <c r="K905" i="3"/>
  <c r="D906" i="3"/>
  <c r="F905" i="3" l="1"/>
  <c r="H905" i="3"/>
  <c r="H906" i="3"/>
  <c r="I906" i="3"/>
  <c r="J906" i="3"/>
  <c r="K906" i="3"/>
  <c r="D907" i="3"/>
  <c r="F906" i="3" l="1"/>
  <c r="J907" i="3"/>
  <c r="I907" i="3"/>
  <c r="K907" i="3"/>
  <c r="D908" i="3"/>
  <c r="F907" i="3" l="1"/>
  <c r="H907" i="3"/>
  <c r="H908" i="3"/>
  <c r="J908" i="3"/>
  <c r="K908" i="3"/>
  <c r="D909" i="3"/>
  <c r="F909" i="3" l="1"/>
  <c r="I909" i="3"/>
  <c r="F908" i="3"/>
  <c r="I908" i="3"/>
  <c r="H909" i="3"/>
  <c r="K909" i="3"/>
  <c r="D910" i="3"/>
  <c r="F910" i="3" l="1"/>
  <c r="J909" i="3"/>
  <c r="H910" i="3"/>
  <c r="J910" i="3"/>
  <c r="K910" i="3"/>
  <c r="D911" i="3"/>
  <c r="F911" i="3" l="1"/>
  <c r="I910" i="3"/>
  <c r="J911" i="3"/>
  <c r="I911" i="3"/>
  <c r="H911" i="3"/>
  <c r="K911" i="3"/>
  <c r="D912" i="3"/>
  <c r="H912" i="3" l="1"/>
  <c r="F912" i="3"/>
  <c r="J912" i="3"/>
  <c r="K912" i="3"/>
  <c r="D913" i="3"/>
  <c r="I912" i="3" l="1"/>
  <c r="J913" i="3"/>
  <c r="I913" i="3"/>
  <c r="H913" i="3"/>
  <c r="K913" i="3"/>
  <c r="D914" i="3"/>
  <c r="H914" i="3" l="1"/>
  <c r="F913" i="3"/>
  <c r="J914" i="3"/>
  <c r="K914" i="3"/>
  <c r="D915" i="3"/>
  <c r="F915" i="3" l="1"/>
  <c r="F914" i="3"/>
  <c r="I914" i="3"/>
  <c r="H915" i="3"/>
  <c r="K915" i="3"/>
  <c r="D916" i="3"/>
  <c r="I915" i="3" l="1"/>
  <c r="J915" i="3"/>
  <c r="H916" i="3"/>
  <c r="J916" i="3"/>
  <c r="K916" i="3"/>
  <c r="D917" i="3"/>
  <c r="F916" i="3" l="1"/>
  <c r="I916" i="3"/>
  <c r="F917" i="3"/>
  <c r="J917" i="3"/>
  <c r="I917" i="3"/>
  <c r="H917" i="3"/>
  <c r="K917" i="3"/>
  <c r="D918" i="3"/>
  <c r="H918" i="3" l="1"/>
  <c r="J918" i="3"/>
  <c r="K918" i="3"/>
  <c r="D919" i="3"/>
  <c r="I919" i="3" l="1"/>
  <c r="F918" i="3"/>
  <c r="I918" i="3"/>
  <c r="H919" i="3"/>
  <c r="J919" i="3"/>
  <c r="K919" i="3"/>
  <c r="D920" i="3"/>
  <c r="H920" i="3" l="1"/>
  <c r="F919" i="3"/>
  <c r="J920" i="3"/>
  <c r="I920" i="3"/>
  <c r="K920" i="3"/>
  <c r="D921" i="3"/>
  <c r="F921" i="3" l="1"/>
  <c r="F920" i="3"/>
  <c r="J921" i="3"/>
  <c r="I921" i="3"/>
  <c r="H921" i="3"/>
  <c r="K921" i="3"/>
  <c r="D922" i="3"/>
  <c r="H922" i="3" l="1"/>
  <c r="I922" i="3"/>
  <c r="J922" i="3"/>
  <c r="K922" i="3"/>
  <c r="D923" i="3"/>
  <c r="F923" i="3" l="1"/>
  <c r="F922" i="3"/>
  <c r="J923" i="3"/>
  <c r="I923" i="3"/>
  <c r="H923" i="3"/>
  <c r="K923" i="3"/>
  <c r="D924" i="3"/>
  <c r="H924" i="3" l="1"/>
  <c r="J924" i="3"/>
  <c r="K924" i="3"/>
  <c r="D925" i="3"/>
  <c r="H925" i="3" l="1"/>
  <c r="F924" i="3"/>
  <c r="I925" i="3"/>
  <c r="I924" i="3"/>
  <c r="F925" i="3"/>
  <c r="J925" i="3"/>
  <c r="K925" i="3"/>
  <c r="D926" i="3"/>
  <c r="H926" i="3" l="1"/>
  <c r="I926" i="3"/>
  <c r="J926" i="3"/>
  <c r="K926" i="3"/>
  <c r="D927" i="3"/>
  <c r="F927" i="3" l="1"/>
  <c r="F926" i="3"/>
  <c r="J927" i="3"/>
  <c r="I927" i="3"/>
  <c r="H927" i="3"/>
  <c r="K927" i="3"/>
  <c r="D928" i="3"/>
  <c r="H928" i="3" l="1"/>
  <c r="I928" i="3"/>
  <c r="J928" i="3"/>
  <c r="K928" i="3"/>
  <c r="D929" i="3"/>
  <c r="F929" i="3" l="1"/>
  <c r="F928" i="3"/>
  <c r="J929" i="3"/>
  <c r="I929" i="3"/>
  <c r="H929" i="3"/>
  <c r="K929" i="3"/>
  <c r="D930" i="3"/>
  <c r="H930" i="3" l="1"/>
  <c r="J930" i="3"/>
  <c r="I930" i="3"/>
  <c r="K930" i="3"/>
  <c r="D931" i="3"/>
  <c r="F931" i="3" l="1"/>
  <c r="F930" i="3"/>
  <c r="J931" i="3"/>
  <c r="I931" i="3"/>
  <c r="H931" i="3"/>
  <c r="K931" i="3"/>
  <c r="D932" i="3"/>
  <c r="H932" i="3" l="1"/>
  <c r="J932" i="3"/>
  <c r="I932" i="3"/>
  <c r="K932" i="3"/>
  <c r="D933" i="3"/>
  <c r="F932" i="3" l="1"/>
  <c r="F933" i="3"/>
  <c r="J933" i="3"/>
  <c r="I933" i="3"/>
  <c r="H933" i="3"/>
  <c r="K933" i="3"/>
  <c r="D934" i="3"/>
  <c r="H934" i="3" l="1"/>
  <c r="J934" i="3"/>
  <c r="K934" i="3"/>
  <c r="D935" i="3"/>
  <c r="I935" i="3" l="1"/>
  <c r="F934" i="3"/>
  <c r="I934" i="3"/>
  <c r="H935" i="3"/>
  <c r="J935" i="3"/>
  <c r="K935" i="3"/>
  <c r="D936" i="3"/>
  <c r="F936" i="3" l="1"/>
  <c r="F935" i="3"/>
  <c r="H936" i="3"/>
  <c r="J936" i="3"/>
  <c r="I936" i="3"/>
  <c r="K936" i="3"/>
  <c r="D937" i="3"/>
  <c r="F937" i="3" l="1"/>
  <c r="I937" i="3"/>
  <c r="J937" i="3"/>
  <c r="H937" i="3"/>
  <c r="K937" i="3"/>
  <c r="D938" i="3"/>
  <c r="H938" i="3" l="1"/>
  <c r="I938" i="3"/>
  <c r="J938" i="3"/>
  <c r="K938" i="3"/>
  <c r="D939" i="3"/>
  <c r="I939" i="3" l="1"/>
  <c r="F938" i="3"/>
  <c r="J939" i="3"/>
  <c r="K939" i="3"/>
  <c r="D940" i="3"/>
  <c r="F939" i="3" l="1"/>
  <c r="H939" i="3"/>
  <c r="H940" i="3"/>
  <c r="J940" i="3"/>
  <c r="K940" i="3"/>
  <c r="D941" i="3"/>
  <c r="I941" i="3" l="1"/>
  <c r="F940" i="3"/>
  <c r="F941" i="3"/>
  <c r="I940" i="3"/>
  <c r="H941" i="3"/>
  <c r="K941" i="3"/>
  <c r="D942" i="3"/>
  <c r="J941" i="3" l="1"/>
  <c r="F942" i="3"/>
  <c r="H942" i="3"/>
  <c r="J942" i="3"/>
  <c r="I942" i="3"/>
  <c r="K942" i="3"/>
  <c r="D943" i="3"/>
  <c r="F943" i="3" l="1"/>
  <c r="J943" i="3"/>
  <c r="H943" i="3"/>
  <c r="I943" i="3"/>
  <c r="K943" i="3"/>
  <c r="D944" i="3"/>
  <c r="H944" i="3" l="1"/>
  <c r="J944" i="3"/>
  <c r="I944" i="3"/>
  <c r="K944" i="3"/>
  <c r="D945" i="3"/>
  <c r="H945" i="3" l="1"/>
  <c r="I945" i="3"/>
  <c r="F944" i="3"/>
  <c r="J945" i="3"/>
  <c r="K945" i="3"/>
  <c r="D946" i="3"/>
  <c r="F946" i="3" l="1"/>
  <c r="F945" i="3"/>
  <c r="H946" i="3"/>
  <c r="J946" i="3"/>
  <c r="I946" i="3"/>
  <c r="K946" i="3"/>
  <c r="D947" i="3"/>
  <c r="F947" i="3" l="1"/>
  <c r="I947" i="3"/>
  <c r="J947" i="3"/>
  <c r="H947" i="3"/>
  <c r="K947" i="3"/>
  <c r="D948" i="3"/>
  <c r="H948" i="3" l="1"/>
  <c r="J948" i="3"/>
  <c r="K948" i="3"/>
  <c r="D949" i="3"/>
  <c r="H949" i="3" l="1"/>
  <c r="F948" i="3"/>
  <c r="I949" i="3"/>
  <c r="I948" i="3"/>
  <c r="F949" i="3"/>
  <c r="J949" i="3"/>
  <c r="K949" i="3"/>
  <c r="D950" i="3"/>
  <c r="H950" i="3" l="1"/>
  <c r="J950" i="3"/>
  <c r="K950" i="3"/>
  <c r="D951" i="3"/>
  <c r="H951" i="3" l="1"/>
  <c r="I951" i="3"/>
  <c r="F950" i="3"/>
  <c r="I950" i="3"/>
  <c r="F951" i="3"/>
  <c r="J951" i="3"/>
  <c r="K951" i="3"/>
  <c r="D952" i="3"/>
  <c r="H952" i="3" l="1"/>
  <c r="I952" i="3"/>
  <c r="J952" i="3"/>
  <c r="K952" i="3"/>
  <c r="D953" i="3"/>
  <c r="I953" i="3" l="1"/>
  <c r="F952" i="3"/>
  <c r="J953" i="3"/>
  <c r="K953" i="3"/>
  <c r="D954" i="3"/>
  <c r="F953" i="3" l="1"/>
  <c r="H953" i="3"/>
  <c r="H954" i="3"/>
  <c r="I954" i="3"/>
  <c r="J954" i="3"/>
  <c r="K954" i="3"/>
  <c r="D955" i="3"/>
  <c r="I955" i="3" l="1"/>
  <c r="F954" i="3"/>
  <c r="J955" i="3"/>
  <c r="K955" i="3"/>
  <c r="D956" i="3"/>
  <c r="F955" i="3" l="1"/>
  <c r="H955" i="3"/>
  <c r="H956" i="3"/>
  <c r="J956" i="3"/>
  <c r="K956" i="3"/>
  <c r="D957" i="3"/>
  <c r="F957" i="3" l="1"/>
  <c r="I957" i="3"/>
  <c r="F956" i="3"/>
  <c r="I956" i="3"/>
  <c r="H957" i="3"/>
  <c r="K957" i="3"/>
  <c r="D958" i="3"/>
  <c r="F958" i="3" l="1"/>
  <c r="J957" i="3"/>
  <c r="H958" i="3"/>
  <c r="J958" i="3"/>
  <c r="K958" i="3"/>
  <c r="D959" i="3"/>
  <c r="F959" i="3" l="1"/>
  <c r="I958" i="3"/>
  <c r="J959" i="3"/>
  <c r="I959" i="3"/>
  <c r="H959" i="3"/>
  <c r="K959" i="3"/>
  <c r="D960" i="3"/>
  <c r="H960" i="3" l="1"/>
  <c r="J960" i="3"/>
  <c r="I960" i="3"/>
  <c r="K960" i="3"/>
  <c r="D961" i="3"/>
  <c r="F960" i="3" l="1"/>
  <c r="J961" i="3"/>
  <c r="I961" i="3"/>
  <c r="K961" i="3"/>
  <c r="D962" i="3"/>
  <c r="F961" i="3" l="1"/>
  <c r="H961" i="3"/>
  <c r="H962" i="3"/>
  <c r="I962" i="3"/>
  <c r="J962" i="3"/>
  <c r="K962" i="3"/>
  <c r="D963" i="3"/>
  <c r="F962" i="3" l="1"/>
  <c r="J963" i="3"/>
  <c r="I963" i="3"/>
  <c r="K963" i="3"/>
  <c r="D964" i="3"/>
  <c r="F963" i="3" l="1"/>
  <c r="H963" i="3"/>
  <c r="H964" i="3"/>
  <c r="J964" i="3"/>
  <c r="K964" i="3"/>
  <c r="D965" i="3"/>
  <c r="H965" i="3" l="1"/>
  <c r="I965" i="3"/>
  <c r="F964" i="3"/>
  <c r="I964" i="3"/>
  <c r="K965" i="3"/>
  <c r="D966" i="3"/>
  <c r="F965" i="3" l="1"/>
  <c r="F966" i="3"/>
  <c r="J965" i="3"/>
  <c r="J966" i="3"/>
  <c r="K966" i="3"/>
  <c r="D967" i="3"/>
  <c r="H966" i="3" l="1"/>
  <c r="H967" i="3"/>
  <c r="I966" i="3"/>
  <c r="J967" i="3"/>
  <c r="I967" i="3"/>
  <c r="K967" i="3"/>
  <c r="D968" i="3"/>
  <c r="F968" i="3" l="1"/>
  <c r="F967" i="3"/>
  <c r="H968" i="3"/>
  <c r="J968" i="3"/>
  <c r="I968" i="3"/>
  <c r="K968" i="3"/>
  <c r="D969" i="3"/>
  <c r="I969" i="3" l="1"/>
  <c r="J969" i="3"/>
  <c r="K969" i="3"/>
  <c r="D970" i="3"/>
  <c r="F969" i="3" l="1"/>
  <c r="H969" i="3"/>
  <c r="H970" i="3"/>
  <c r="I970" i="3"/>
  <c r="J970" i="3"/>
  <c r="K970" i="3"/>
  <c r="D971" i="3"/>
  <c r="F970" i="3" l="1"/>
  <c r="I971" i="3"/>
  <c r="J971" i="3"/>
  <c r="K971" i="3"/>
  <c r="D972" i="3"/>
  <c r="F971" i="3" l="1"/>
  <c r="H971" i="3"/>
  <c r="H972" i="3"/>
  <c r="I972" i="3"/>
  <c r="J972" i="3"/>
  <c r="K972" i="3"/>
  <c r="D973" i="3"/>
  <c r="F972" i="3" l="1"/>
  <c r="J973" i="3"/>
  <c r="I973" i="3"/>
  <c r="K973" i="3"/>
  <c r="D974" i="3"/>
  <c r="F973" i="3" l="1"/>
  <c r="H973" i="3"/>
  <c r="H974" i="3"/>
  <c r="J974" i="3"/>
  <c r="K974" i="3"/>
  <c r="D975" i="3"/>
  <c r="H975" i="3" l="1"/>
  <c r="I975" i="3"/>
  <c r="F974" i="3"/>
  <c r="I974" i="3"/>
  <c r="K975" i="3"/>
  <c r="D976" i="3"/>
  <c r="F975" i="3" l="1"/>
  <c r="J975" i="3"/>
  <c r="F976" i="3"/>
  <c r="H976" i="3"/>
  <c r="J976" i="3"/>
  <c r="K976" i="3"/>
  <c r="D977" i="3"/>
  <c r="I977" i="3" l="1"/>
  <c r="I976" i="3"/>
  <c r="J977" i="3"/>
  <c r="K977" i="3"/>
  <c r="D978" i="3"/>
  <c r="F977" i="3" l="1"/>
  <c r="H977" i="3"/>
  <c r="H978" i="3"/>
  <c r="I978" i="3"/>
  <c r="J978" i="3"/>
  <c r="K978" i="3"/>
  <c r="D979" i="3"/>
  <c r="F978" i="3" l="1"/>
  <c r="F979" i="3"/>
  <c r="J979" i="3"/>
  <c r="I979" i="3"/>
  <c r="H979" i="3"/>
  <c r="K979" i="3"/>
  <c r="D980" i="3"/>
  <c r="H980" i="3" l="1"/>
  <c r="J980" i="3"/>
  <c r="I980" i="3"/>
  <c r="K980" i="3"/>
  <c r="D981" i="3"/>
  <c r="F981" i="3" l="1"/>
  <c r="F980" i="3"/>
  <c r="J981" i="3"/>
  <c r="I981" i="3"/>
  <c r="H981" i="3"/>
  <c r="K981" i="3"/>
  <c r="D982" i="3"/>
  <c r="H982" i="3" l="1"/>
  <c r="I982" i="3"/>
  <c r="J982" i="3"/>
  <c r="K982" i="3"/>
  <c r="D983" i="3"/>
  <c r="H983" i="3" l="1"/>
  <c r="F982" i="3"/>
  <c r="J983" i="3"/>
  <c r="I983" i="3"/>
  <c r="K983" i="3"/>
  <c r="D984" i="3"/>
  <c r="F984" i="3" l="1"/>
  <c r="F983" i="3"/>
  <c r="H984" i="3"/>
  <c r="J984" i="3"/>
  <c r="K984" i="3"/>
  <c r="D985" i="3"/>
  <c r="F985" i="3" l="1"/>
  <c r="I984" i="3"/>
  <c r="J985" i="3"/>
  <c r="I985" i="3"/>
  <c r="H985" i="3"/>
  <c r="K985" i="3"/>
  <c r="D986" i="3"/>
  <c r="H986" i="3" l="1"/>
  <c r="I986" i="3"/>
  <c r="J986" i="3"/>
  <c r="K986" i="3"/>
  <c r="D987" i="3"/>
  <c r="F987" i="3" l="1"/>
  <c r="F986" i="3"/>
  <c r="J987" i="3"/>
  <c r="I987" i="3"/>
  <c r="H987" i="3"/>
  <c r="K987" i="3"/>
  <c r="D988" i="3"/>
  <c r="I988" i="3" l="1"/>
  <c r="H988" i="3"/>
  <c r="J988" i="3"/>
  <c r="K988" i="3"/>
  <c r="D989" i="3"/>
  <c r="F989" i="3" l="1"/>
  <c r="F988" i="3"/>
  <c r="J989" i="3"/>
  <c r="I989" i="3"/>
  <c r="H989" i="3"/>
  <c r="K989" i="3"/>
  <c r="D990" i="3"/>
  <c r="H990" i="3" l="1"/>
  <c r="J990" i="3"/>
  <c r="K990" i="3"/>
  <c r="D991" i="3"/>
  <c r="F990" i="3" l="1"/>
  <c r="H991" i="3"/>
  <c r="I991" i="3"/>
  <c r="I990" i="3"/>
  <c r="J991" i="3"/>
  <c r="K991" i="3"/>
  <c r="D992" i="3"/>
  <c r="F992" i="3" l="1"/>
  <c r="F991" i="3"/>
  <c r="H992" i="3"/>
  <c r="J992" i="3"/>
  <c r="K992" i="3"/>
  <c r="D993" i="3"/>
  <c r="I992" i="3" l="1"/>
  <c r="J993" i="3"/>
  <c r="I993" i="3"/>
  <c r="H993" i="3"/>
  <c r="K993" i="3"/>
  <c r="D994" i="3"/>
  <c r="H994" i="3" l="1"/>
  <c r="F994" i="3"/>
  <c r="F993" i="3"/>
  <c r="I994" i="3"/>
  <c r="J994" i="3"/>
  <c r="K994" i="3"/>
  <c r="D995" i="3"/>
  <c r="F995" i="3" l="1"/>
  <c r="J995" i="3"/>
  <c r="I995" i="3"/>
  <c r="H995" i="3"/>
  <c r="K995" i="3"/>
  <c r="D996" i="3"/>
  <c r="H996" i="3" l="1"/>
  <c r="J996" i="3"/>
  <c r="K996" i="3"/>
  <c r="D997" i="3"/>
  <c r="F997" i="3" l="1"/>
  <c r="F996" i="3"/>
  <c r="I997" i="3"/>
  <c r="I996" i="3"/>
  <c r="H997" i="3"/>
  <c r="K997" i="3"/>
  <c r="D998" i="3"/>
  <c r="H998" i="3" l="1"/>
  <c r="J997" i="3"/>
  <c r="J998" i="3"/>
  <c r="K998" i="3"/>
  <c r="D999" i="3"/>
  <c r="O1000" i="2" l="1"/>
  <c r="N1000" i="2"/>
  <c r="F998" i="3"/>
  <c r="I999" i="3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M3" i="4" s="1"/>
  <c r="AS3" i="4" s="1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<sst xmlns="http://schemas.openxmlformats.org/spreadsheetml/2006/main" count="2048" uniqueCount="511">
  <si>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</si>
  <si>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</si>
  <si>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</si>
  <si>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</si>
  <si>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</si>
  <si>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</si>
  <si>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</si>
  <si>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</si>
  <si>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</si>
  <si>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</si>
  <si>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</si>
  <si>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</si>
  <si>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</si>
  <si>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</si>
  <si>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</si>
  <si>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</si>
  <si>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</si>
  <si>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</si>
  <si>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</si>
  <si>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</si>
  <si>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</si>
  <si>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</si>
  <si>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</si>
  <si>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</si>
  <si>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</si>
  <si>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</si>
  <si>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</si>
  <si>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</si>
  <si>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</si>
  <si>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</si>
  <si>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</si>
  <si>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</si>
  <si>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</si>
  <si>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</si>
  <si>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</si>
  <si>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</si>
  <si>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</si>
  <si>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</si>
  <si>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</si>
  <si>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</si>
  <si>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</si>
  <si>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</si>
  <si>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</si>
  <si>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</si>
  <si>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</si>
  <si>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</si>
  <si>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</si>
  <si>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</si>
  <si>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</si>
  <si>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</si>
  <si>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</si>
  <si>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</si>
  <si>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</si>
  <si>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</si>
  <si>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</si>
  <si>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</si>
  <si>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</si>
  <si>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</si>
  <si>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</si>
  <si>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</si>
  <si>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</si>
  <si>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</si>
  <si>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</si>
  <si>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</si>
  <si>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</si>
  <si>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</si>
  <si>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</si>
  <si>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</si>
  <si>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</si>
  <si>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</si>
  <si>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</si>
  <si>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</si>
  <si>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</si>
  <si>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</si>
  <si>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</si>
  <si>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</si>
  <si>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</si>
  <si>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</si>
  <si>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</si>
  <si>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</si>
  <si>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</si>
  <si>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</si>
  <si>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</si>
  <si>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</si>
  <si>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</si>
  <si>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</si>
  <si>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</si>
  <si>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</si>
  <si>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</si>
  <si>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</si>
  <si>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</si>
  <si>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</si>
  <si>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</si>
  <si>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</si>
  <si>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</si>
  <si>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</si>
  <si>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</si>
  <si>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</si>
  <si>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</si>
  <si>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</si>
  <si>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</si>
  <si>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</si>
  <si>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</si>
  <si>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</si>
  <si>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</si>
  <si>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</si>
  <si>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</si>
  <si>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</si>
  <si>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</si>
  <si>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</si>
  <si>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</si>
  <si>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</si>
  <si>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</si>
  <si>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</si>
  <si>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</si>
  <si>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</si>
  <si>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</si>
  <si>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</si>
  <si>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</si>
  <si>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</si>
  <si>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</si>
  <si>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</si>
  <si>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</si>
  <si>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</si>
  <si>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</si>
  <si>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</si>
  <si>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</si>
  <si>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</si>
  <si>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</si>
  <si>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</si>
  <si>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</si>
  <si>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</si>
  <si>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</si>
  <si>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</si>
  <si>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</si>
  <si>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</si>
  <si>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</si>
  <si>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</si>
  <si>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</si>
  <si>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</si>
  <si>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</si>
  <si>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</si>
  <si>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</si>
  <si>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</si>
  <si>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</si>
  <si>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</si>
  <si>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</si>
  <si>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</si>
  <si>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</si>
  <si>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</si>
  <si>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</si>
  <si>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</si>
  <si>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</si>
  <si>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</si>
  <si>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</si>
  <si>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</si>
  <si>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</si>
  <si>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</si>
  <si>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</si>
  <si>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</si>
  <si>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</si>
  <si>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</si>
  <si>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</si>
  <si>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</si>
  <si>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</si>
  <si>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</si>
  <si>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</si>
  <si>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</si>
  <si>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</si>
  <si>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</si>
  <si>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</si>
  <si>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</si>
  <si>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</si>
  <si>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</si>
  <si>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</si>
  <si>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</si>
  <si>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</si>
  <si>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</si>
  <si>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</si>
  <si>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</si>
  <si>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</si>
  <si>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</si>
  <si>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</si>
  <si>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</si>
  <si>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</si>
  <si>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</si>
  <si>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</si>
  <si>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</si>
  <si>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</si>
  <si>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</si>
  <si>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</si>
  <si>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</si>
  <si>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</si>
  <si>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</si>
  <si>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</si>
  <si>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</si>
  <si>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</si>
  <si>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</si>
  <si>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</si>
  <si>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</si>
  <si>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</si>
  <si>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</si>
  <si>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Pescara</t>
  </si>
  <si>
    <t>Venezia</t>
  </si>
  <si>
    <t>Virtus Entella</t>
  </si>
  <si>
    <t>Guimaraes</t>
  </si>
  <si>
    <t>Crotone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</si>
  <si>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</si>
  <si>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</si>
  <si>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</si>
  <si>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</si>
  <si>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</si>
  <si>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</si>
  <si>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</si>
  <si>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</si>
  <si>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</si>
  <si>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</si>
  <si>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</si>
  <si>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</si>
  <si>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</si>
  <si>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</si>
  <si>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St Mirren</t>
  </si>
  <si>
    <t>Livingston</t>
  </si>
  <si>
    <t>Celtic</t>
  </si>
  <si>
    <t>Hamilton</t>
  </si>
  <si>
    <t>Ross County</t>
  </si>
  <si>
    <t>Motherwell</t>
  </si>
  <si>
    <t>True prob %</t>
  </si>
  <si>
    <t>PW1</t>
  </si>
  <si>
    <t>PW2</t>
  </si>
  <si>
    <t>PL1</t>
  </si>
  <si>
    <t>PL2</t>
  </si>
  <si>
    <t>EV1</t>
  </si>
  <si>
    <t>EV2</t>
  </si>
  <si>
    <t>Mechelen</t>
  </si>
  <si>
    <t>Genk</t>
  </si>
  <si>
    <t>Oud-Heverlee Leuven</t>
  </si>
  <si>
    <t>Oostende</t>
  </si>
  <si>
    <t>Gent</t>
  </si>
  <si>
    <t>Kortrijk</t>
  </si>
  <si>
    <t>Antwerp</t>
  </si>
  <si>
    <t>Beerschot VA</t>
  </si>
  <si>
    <t>Waregem</t>
  </si>
  <si>
    <t>Eupen</t>
  </si>
  <si>
    <t>Club Brugge</t>
  </si>
  <si>
    <t>Anderlecht</t>
  </si>
  <si>
    <t>St Truiden</t>
  </si>
  <si>
    <t>Standard</t>
  </si>
  <si>
    <t>Bordeaux</t>
  </si>
  <si>
    <t>Nantes</t>
  </si>
  <si>
    <t>Dijon</t>
  </si>
  <si>
    <t>Angers</t>
  </si>
  <si>
    <t>Lille</t>
  </si>
  <si>
    <t>Rennes</t>
  </si>
  <si>
    <t>Toulouse</t>
  </si>
  <si>
    <t>Dunkerque</t>
  </si>
  <si>
    <t>Ajaccio</t>
  </si>
  <si>
    <t>Chateauroux</t>
  </si>
  <si>
    <t>Amiens</t>
  </si>
  <si>
    <t>Nancy</t>
  </si>
  <si>
    <t>Auxerre</t>
  </si>
  <si>
    <t>Sochaux</t>
  </si>
  <si>
    <t>Chambly</t>
  </si>
  <si>
    <t>Paris FC</t>
  </si>
  <si>
    <t>Clermont</t>
  </si>
  <si>
    <t>Caen</t>
  </si>
  <si>
    <t>Guingamp</t>
  </si>
  <si>
    <t>Niort</t>
  </si>
  <si>
    <t>Rodez</t>
  </si>
  <si>
    <t>Grenoble</t>
  </si>
  <si>
    <t>Valenciennes</t>
  </si>
  <si>
    <t>Pau FC</t>
  </si>
  <si>
    <t>Monaco</t>
  </si>
  <si>
    <t>Reims</t>
  </si>
  <si>
    <t>Lorient</t>
  </si>
  <si>
    <t>Strasbourg</t>
  </si>
  <si>
    <t>Nimes</t>
  </si>
  <si>
    <t>Brest</t>
  </si>
  <si>
    <t>Nice</t>
  </si>
  <si>
    <t>Lens</t>
  </si>
  <si>
    <t>Troyes</t>
  </si>
  <si>
    <t>Le Havre</t>
  </si>
  <si>
    <t>Lyon</t>
  </si>
  <si>
    <t>Montpellier</t>
  </si>
  <si>
    <t>Metz</t>
  </si>
  <si>
    <t>St Etienne</t>
  </si>
  <si>
    <t>Marseille</t>
  </si>
  <si>
    <t>Paris SG</t>
  </si>
  <si>
    <t>Lamia</t>
  </si>
  <si>
    <t>Wycombe</t>
  </si>
  <si>
    <t>Rotherham</t>
  </si>
  <si>
    <t>Coventry</t>
  </si>
  <si>
    <t>Peterboro</t>
  </si>
  <si>
    <t>Crewe</t>
  </si>
  <si>
    <t>Doncaster</t>
  </si>
  <si>
    <t>Milton Keynes Dons</t>
  </si>
  <si>
    <t>Fleetwood Town</t>
  </si>
  <si>
    <t>Burton</t>
  </si>
  <si>
    <t>Gillingham</t>
  </si>
  <si>
    <t>Lincoln</t>
  </si>
  <si>
    <t>Oxford</t>
  </si>
  <si>
    <t>Northampton</t>
  </si>
  <si>
    <t>AFC Wimbledon</t>
  </si>
  <si>
    <t>Plymouth</t>
  </si>
  <si>
    <t>Blackpool</t>
  </si>
  <si>
    <t>Portsmouth</t>
  </si>
  <si>
    <t>Shrewsbury</t>
  </si>
  <si>
    <t>Sunderland</t>
  </si>
  <si>
    <t>Swindon</t>
  </si>
  <si>
    <t>Rochdale</t>
  </si>
  <si>
    <t>Barrow</t>
  </si>
  <si>
    <t>Stevenage</t>
  </si>
  <si>
    <t>Bolton</t>
  </si>
  <si>
    <t>Forest Green</t>
  </si>
  <si>
    <t>Bradford</t>
  </si>
  <si>
    <t>Colchester</t>
  </si>
  <si>
    <t>Cambridge</t>
  </si>
  <si>
    <t>Carlisle</t>
  </si>
  <si>
    <t>Cheltenham</t>
  </si>
  <si>
    <t>Morecambe</t>
  </si>
  <si>
    <t>Mansfield</t>
  </si>
  <si>
    <t>Tranmere</t>
  </si>
  <si>
    <t>Oldham</t>
  </si>
  <si>
    <t>Leyton Orient</t>
  </si>
  <si>
    <t>Port Vale</t>
  </si>
  <si>
    <t>Crawley Town</t>
  </si>
  <si>
    <t>Salford</t>
  </si>
  <si>
    <t>Exeter</t>
  </si>
  <si>
    <t>Scunthorpe</t>
  </si>
  <si>
    <t>Newport County</t>
  </si>
  <si>
    <t>Southend</t>
  </si>
  <si>
    <t>Harrogate</t>
  </si>
  <si>
    <t>Walsall</t>
  </si>
  <si>
    <t>Grimsby</t>
  </si>
  <si>
    <t>Panetolikos</t>
  </si>
  <si>
    <t>Heerenveen</t>
  </si>
  <si>
    <t>Willem II</t>
  </si>
  <si>
    <t>Zwolle</t>
  </si>
  <si>
    <t>Feyenoord</t>
  </si>
  <si>
    <t>Twente</t>
  </si>
  <si>
    <t>For Sittard</t>
  </si>
  <si>
    <t>Castellon</t>
  </si>
  <si>
    <t>Karagumruk</t>
  </si>
  <si>
    <t>Ipswich</t>
  </si>
  <si>
    <t>Atromitos</t>
  </si>
  <si>
    <t>Volos NFC</t>
  </si>
  <si>
    <t>Asteras Tripolis</t>
  </si>
  <si>
    <t>FC Emmen</t>
  </si>
  <si>
    <t>VVV Venlo</t>
  </si>
  <si>
    <t>Heracles</t>
  </si>
  <si>
    <t>Den Haag</t>
  </si>
  <si>
    <t>Sparta Rotterdam</t>
  </si>
  <si>
    <t>Ajax</t>
  </si>
  <si>
    <t>Groningen</t>
  </si>
  <si>
    <t>PSV Eindhoven</t>
  </si>
  <si>
    <t>Waalwijk</t>
  </si>
  <si>
    <t>Vitesse</t>
  </si>
  <si>
    <t>Cartagena</t>
  </si>
  <si>
    <t>Erzurum BB</t>
  </si>
  <si>
    <t>Bayern Munich</t>
  </si>
  <si>
    <t>Schalke 04</t>
  </si>
  <si>
    <t>Hamburg</t>
  </si>
  <si>
    <t>Fortuna Dusseldorf</t>
  </si>
  <si>
    <t>Regensburg</t>
  </si>
  <si>
    <t>Nurnberg</t>
  </si>
  <si>
    <t>Utrecht</t>
  </si>
  <si>
    <t>Ein Frankfurt</t>
  </si>
  <si>
    <t>Bielefeld</t>
  </si>
  <si>
    <t>FC Koln</t>
  </si>
  <si>
    <t>Hoffenheim</t>
  </si>
  <si>
    <t>Stuttgart</t>
  </si>
  <si>
    <t>Freiburg</t>
  </si>
  <si>
    <t>Union Berlin</t>
  </si>
  <si>
    <t>Augsburg</t>
  </si>
  <si>
    <t>Werder Bremen</t>
  </si>
  <si>
    <t>Hertha</t>
  </si>
  <si>
    <t>Dortmund</t>
  </si>
  <si>
    <t>M'gladbach</t>
  </si>
  <si>
    <t>Hannover</t>
  </si>
  <si>
    <t>Karlsruhe</t>
  </si>
  <si>
    <t>Sandhausen</t>
  </si>
  <si>
    <t>Darmstadt</t>
  </si>
  <si>
    <t>Wurzburger Kickers</t>
  </si>
  <si>
    <t>Erzgebirge Aue</t>
  </si>
  <si>
    <t>AZ Alkmaar</t>
  </si>
  <si>
    <t>Nacional</t>
  </si>
  <si>
    <t>RB Leipzig</t>
  </si>
  <si>
    <t>Mainz</t>
  </si>
  <si>
    <t>Wolfsburg</t>
  </si>
  <si>
    <t>Leverkusen</t>
  </si>
  <si>
    <t>Greuther Furth</t>
  </si>
  <si>
    <t>Osnabruck</t>
  </si>
  <si>
    <t>Heidenheim</t>
  </si>
  <si>
    <t>Braunschweig</t>
  </si>
  <si>
    <t>Holstein Kiel</t>
  </si>
  <si>
    <t>Paderborn</t>
  </si>
  <si>
    <t>Bochum</t>
  </si>
  <si>
    <t>St Pauli</t>
  </si>
  <si>
    <t>SCORE</t>
  </si>
  <si>
    <t>Monza</t>
  </si>
  <si>
    <t>Reggina</t>
  </si>
  <si>
    <t>Vicenza</t>
  </si>
  <si>
    <t>Logrones</t>
  </si>
  <si>
    <t>Giannina</t>
  </si>
  <si>
    <t>2-0</t>
  </si>
  <si>
    <t>1-1</t>
  </si>
  <si>
    <t>1-0</t>
  </si>
  <si>
    <t>2-1</t>
  </si>
  <si>
    <t>Apollon</t>
  </si>
  <si>
    <t>Farense</t>
  </si>
  <si>
    <t>ov25</t>
  </si>
  <si>
    <t>ov15</t>
  </si>
  <si>
    <t>1-3</t>
  </si>
  <si>
    <t>Arbroath</t>
  </si>
  <si>
    <t>Hearts</t>
  </si>
  <si>
    <t>Alloa</t>
  </si>
  <si>
    <t>Dunfermline</t>
  </si>
  <si>
    <t>Dundee</t>
  </si>
  <si>
    <t>Morton</t>
  </si>
  <si>
    <t>Inverness C</t>
  </si>
  <si>
    <t>Ayr</t>
  </si>
  <si>
    <t>Queen of Sth</t>
  </si>
  <si>
    <t>Raith Rvs</t>
  </si>
  <si>
    <t>Dumbarton</t>
  </si>
  <si>
    <t>Clyde</t>
  </si>
  <si>
    <t>East Fife</t>
  </si>
  <si>
    <t>Montrose</t>
  </si>
  <si>
    <t>Falkirk</t>
  </si>
  <si>
    <t>Forfar</t>
  </si>
  <si>
    <t>Partick</t>
  </si>
  <si>
    <t>Airdrie Utd</t>
  </si>
  <si>
    <t>Peterhead</t>
  </si>
  <si>
    <t>Cove Rangers</t>
  </si>
  <si>
    <t>Annan Athletic</t>
  </si>
  <si>
    <t>Stranraer</t>
  </si>
  <si>
    <t>Edinburgh City</t>
  </si>
  <si>
    <t>Cowdenbeath</t>
  </si>
  <si>
    <t>Elgin</t>
  </si>
  <si>
    <t>Brechin</t>
  </si>
  <si>
    <t>Queens Park</t>
  </si>
  <si>
    <t>Albion Rvs</t>
  </si>
  <si>
    <t>Stenhousemuir</t>
  </si>
  <si>
    <t>Stirling</t>
  </si>
  <si>
    <t>un25</t>
  </si>
  <si>
    <t>ov05</t>
  </si>
  <si>
    <t>OV25</t>
  </si>
  <si>
    <t>UN25</t>
  </si>
  <si>
    <t>P GOALS</t>
  </si>
  <si>
    <t>P SCORE</t>
  </si>
  <si>
    <t>0-0</t>
  </si>
  <si>
    <t>ov2.25</t>
  </si>
  <si>
    <t>ov1.75</t>
  </si>
  <si>
    <t>un35</t>
  </si>
  <si>
    <t>Goals O</t>
  </si>
  <si>
    <t>3-2</t>
  </si>
  <si>
    <t>1-2</t>
  </si>
  <si>
    <t>4-1</t>
  </si>
  <si>
    <t>3-0</t>
  </si>
  <si>
    <t>3-3</t>
  </si>
  <si>
    <t>3-1</t>
  </si>
  <si>
    <t>W</t>
  </si>
  <si>
    <t>L</t>
  </si>
  <si>
    <t>2-2</t>
  </si>
  <si>
    <t>P</t>
  </si>
  <si>
    <t>0-1</t>
  </si>
  <si>
    <t>4-2</t>
  </si>
  <si>
    <t>0-3</t>
  </si>
  <si>
    <t>0-4</t>
  </si>
  <si>
    <t>0-2</t>
  </si>
  <si>
    <t>HW</t>
  </si>
  <si>
    <t>HL</t>
  </si>
  <si>
    <t>2-3</t>
  </si>
  <si>
    <t>Bristol Rvs</t>
  </si>
  <si>
    <t>Aldershot</t>
  </si>
  <si>
    <t>Torquay</t>
  </si>
  <si>
    <t>Boreham Wood</t>
  </si>
  <si>
    <t>Woking</t>
  </si>
  <si>
    <t>Bromley</t>
  </si>
  <si>
    <t>Weymouth</t>
  </si>
  <si>
    <t>Dover Athletic</t>
  </si>
  <si>
    <t>Eastleigh</t>
  </si>
  <si>
    <t>Hartlepool</t>
  </si>
  <si>
    <t>Altrincham</t>
  </si>
  <si>
    <t>King’s Lynn</t>
  </si>
  <si>
    <t>Wealdstone</t>
  </si>
  <si>
    <t>Maidenhead</t>
  </si>
  <si>
    <t>Dag and Red</t>
  </si>
  <si>
    <t>Stockport</t>
  </si>
  <si>
    <t>Solihull</t>
  </si>
  <si>
    <t>Wrexham</t>
  </si>
  <si>
    <t>Barnet</t>
  </si>
  <si>
    <t>Yeovil</t>
  </si>
  <si>
    <t>Sutton</t>
  </si>
  <si>
    <t>Sabadell</t>
  </si>
  <si>
    <t>un2.25</t>
  </si>
  <si>
    <t>2-4</t>
  </si>
  <si>
    <t>1-4</t>
  </si>
  <si>
    <t>4-0</t>
  </si>
  <si>
    <t>ov1.25</t>
  </si>
  <si>
    <t>Charleroi</t>
  </si>
  <si>
    <t>Cercle Brugge</t>
  </si>
  <si>
    <t>Chesterfield</t>
  </si>
  <si>
    <t>Larisa</t>
  </si>
  <si>
    <t>Cittadella</t>
  </si>
  <si>
    <t>Waasland-Beveren</t>
  </si>
  <si>
    <t>Kilmarnock</t>
  </si>
  <si>
    <t>31/10/2020</t>
  </si>
  <si>
    <t>30/10/2020</t>
  </si>
  <si>
    <t>5-1</t>
  </si>
  <si>
    <t>3-4</t>
  </si>
  <si>
    <t>ov2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</si>
</sst>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14" fontId="0" fillId="2" borderId="0" xfId="0" applyNumberFormat="1" applyFill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49" fontId="1" fillId="4" borderId="0" xfId="0" applyNumberFormat="1" applyFont="1" applyFill="1" applyAlignment="1">
      <alignment horizontal="center"/>
    </xf>
    <xf numFmtId="16" fontId="0" fillId="0" borderId="0" xfId="0" applyNumberFormat="1"/>
    <xf numFmtId="0" fontId="0" fillId="5" borderId="0" xfId="0" applyFill="1"/>
    <xf numFmtId="10" fontId="1" fillId="5" borderId="3" xfId="0" applyNumberFormat="1" applyFont="1" applyFill="1" applyBorder="1" applyAlignment="1">
      <alignment horizontal="center"/>
    </xf>
    <xf numFmtId="166" fontId="1" fillId="5" borderId="2" xfId="0" applyNumberFormat="1" applyFont="1" applyFill="1" applyBorder="1" applyAlignment="1">
      <alignment horizontal="center"/>
    </xf>
    <xf numFmtId="166" fontId="1" fillId="5" borderId="0" xfId="0" applyNumberFormat="1" applyFont="1" applyFill="1" applyBorder="1" applyAlignment="1">
      <alignment horizontal="center"/>
    </xf>
    <xf numFmtId="166" fontId="1" fillId="5" borderId="1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/>
    </xf>
    <xf numFmtId="1" fontId="1" fillId="5" borderId="0" xfId="0" applyNumberFormat="1" applyFont="1" applyFill="1" applyBorder="1" applyAlignment="1">
      <alignment horizontal="center"/>
    </xf>
    <xf numFmtId="14" fontId="0" fillId="5" borderId="0" xfId="0" applyNumberFormat="1" applyFill="1"/>
    <xf numFmtId="0" fontId="1" fillId="5" borderId="0" xfId="0" applyFont="1" applyFill="1"/>
    <xf numFmtId="49" fontId="1" fillId="5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6" borderId="0" xfId="0" applyFill="1"/>
    <xf numFmtId="10" fontId="1" fillId="6" borderId="3" xfId="0" applyNumberFormat="1" applyFont="1" applyFill="1" applyBorder="1" applyAlignment="1">
      <alignment horizontal="center"/>
    </xf>
    <xf numFmtId="166" fontId="1" fillId="6" borderId="2" xfId="0" applyNumberFormat="1" applyFont="1" applyFill="1" applyBorder="1" applyAlignment="1">
      <alignment horizontal="center"/>
    </xf>
    <xf numFmtId="166" fontId="1" fillId="6" borderId="1" xfId="0" applyNumberFormat="1" applyFont="1" applyFill="1" applyBorder="1" applyAlignment="1">
      <alignment horizontal="center"/>
    </xf>
    <xf numFmtId="9" fontId="1" fillId="6" borderId="0" xfId="2" applyFont="1" applyFill="1" applyAlignment="1"/>
    <xf numFmtId="0" fontId="1" fillId="6" borderId="0" xfId="0" applyFont="1" applyFill="1"/>
    <xf numFmtId="2" fontId="1" fillId="6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1.0642611792871335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1.0536616911224432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1.058250703018615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1.0448679076073528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1.0441161747080836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1.0422163177662798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1.1104401411801852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1.047592923283859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1.0509442098096211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1.0522085198267568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1.0524934496338532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1.0441265060289624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1.0440279853919932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1.0498753625731236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1.04299513543169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1.0516104099147749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1.0533564937435893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1.0461929391857427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1.0516104099147749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1.0502439111838868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1.0567919280515341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1.0513686083765104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1.052267086616911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1.0459631209894389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1.0497253316960662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1.0607092988079927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1.0533067630678474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1.0502857379813271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1.0509354515449301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1.0557821208912506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1.0518980699471303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1.0588150667767779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1.0607092988079927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1.0581003177923753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1.0505862061664459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1.0509354515449301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1.049459408292031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1.0512018249471584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1.0571615895212632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1.0509354515449301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1.0475117579190587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1.0485981343437822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1.0611497315460385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1.0571615895212632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1.0602107487113226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1.0574312850692822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1.0629662593791851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1.0666566032202576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1.0586391570182949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1.0655332071550867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1.0557800700829107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1.0570274463634663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1.0700036736716445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1.0643058963539642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1.045344963452246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1.0445865875967359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1.0684620201465702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1.0701795726365226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1.0702834367704921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1.0701795726365226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1.0656089460421265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1.0687383201888139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1.0647027958175614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1.0667638263666883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1.0817991043908526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1.0864216089863343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1.0784016071799434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1.0857999737873021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1.0569577396855649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1.0580577113953802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1.0465282612005402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1.0483511839381512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1.0415257892008067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1.0511368361869355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1.050305669221034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1.0404319501157899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1.0437075600663159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1.050305669221034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1.1206328818017259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1.0497253316960662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1.0502085589023142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1.0543819242504819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1.0533564937435893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1.0497253316960662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1.042106143326367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1.0505862061664459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1.0525123267481189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1.0500631329117833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1.0532159430726011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1.0835244144200842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1.081910060313134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1.076095680951785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1.0797191791004319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1.0842592746752788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1.0877986006440308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1.071200922068871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1.0779991982647916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1.0715771327693893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1.0713419446858048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1.0425381099894757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1.0444431180164895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1.0423741568649127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1.0453465975749467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1.0653482211578977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1.0729375085123927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1.0608952469083379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1.0653482211578977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1.0494125025023127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1.0470882991581001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1.0421804198806015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1.0558399741144113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1.0347359594279169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1.0556315371027907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1.0503245504598744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1.0628392834338358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1.0581003177923753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1.0512018249471584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1.0583691873379317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1.0456526785031968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1.0372027959114902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1.0369819383793457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1.0684620201465702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1.0708425290899795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1.0548923717759795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1.0636409575061661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1.0679692406564159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1.0344490471441554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1.0646019609962662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1.0744039469816029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1.0615765272904456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1.0668028349405521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1.0517344996321181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1.0449864577049268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1.0586849130942018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1.0434058512320166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1.043438569981763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1.0483511839381512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1.0420112422030368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1.0368479106641868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1.0305654430066642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1.050305669221034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1.052267086616911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1.0502085589023142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1.0517344996321181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1.052267086616911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1.0524934496338532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1.0511368361869355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1.0437075600663159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1.0427733349764023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1.0481397396121741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1.0439719885779606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1.042106143326367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1.0439719885779606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1.0524934496338532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1.0499964535568072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1.0509442098096211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1.0487772084693074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1.0399586640868308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1.0439719885779606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1.0497253316960662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1.0431976029859278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1.0466146635883056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1.0549077074635693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1.0556120689697279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1.0497253316960662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1.0460060256260135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1.0543819242504819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1.0509442098096211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1.0760461260579388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1.0730165337508553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1.0510694237812139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1.0505095705164631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1.0549077074635693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1.0415257892008067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1.0511368361869355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1.0538611122400778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1.081007526581852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1.042708496600167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1.0570899221118917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1.0650522192189402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1.0629114617744848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1.0679524935128775</v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1.0267010085671089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6.4646722413487359</v>
      </c>
      <c r="I185" s="6">
        <f>IF('Log_working_3-way'!$D185="","",'True_Odds_Calculator_3-way'!O186/'True_Odds_Calculator_3-way'!B186-1)</f>
        <v>6.2225909403500568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2.7956773803536228E-2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1.023534497102166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25.215677249311661</v>
      </c>
      <c r="I186" s="6">
        <f>IF('Log_working_3-way'!$D186="","",'True_Odds_Calculator_3-way'!O187/'True_Odds_Calculator_3-way'!B187-1)</f>
        <v>4.9829168822885617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2.4057400317691879E-2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1.0259299200373091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13.389600400486781</v>
      </c>
      <c r="I187" s="6">
        <f>IF('Log_working_3-way'!$D187="","",'True_Odds_Calculator_3-way'!O188/'True_Odds_Calculator_3-way'!B188-1)</f>
        <v>7.878496792407029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2.8027116568407173E-2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1.0309117279497613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27.339012015002488</v>
      </c>
      <c r="I188" s="6">
        <f>IF('Log_working_3-way'!$D188="","",'True_Odds_Calculator_3-way'!O189/'True_Odds_Calculator_3-way'!B189-1)</f>
        <v>5.1229683986102632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3.103127170834119E-2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1.0202089302003148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20.582258057673112</v>
      </c>
      <c r="I189" s="6">
        <f>IF('Log_working_3-way'!$D189="","",'True_Odds_Calculator_3-way'!O190/'True_Odds_Calculator_3-way'!B190-1)</f>
        <v>5.6751117385664323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2.1277848237847286E-2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1.027752611948227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22.357028053358544</v>
      </c>
      <c r="I190" s="6">
        <f>IF('Log_working_3-way'!$D190="","",'True_Odds_Calculator_3-way'!O191/'True_Odds_Calculator_3-way'!B191-1)</f>
        <v>7.6099248819140577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2.877898147210689E-2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1.021405609555575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21.178234617653033</v>
      </c>
      <c r="I191" s="6">
        <f>IF('Log_working_3-way'!$D191="","",'True_Odds_Calculator_3-way'!O192/'True_Odds_Calculator_3-way'!B192-1)</f>
        <v>7.5107173331114296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2.2432008334974496E-2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1.023418328565777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30.921889010660557</v>
      </c>
      <c r="I192" s="6">
        <f>IF('Log_working_3-way'!$D192="","",'True_Odds_Calculator_3-way'!O193/'True_Odds_Calculator_3-way'!B193-1)</f>
        <v>4.0267524897109723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2.2905042166679213E-2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1.0265170938990826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19.850456511904987</v>
      </c>
      <c r="I193" s="6">
        <f>IF('Log_working_3-way'!$D193="","",'True_Odds_Calculator_3-way'!O194/'True_Odds_Calculator_3-way'!B194-1)</f>
        <v>7.6167702931852279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2.7961689726395456E-2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1.0266909021680981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6.4216320857627505</v>
      </c>
      <c r="I194" s="6">
        <f>IF('Log_working_3-way'!$D194="","",'True_Odds_Calculator_3-way'!O195/'True_Odds_Calculator_3-way'!B195-1)</f>
        <v>7.3638802129900309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2.8213822217736384E-2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1.046163875018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-0.26125694337088445</v>
      </c>
      <c r="I195" s="6">
        <f>IF('Log_working_3-way'!$D195="","",'True_Odds_Calculator_3-way'!O196/'True_Odds_Calculator_3-way'!B196-1)</f>
        <v>2.2016879861725158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3.2513204985620714E-2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1.0256635129939433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8.5029072429264705</v>
      </c>
      <c r="I196" s="6">
        <f>IF('Log_working_3-way'!$D196="","",'True_Odds_Calculator_3-way'!O197/'True_Odds_Calculator_3-way'!B197-1)</f>
        <v>8.2697159510332892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2.7646040349292411E-2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1.0323855144162137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19.920468489321031</v>
      </c>
      <c r="I197" s="6">
        <f>IF('Log_working_3-way'!$D197="","",'True_Odds_Calculator_3-way'!O198/'True_Odds_Calculator_3-way'!B198-1)</f>
        <v>6.2587626640560297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3.4074132546956459E-2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1.0263962220158682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14.56002039163943</v>
      </c>
      <c r="I198" s="6">
        <f>IF('Log_working_3-way'!$D198="","",'True_Odds_Calculator_3-way'!O199/'True_Odds_Calculator_3-way'!B199-1)</f>
        <v>5.8788286164374739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2.8276287388220744E-2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1.0405527795851168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0.94022372842999635</v>
      </c>
      <c r="I199" s="6">
        <f>IF('Log_working_3-way'!$D199="","",'True_Odds_Calculator_3-way'!O200/'True_Odds_Calculator_3-way'!B200-1)</f>
        <v>3.1626235528991131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3.4043446007449685E-2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1.0566390470946359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62.852938647510712</v>
      </c>
      <c r="I200" s="6">
        <f>IF('Log_working_3-way'!$D200="","",'True_Odds_Calculator_3-way'!O201/'True_Odds_Calculator_3-way'!B201-1)</f>
        <v>0.8028888381225725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3.5163351254878572E-2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1.026763277068816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2.9629396091987354</v>
      </c>
      <c r="I201" s="6">
        <f>IF('Log_working_3-way'!$D201="","",'True_Odds_Calculator_3-way'!O202/'True_Odds_Calculator_3-way'!B202-1)</f>
        <v>4.4231184968885495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2.5697253947227106E-2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1.026444381207682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41.868613718823035</v>
      </c>
      <c r="I202" s="6">
        <f>IF('Log_working_3-way'!$D202="","",'True_Odds_Calculator_3-way'!O203/'True_Odds_Calculator_3-way'!B203-1)</f>
        <v>3.0710006722319196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2.3073100194425988E-2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1.0217620019592348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17.473756381624373</v>
      </c>
      <c r="I203" s="6">
        <f>IF('Log_working_3-way'!$D203="","",'True_Odds_Calculator_3-way'!O204/'True_Odds_Calculator_3-way'!B204-1)</f>
        <v>7.1161849412247342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2.3267347036298514E-2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1.0627271147219748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63.744714359154301</v>
      </c>
      <c r="I204" s="6">
        <f>IF('Log_working_3-way'!$D204="","",'True_Odds_Calculator_3-way'!O205/'True_Odds_Calculator_3-way'!B205-1)</f>
        <v>1.0597370313123107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3.7710042016667833E-2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1.0276601087837733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21.464325889396765</v>
      </c>
      <c r="I205" s="6">
        <f>IF('Log_working_3-way'!$D205="","",'True_Odds_Calculator_3-way'!O206/'True_Odds_Calculator_3-way'!B206-1)</f>
        <v>6.0231861723816458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2.8916044008853392E-2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1.0379814455868566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47.1194579641434</v>
      </c>
      <c r="I206" s="6">
        <f>IF('Log_working_3-way'!$D206="","",'True_Odds_Calculator_3-way'!O207/'True_Odds_Calculator_3-way'!B207-1)</f>
        <v>3.0910943267838009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3.062953645024713E-2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1.0279539829868694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25.375050568322703</v>
      </c>
      <c r="I207" s="6">
        <f>IF('Log_working_3-way'!$D207="","",'True_Odds_Calculator_3-way'!O208/'True_Odds_Calculator_3-way'!B208-1)</f>
        <v>5.3924382915887437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2.8499871150625022E-2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1.0267352847171882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20.041317739157684</v>
      </c>
      <c r="I208" s="6">
        <f>IF('Log_working_3-way'!$D208="","",'True_Odds_Calculator_3-way'!O209/'True_Odds_Calculator_3-way'!B209-1)</f>
        <v>7.9858271125780771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2.8135004363875726E-2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1.0320974070304247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0.72801378898979796</v>
      </c>
      <c r="I209" s="6">
        <f>IF('Log_working_3-way'!$D209="","",'True_Odds_Calculator_3-way'!O210/'True_Odds_Calculator_3-way'!B210-1)</f>
        <v>2.4695674795444464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2.6060389672659001E-2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1.0168298163250979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11.525636309855805</v>
      </c>
      <c r="I210" s="6">
        <f>IF('Log_working_3-way'!$D210="","",'True_Odds_Calculator_3-way'!O211/'True_Odds_Calculator_3-way'!B211-1)</f>
        <v>8.530282962050979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1.8319686543985636E-2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1.0174946770116475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15.351720754452295</v>
      </c>
      <c r="I211" s="6">
        <f>IF('Log_working_3-way'!$D211="","",'True_Odds_Calculator_3-way'!O212/'True_Odds_Calculator_3-way'!B212-1)</f>
        <v>6.3673262397147647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1.8836204746185192E-2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1.0427829501837473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61.298585510823855</v>
      </c>
      <c r="I212" s="6">
        <f>IF('Log_working_3-way'!$D212="","",'True_Odds_Calculator_3-way'!O213/'True_Odds_Calculator_3-way'!B213-1)</f>
        <v>1.1945715954842742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2.7310643977310534E-2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1.0264621270452374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15.741300686085207</v>
      </c>
      <c r="I213" s="6">
        <f>IF('Log_working_3-way'!$D213="","",'True_Odds_Calculator_3-way'!O214/'True_Odds_Calculator_3-way'!B214-1)</f>
        <v>8.149304501002252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2.8434691851436877E-2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1.0242486592711639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11.791643178653562</v>
      </c>
      <c r="I214" s="6">
        <f>IF('Log_working_3-way'!$D214="","",'True_Odds_Calculator_3-way'!O215/'True_Odds_Calculator_3-way'!B215-1)</f>
        <v>7.7873117331485844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2.6255504516374151E-2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1.0258362116204958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15.61380612464599</v>
      </c>
      <c r="I215" s="6">
        <f>IF('Log_working_3-way'!$D215="","",'True_Odds_Calculator_3-way'!O216/'True_Odds_Calculator_3-way'!B216-1)</f>
        <v>7.9345357381429533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2.7779923276949559E-2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1.0265423576805968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7.7695161287815804</v>
      </c>
      <c r="I216" s="6">
        <f>IF('Log_working_3-way'!$D216="","",'True_Odds_Calculator_3-way'!O217/'True_Odds_Calculator_3-way'!B217-1)</f>
        <v>7.3628698927981393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2.8338040960761868E-2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1.0249601349830564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10.188820694142631</v>
      </c>
      <c r="I217" s="6">
        <f>IF('Log_working_3-way'!$D217="","",'True_Odds_Calculator_3-way'!O218/'True_Odds_Calculator_3-way'!B218-1)</f>
        <v>8.0506685093300359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2.7002862080052648E-2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1.0271762521767582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21.694904071591843</v>
      </c>
      <c r="I218" s="6">
        <f>IF('Log_working_3-way'!$D218="","",'True_Odds_Calculator_3-way'!O219/'True_Odds_Calculator_3-way'!B219-1)</f>
        <v>7.5120789237390042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2.8326334208785386E-2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1.0526126619736302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57.9430828451449</v>
      </c>
      <c r="I219" s="6">
        <f>IF('Log_working_3-way'!$D219="","",'True_Odds_Calculator_3-way'!O220/'True_Odds_Calculator_3-way'!B220-1)</f>
        <v>1.7931749194052662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3.5493111385968446E-2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1.0257829301692603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15.078038208525083</v>
      </c>
      <c r="I220" s="6">
        <f>IF('Log_working_3-way'!$D220="","",'True_Odds_Calculator_3-way'!O221/'True_Odds_Calculator_3-way'!B221-1)</f>
        <v>8.0992954224495097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2.777187584337848E-2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1.0272615986852638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22.368799484993378</v>
      </c>
      <c r="I221" s="6">
        <f>IF('Log_working_3-way'!$D221="","",'True_Odds_Calculator_3-way'!O222/'True_Odds_Calculator_3-way'!B222-1)</f>
        <v>7.7177378121076821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2.8260760523036499E-2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1.0300742635016324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25.04909018974724</v>
      </c>
      <c r="I222" s="6">
        <f>IF('Log_working_3-way'!$D222="","",'True_Odds_Calculator_3-way'!O223/'True_Odds_Calculator_3-way'!B223-1)</f>
        <v>6.9208372283909787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3.0606370354705037E-2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1.0254156236479017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8.0488106025969923</v>
      </c>
      <c r="I223" s="6">
        <f>IF('Log_working_3-way'!$D223="","",'True_Odds_Calculator_3-way'!O224/'True_Odds_Calculator_3-way'!B224-1)</f>
        <v>7.4710996238267544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2.7213726868378307E-2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1.0318527912044144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9.327158238496688</v>
      </c>
      <c r="I224" s="6">
        <f>IF('Log_working_3-way'!$D224="","",'True_Odds_Calculator_3-way'!O225/'True_Odds_Calculator_3-way'!B225-1)</f>
        <v>7.2674480081039974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3.413280577572797E-2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1.0309044586416212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18.64706948921016</v>
      </c>
      <c r="I225" s="6">
        <f>IF('Log_working_3-way'!$D225="","",'True_Odds_Calculator_3-way'!O226/'True_Odds_Calculator_3-way'!B226-1)</f>
        <v>7.0416428398727131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3.2752535549619877E-2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1.0296826888098298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14.884783936810807</v>
      </c>
      <c r="I226" s="6">
        <f>IF('Log_working_3-way'!$D226="","",'True_Odds_Calculator_3-way'!O227/'True_Odds_Calculator_3-way'!B227-1)</f>
        <v>6.9111410873542107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3.1869513637072355E-2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1.0365105542318258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24.614956226172563</v>
      </c>
      <c r="I227" s="6">
        <f>IF('Log_working_3-way'!$D227="","",'True_Odds_Calculator_3-way'!O228/'True_Odds_Calculator_3-way'!B228-1)</f>
        <v>5.8921365532917047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3.7296522878809579E-2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1.0300890467014501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12.486495694283501</v>
      </c>
      <c r="I228" s="6">
        <f>IF('Log_working_3-way'!$D228="","",'True_Odds_Calculator_3-way'!O229/'True_Odds_Calculator_3-way'!B229-1)</f>
        <v>6.7735481927165635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3.2360296962439028E-2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1.0301403642351168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12.187658213240429</v>
      </c>
      <c r="I229" s="6">
        <f>IF('Log_working_3-way'!$D229="","",'True_Odds_Calculator_3-way'!O230/'True_Odds_Calculator_3-way'!B230-1)</f>
        <v>7.4775988834301188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3.2508737026110346E-2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1.029778837209558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8.2312330135044096</v>
      </c>
      <c r="I230" s="6">
        <f>IF('Log_working_3-way'!$D230="","",'True_Odds_Calculator_3-way'!O231/'True_Odds_Calculator_3-way'!B231-1)</f>
        <v>8.0074538669843029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3.1930065930133811E-2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1.0321009351871129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23.19815269752824</v>
      </c>
      <c r="I231" s="6">
        <f>IF('Log_working_3-way'!$D231="","",'True_Odds_Calculator_3-way'!O232/'True_Odds_Calculator_3-way'!B232-1)</f>
        <v>6.55224640227466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3.3136715537532169E-2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1.035564233095982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27.215561939357585</v>
      </c>
      <c r="I232" s="6">
        <f>IF('Log_working_3-way'!$D232="","",'True_Odds_Calculator_3-way'!O233/'True_Odds_Calculator_3-way'!B233-1)</f>
        <v>6.492784874221285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3.5542289024183216E-2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1.0337890660362263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21.767077322927641</v>
      </c>
      <c r="I233" s="6">
        <f>IF('Log_working_3-way'!$D233="","",'True_Odds_Calculator_3-way'!O234/'True_Odds_Calculator_3-way'!B234-1)</f>
        <v>8.203472158167175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3.504272393421215E-2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1.0312609206562597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16.672386093438728</v>
      </c>
      <c r="I234" s="6">
        <f>IF('Log_working_3-way'!$D234="","",'True_Odds_Calculator_3-way'!O235/'True_Odds_Calculator_3-way'!B235-1)</f>
        <v>7.8858509911141503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3.3411033411033353E-2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1.0394709402747102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34.423480348050525</v>
      </c>
      <c r="I235" s="6">
        <f>IF('Log_working_3-way'!$D235="","",'True_Odds_Calculator_3-way'!O236/'True_Odds_Calculator_3-way'!B236-1)</f>
        <v>5.2760584943492006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3.6909571305755229E-2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1.0306916567868527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13.655710178378339</v>
      </c>
      <c r="I236" s="6">
        <f>IF('Log_working_3-way'!$D236="","",'True_Odds_Calculator_3-way'!O237/'True_Odds_Calculator_3-way'!B237-1)</f>
        <v>7.5234086905027837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3.3063185632491443E-2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1.030187078095395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11.713374913398377</v>
      </c>
      <c r="I237" s="6">
        <f>IF('Log_working_3-way'!$D237="","",'True_Odds_Calculator_3-way'!O238/'True_Odds_Calculator_3-way'!B238-1)</f>
        <v>7.6295749378751143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3.2573515162188205E-2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1.0314912739083451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19.553645393166814</v>
      </c>
      <c r="I238" s="6">
        <f>IF('Log_working_3-way'!$D238="","",'True_Odds_Calculator_3-way'!O239/'True_Odds_Calculator_3-way'!B239-1)</f>
        <v>6.6798302552575439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3.3217308351232822E-2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1.0357968692953345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27.830213082419892</v>
      </c>
      <c r="I239" s="6">
        <f>IF('Log_working_3-way'!$D239="","",'True_Odds_Calculator_3-way'!O240/'True_Odds_Calculator_3-way'!B240-1)</f>
        <v>5.0646290281917805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3.5738138334607594E-2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1.0312872220338321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9.6099921470729939</v>
      </c>
      <c r="I240" s="6">
        <f>IF('Log_working_3-way'!$D240="","",'True_Odds_Calculator_3-way'!O241/'True_Odds_Calculator_3-way'!B241-1)</f>
        <v>6.5082729322525861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3.3406173407317885E-2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1.0309643590353437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10.833118255178558</v>
      </c>
      <c r="I241" s="6">
        <f>IF('Log_working_3-way'!$D241="","",'True_Odds_Calculator_3-way'!O242/'True_Odds_Calculator_3-way'!B242-1)</f>
        <v>6.4270588838374874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3.3162724940307697E-2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1.0316687051103608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7.4209953167002141</v>
      </c>
      <c r="I242" s="6">
        <f>IF('Log_working_3-way'!$D242="","",'True_Odds_Calculator_3-way'!O243/'True_Odds_Calculator_3-way'!B243-1)</f>
        <v>6.2243811609073525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3.3325573523077523E-2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1.0317405818090495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8.446196573150063</v>
      </c>
      <c r="I243" s="6">
        <f>IF('Log_working_3-way'!$D243="","",'True_Odds_Calculator_3-way'!O244/'True_Odds_Calculator_3-way'!B244-1)</f>
        <v>6.9415647580115651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3.3815559985050481E-2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1.0381925603225166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30.846570301303945</v>
      </c>
      <c r="I244" s="6">
        <f>IF('Log_working_3-way'!$D244="","",'True_Odds_Calculator_3-way'!O245/'True_Odds_Calculator_3-way'!B245-1)</f>
        <v>4.8782914948469944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3.7143465304384726E-2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1.0306025306519253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14.999090361478457</v>
      </c>
      <c r="I245" s="6">
        <f>IF('Log_working_3-way'!$D245="","",'True_Odds_Calculator_3-way'!O246/'True_Odds_Calculator_3-way'!B246-1)</f>
        <v>6.9947892085746979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3.2843437727188451E-2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1.0423093924534406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36.606977763063234</v>
      </c>
      <c r="I246" s="6">
        <f>IF('Log_working_3-way'!$D246="","",'True_Odds_Calculator_3-way'!O247/'True_Odds_Calculator_3-way'!B247-1)</f>
        <v>4.7552180506717381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3.8703515238768915E-2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1.0198761256094635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9.5232934370797881</v>
      </c>
      <c r="I247" s="6">
        <f>IF('Log_working_3-way'!$D247="","",'True_Odds_Calculator_3-way'!O248/'True_Odds_Calculator_3-way'!B248-1)</f>
        <v>7.9892504314448747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2.1524155489319519E-2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1.1448215688284287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84.415763905762105</v>
      </c>
      <c r="I248" s="6">
        <f>IF('Log_working_3-way'!$D248="","",'True_Odds_Calculator_3-way'!O249/'True_Odds_Calculator_3-way'!B249-1)</f>
        <v>-0.5534379434321457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4.195806408306435E-2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1.0351472530406083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10.376854442676034</v>
      </c>
      <c r="I249" s="6">
        <f>IF('Log_working_3-way'!$D249="","",'True_Odds_Calculator_3-way'!O250/'True_Odds_Calculator_3-way'!B250-1)</f>
        <v>9.7044823451138811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3.7986775342091939E-2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1.0419823083446524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26.455840308952393</v>
      </c>
      <c r="I250" s="6">
        <f>IF('Log_working_3-way'!$D250="","",'True_Odds_Calculator_3-way'!O251/'True_Odds_Calculator_3-way'!B251-1)</f>
        <v>8.7377508191382613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4.1554613005864161E-2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1.0355406247777181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8.1750413217035778</v>
      </c>
      <c r="I251" s="6">
        <f>IF('Log_working_3-way'!$D251="","",'True_Odds_Calculator_3-way'!O252/'True_Odds_Calculator_3-way'!B252-1)</f>
        <v>10.067614338260901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3.8250026156099626E-2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1.0409953909504519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25.322667971611153</v>
      </c>
      <c r="I252" s="6">
        <f>IF('Log_working_3-way'!$D252="","",'True_Odds_Calculator_3-way'!O253/'True_Odds_Calculator_3-way'!B253-1)</f>
        <v>7.556714192669606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4.1365917724685897E-2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1.0353031088959312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10.858822870386902</v>
      </c>
      <c r="I253" s="6">
        <f>IF('Log_working_3-way'!$D253="","",'True_Odds_Calculator_3-way'!O254/'True_Odds_Calculator_3-way'!B254-1)</f>
        <v>10.453423158706022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3.8170532614010266E-2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1.0374759526550144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18.523912966833482</v>
      </c>
      <c r="I254" s="6">
        <f>IF('Log_working_3-way'!$D254="","",'True_Odds_Calculator_3-way'!O255/'True_Odds_Calculator_3-way'!B255-1)</f>
        <v>10.681779876621318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3.9267121584194653E-2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1.0353401322965377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12.213119255405713</v>
      </c>
      <c r="I255" s="6">
        <f>IF('Log_working_3-way'!$D255="","",'True_Odds_Calculator_3-way'!O256/'True_Odds_Calculator_3-way'!B256-1)</f>
        <v>9.6316309281252597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3.8166753790290553E-2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1.0376259224174396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20.408008356879215</v>
      </c>
      <c r="I256" s="6">
        <f>IF('Log_working_3-way'!$D256="","",'True_Odds_Calculator_3-way'!O257/'True_Odds_Calculator_3-way'!B257-1)</f>
        <v>8.2797493112879454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3.9326528159087104E-2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1.0442014278782699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31.055795401596143</v>
      </c>
      <c r="I257" s="6">
        <f>IF('Log_working_3-way'!$D257="","",'True_Odds_Calculator_3-way'!O258/'True_Odds_Calculator_3-way'!B258-1)</f>
        <v>6.8318195965254782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4.2320396366639201E-2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1.0647262636772117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41.098363619925863</v>
      </c>
      <c r="I258" s="6">
        <f>IF('Log_working_3-way'!$D258="","",'True_Odds_Calculator_3-way'!O259/'True_Odds_Calculator_3-way'!B259-1)</f>
        <v>4.4472288727195632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5.5728551487168376E-2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1.0318510492286361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47.341228748446191</v>
      </c>
      <c r="I259" s="6">
        <f>IF('Log_working_3-way'!$D259="","",'True_Odds_Calculator_3-way'!O260/'True_Odds_Calculator_3-way'!B260-1)</f>
        <v>2.3181483656393191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2.5901408379411794E-2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1.0323466975779758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0.43563524123062947</v>
      </c>
      <c r="I260" s="6">
        <f>IF('Log_working_3-way'!$D260="","",'True_Odds_Calculator_3-way'!O261/'True_Odds_Calculator_3-way'!B261-1)</f>
        <v>2.7184214536659534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2.5891581456999324E-2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1.0247058079815929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31.629504638934094</v>
      </c>
      <c r="I261" s="6">
        <f>IF('Log_working_3-way'!$D261="","",'True_Odds_Calculator_3-way'!O262/'True_Odds_Calculator_3-way'!B262-1)</f>
        <v>4.3310793755931654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2.3993766947087547E-2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1.0284830598632067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21.025146591207442</v>
      </c>
      <c r="I262" s="6">
        <f>IF('Log_working_3-way'!$D262="","",'True_Odds_Calculator_3-way'!O263/'True_Odds_Calculator_3-way'!B263-1)</f>
        <v>9.6498504963844596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2.9538526227268047E-2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1.0262130734525599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13.166235584608591</v>
      </c>
      <c r="I263" s="6">
        <f>IF('Log_working_3-way'!$D263="","",'True_Odds_Calculator_3-way'!O264/'True_Odds_Calculator_3-way'!B264-1)</f>
        <v>8.2064101819632853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2.835474785274239E-2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1.0284593870958993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20.812075814662091</v>
      </c>
      <c r="I264" s="6">
        <f>IF('Log_working_3-way'!$D264="","",'True_Odds_Calculator_3-way'!O265/'True_Odds_Calculator_3-way'!B265-1)</f>
        <v>8.193802862433806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2.9764914797784314E-2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1.0279494145504873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20.822253221296542</v>
      </c>
      <c r="I265" s="6">
        <f>IF('Log_working_3-way'!$D265="","",'True_Odds_Calculator_3-way'!O266/'True_Odds_Calculator_3-way'!B266-1)</f>
        <v>7.605694937511899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2.9284655671033777E-2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1.0258477438042577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14.566296018721037</v>
      </c>
      <c r="I266" s="6">
        <f>IF('Log_working_3-way'!$D266="","",'True_Odds_Calculator_3-way'!O267/'True_Odds_Calculator_3-way'!B267-1)</f>
        <v>9.6672240380911436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2.7861732859080002E-2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1.0246685397633373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10.11637958837993</v>
      </c>
      <c r="I267" s="6">
        <f>IF('Log_working_3-way'!$D267="","",'True_Odds_Calculator_3-way'!O268/'True_Odds_Calculator_3-way'!B268-1)</f>
        <v>8.4522832078055927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2.6722808154654221E-2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1.0610191848896633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-0.43194826616104787</v>
      </c>
      <c r="I268" s="6">
        <f>IF('Log_working_3-way'!$D268="","",'True_Odds_Calculator_3-way'!O269/'True_Odds_Calculator_3-way'!B269-1)</f>
        <v>0.90246525489477603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3.6867540186319214E-2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1.031656483950725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31.416503239811867</v>
      </c>
      <c r="I269" s="6">
        <f>IF('Log_working_3-way'!$D269="","",'True_Odds_Calculator_3-way'!O270/'True_Odds_Calculator_3-way'!B270-1)</f>
        <v>4.4999632962830463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3.0722194854274409E-2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1.0260427407298631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14.689990359425668</v>
      </c>
      <c r="I270" s="6">
        <f>IF('Log_working_3-way'!$D270="","",'True_Odds_Calculator_3-way'!O271/'True_Odds_Calculator_3-way'!B271-1)</f>
        <v>6.3825793037417844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2.7965712349179217E-2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1.0294167797435783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29.672000916063297</v>
      </c>
      <c r="I271" s="6">
        <f>IF('Log_working_3-way'!$D271="","",'True_Odds_Calculator_3-way'!O272/'True_Odds_Calculator_3-way'!B272-1)</f>
        <v>4.6426864684253113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2.9005952122078238E-2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1.0256995903629005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12.445946867597399</v>
      </c>
      <c r="I272" s="6">
        <f>IF('Log_working_3-way'!$D272="","",'True_Odds_Calculator_3-way'!O273/'True_Odds_Calculator_3-way'!B273-1)</f>
        <v>7.6182164229575484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2.7789198583058727E-2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1.0298564145543709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3.5483672997007121</v>
      </c>
      <c r="I273" s="6">
        <f>IF('Log_working_3-way'!$D273="","",'True_Odds_Calculator_3-way'!O274/'True_Odds_Calculator_3-way'!B274-1)</f>
        <v>6.7034057521707506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3.0055250912308207E-2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1.0566762497994036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62.894372625188403</v>
      </c>
      <c r="I274" s="6">
        <f>IF('Log_working_3-way'!$D274="","",'True_Odds_Calculator_3-way'!O275/'True_Odds_Calculator_3-way'!B275-1)</f>
        <v>1.3235573906531459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3.4492072495475812E-2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1.0301375863393081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29.30721936488867</v>
      </c>
      <c r="I275" s="6">
        <f>IF('Log_working_3-way'!$D275="","",'True_Odds_Calculator_3-way'!O276/'True_Odds_Calculator_3-way'!B276-1)</f>
        <v>4.9202781019381074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2.9788044760779897E-2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1.030233248081688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25.876728882010635</v>
      </c>
      <c r="I276" s="6">
        <f>IF('Log_working_3-way'!$D276="","",'True_Odds_Calculator_3-way'!O277/'True_Odds_Calculator_3-way'!B277-1)</f>
        <v>5.9365002762488466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3.0662293262619045E-2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1.0255290684536915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15.21663067230649</v>
      </c>
      <c r="I277" s="6">
        <f>IF('Log_working_3-way'!$D277="","",'True_Odds_Calculator_3-way'!O278/'True_Odds_Calculator_3-way'!B278-1)</f>
        <v>5.8125420348338332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2.7323458934401135E-2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1.0364486146550584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4.1232469299928018</v>
      </c>
      <c r="I278" s="6">
        <f>IF('Log_working_3-way'!$D278="","",'True_Odds_Calculator_3-way'!O279/'True_Odds_Calculator_3-way'!B279-1)</f>
        <v>5.3444727070724793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3.6275552404584577E-2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1.0362951680771271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28.794926996218702</v>
      </c>
      <c r="I279" s="6">
        <f>IF('Log_working_3-way'!$D279="","",'True_Odds_Calculator_3-way'!O280/'True_Odds_Calculator_3-way'!B280-1)</f>
        <v>5.6502410060380264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3.5887670903882229E-2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1.030287263720447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16.100052196334968</v>
      </c>
      <c r="I280" s="6">
        <f>IF('Log_working_3-way'!$D280="","",'True_Odds_Calculator_3-way'!O281/'True_Odds_Calculator_3-way'!B281-1)</f>
        <v>6.7732375398983837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3.2401554628113338E-2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1.0301169649618307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12.189389321347994</v>
      </c>
      <c r="I281" s="6">
        <f>IF('Log_working_3-way'!$D281="","",'True_Odds_Calculator_3-way'!O282/'True_Odds_Calculator_3-way'!B282-1)</f>
        <v>6.6861094318517598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3.2373220194947816E-2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1.0598516359553358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9.3918030689284446</v>
      </c>
      <c r="I282" s="6">
        <f>IF('Log_working_3-way'!$D282="","",'True_Odds_Calculator_3-way'!O283/'True_Odds_Calculator_3-way'!B283-1)</f>
        <v>5.3850080691730824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6.2126148363046418E-2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1.048891807978783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20.579881758794834</v>
      </c>
      <c r="I283" s="6">
        <f>IF('Log_working_3-way'!$D283="","",'True_Odds_Calculator_3-way'!O284/'True_Odds_Calculator_3-way'!B284-1)</f>
        <v>5.1932058618990284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5.0781334898176489E-2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1.0735868424739543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47.179102483080044</v>
      </c>
      <c r="I284" s="6">
        <f>IF('Log_working_3-way'!$D284="","",'True_Odds_Calculator_3-way'!O285/'True_Odds_Calculator_3-way'!B285-1)</f>
        <v>2.8076418471813707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5.8973819223450796E-2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1.050550370910204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23.25070616426051</v>
      </c>
      <c r="I285" s="6">
        <f>IF('Log_working_3-way'!$D285="","",'True_Odds_Calculator_3-way'!O286/'True_Odds_Calculator_3-way'!B286-1)</f>
        <v>6.4596480510923513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5.1829216535098865E-2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1.0672245404572449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1.464614526816117</v>
      </c>
      <c r="I286" s="6">
        <f>IF('Log_working_3-way'!$D286="","",'True_Odds_Calculator_3-way'!O287/'True_Odds_Calculator_3-way'!B287-1)</f>
        <v>2.5999598133067168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5.5522795760486909E-2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1.0451486175800659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12.586855657328634</v>
      </c>
      <c r="I287" s="6">
        <f>IF('Log_working_3-way'!$D287="","",'True_Odds_Calculator_3-way'!O288/'True_Odds_Calculator_3-way'!B288-1)</f>
        <v>6.3214365952985583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4.8067588216920143E-2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1.0572884772788083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34.727634092983543</v>
      </c>
      <c r="I288" s="6">
        <f>IF('Log_working_3-way'!$D288="","",'True_Odds_Calculator_3-way'!O289/'True_Odds_Calculator_3-way'!B289-1)</f>
        <v>4.0165015733464378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5.3466023600047263E-2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1.0818169674071778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53.139154494394276</v>
      </c>
      <c r="I289" s="6">
        <f>IF('Log_working_3-way'!$D289="","",'True_Odds_Calculator_3-way'!O290/'True_Odds_Calculator_3-way'!B290-1)</f>
        <v>1.8333987964710978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6.0084949287319223E-2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1.0814547489184352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56.798187085874197</v>
      </c>
      <c r="I290" s="6">
        <f>IF('Log_working_3-way'!$D290="","",'True_Odds_Calculator_3-way'!O291/'True_Odds_Calculator_3-way'!B291-1)</f>
        <v>1.7203835024848106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5.6004683318465531E-2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1.0480811142752138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14.3480957312598</v>
      </c>
      <c r="I291" s="6">
        <f>IF('Log_working_3-way'!$D291="","",'True_Odds_Calculator_3-way'!O292/'True_Odds_Calculator_3-way'!B292-1)</f>
        <v>5.5900088880459773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5.0864706540039384E-2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1.021299356150269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21.829284509560065</v>
      </c>
      <c r="I292" s="6">
        <f>IF('Log_working_3-way'!$D292="","",'True_Odds_Calculator_3-way'!O293/'True_Odds_Calculator_3-way'!B293-1)</f>
        <v>5.9192225833956202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2.2273277963971161E-2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1.0208805948150987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7.3610442227573305</v>
      </c>
      <c r="I293" s="6">
        <f>IF('Log_working_3-way'!$D293="","",'True_Odds_Calculator_3-way'!O294/'True_Odds_Calculator_3-way'!B294-1)</f>
        <v>9.8660130718954253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2.2556390977443552E-2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1.0267164461246814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41.870555316103001</v>
      </c>
      <c r="I294" s="6">
        <f>IF('Log_working_3-way'!$D294="","",'True_Odds_Calculator_3-way'!O295/'True_Odds_Calculator_3-way'!B295-1)</f>
        <v>4.165763148434217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2.3026765456424458E-2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1.0278761624600135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37.580383051449523</v>
      </c>
      <c r="I295" s="6">
        <f>IF('Log_working_3-way'!$D295="","",'True_Odds_Calculator_3-way'!O296/'True_Odds_Calculator_3-way'!B296-1)</f>
        <v>4.8022050203670172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2.527228102469703E-2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1.0304418137326175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14.128044631740863</v>
      </c>
      <c r="I296" s="6">
        <f>IF('Log_working_3-way'!$D296="","",'True_Odds_Calculator_3-way'!O297/'True_Odds_Calculator_3-way'!B297-1)</f>
        <v>11.09068672143616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3.2704716546320567E-2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1.030240218194693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11.804290371081118</v>
      </c>
      <c r="I297" s="6">
        <f>IF('Log_working_3-way'!$D297="","",'True_Odds_Calculator_3-way'!O298/'True_Odds_Calculator_3-way'!B298-1)</f>
        <v>11.176505951825984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3.2711701519409164E-2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1.0320757611306808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16.813790362865138</v>
      </c>
      <c r="I298" s="6">
        <f>IF('Log_working_3-way'!$D298="","",'True_Odds_Calculator_3-way'!O299/'True_Odds_Calculator_3-way'!B299-1)</f>
        <v>10.740981012390408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3.402686151560852E-2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1.0309322632390288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10.584840882095532</v>
      </c>
      <c r="I299" s="6">
        <f>IF('Log_working_3-way'!$D299="","",'True_Odds_Calculator_3-way'!O300/'True_Odds_Calculator_3-way'!B300-1)</f>
        <v>10.829154180076058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3.3508948733862232E-2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1.0356694960685759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11.733978973944259</v>
      </c>
      <c r="I300" s="6">
        <f>IF('Log_working_3-way'!$D300="","",'True_Odds_Calculator_3-way'!O301/'True_Odds_Calculator_3-way'!B301-1)</f>
        <v>7.8430409541279573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3.8413878562577608E-2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1.0461043129011063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35.091685615884472</v>
      </c>
      <c r="I301" s="6">
        <f>IF('Log_working_3-way'!$D301="","",'True_Odds_Calculator_3-way'!O302/'True_Odds_Calculator_3-way'!B302-1)</f>
        <v>4.8751592682606759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4.2839866808766836E-2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1.0399886120379001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4.8883304777340948</v>
      </c>
      <c r="I302" s="6">
        <f>IF('Log_working_3-way'!$D302="","",'True_Odds_Calculator_3-way'!O303/'True_Odds_Calculator_3-way'!B303-1)</f>
        <v>5.8342737582495836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4.0507208615598422E-2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1.0270783662681744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25.124297468216735</v>
      </c>
      <c r="I303" s="6">
        <f>IF('Log_working_3-way'!$D303="","",'True_Odds_Calculator_3-way'!O304/'True_Odds_Calculator_3-way'!B304-1)</f>
        <v>6.1081370079883488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2.7639435056942663E-2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1.0277880761425866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25.65806577465964</v>
      </c>
      <c r="I304" s="6">
        <f>IF('Log_working_3-way'!$D304="","",'True_Odds_Calculator_3-way'!O305/'True_Odds_Calculator_3-way'!B305-1)</f>
        <v>4.6740699755266073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2.8263997880732639E-2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1.0291615102029426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4.184132994496963</v>
      </c>
      <c r="I305" s="6">
        <f>IF('Log_working_3-way'!$D305="","",'True_Odds_Calculator_3-way'!O306/'True_Odds_Calculator_3-way'!B306-1)</f>
        <v>4.5628757984320494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2.8840549854950659E-2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0.45747330506210232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-0.99999988048961186</v>
      </c>
      <c r="I306" s="6">
        <f>IF('Log_working_3-way'!$D306="","",'True_Odds_Calculator_3-way'!O307/'True_Odds_Calculator_3-way'!B307-1)</f>
        <v>13.298608420718486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-0.56507188566119482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1.0204357347316713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9.3167772460249125</v>
      </c>
      <c r="I307" s="6">
        <f>IF('Log_working_3-way'!$D307="","",'True_Odds_Calculator_3-way'!O308/'True_Odds_Calculator_3-way'!B308-1)</f>
        <v>5.6371714726217146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2.1773214049415124E-2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1.0292243782163721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25.069829822720045</v>
      </c>
      <c r="I308" s="6">
        <f>IF('Log_working_3-way'!$D308="","",'True_Odds_Calculator_3-way'!O309/'True_Odds_Calculator_3-way'!B309-1)</f>
        <v>6.5346644661858546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2.9786480159565976E-2</v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1.0248807598561283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14.835074580144312</v>
      </c>
      <c r="I310" s="6">
        <f>IF('Log_working_3-way'!$D310="","",'True_Odds_Calculator_3-way'!O311/'True_Odds_Calculator_3-way'!B311-1)</f>
        <v>6.9503708324669038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2.6777930003736294E-2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1.0176164297606898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11.166689815219749</v>
      </c>
      <c r="I311" s="6">
        <f>IF('Log_working_3-way'!$D311="","",'True_Odds_Calculator_3-way'!O312/'True_Odds_Calculator_3-way'!B312-1)</f>
        <v>6.6567252406008244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1.9039184219691752E-2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1.0200936012356145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29.607278291044359</v>
      </c>
      <c r="I312" s="6">
        <f>IF('Log_working_3-way'!$D312="","",'True_Odds_Calculator_3-way'!O313/'True_Odds_Calculator_3-way'!B313-1)</f>
        <v>6.6092504226639504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1.9692501735338652E-2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1.0196975062284237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24.777207301226785</v>
      </c>
      <c r="I313" s="6">
        <f>IF('Log_working_3-way'!$D313="","",'True_Odds_Calculator_3-way'!O314/'True_Odds_Calculator_3-way'!B314-1)</f>
        <v>5.682016426788298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2.0222537283850039E-2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1.0227610352701171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20.937054452712829</v>
      </c>
      <c r="I314" s="6">
        <f>IF('Log_working_3-way'!$D314="","",'True_Odds_Calculator_3-way'!O315/'True_Odds_Calculator_3-way'!B315-1)</f>
        <v>7.1111843906122267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2.3898192041487132E-2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1.0245896273781587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24.389674972946423</v>
      </c>
      <c r="I315" s="6">
        <f>IF('Log_working_3-way'!$D315="","",'True_Odds_Calculator_3-way'!O316/'True_Odds_Calculator_3-way'!B316-1)</f>
        <v>6.2023404548729157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2.5252214500525616E-2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1.0203918657253923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18.334206559865571</v>
      </c>
      <c r="I316" s="6">
        <f>IF('Log_working_3-way'!$D316="","",'True_Odds_Calculator_3-way'!O317/'True_Odds_Calculator_3-way'!B317-1)</f>
        <v>5.5017151603065857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2.1665221098704723E-2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1.0210280128539591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16.119861650332229</v>
      </c>
      <c r="I317" s="6">
        <f>IF('Log_working_3-way'!$D317="","",'True_Odds_Calculator_3-way'!O318/'True_Odds_Calculator_3-way'!B318-1)</f>
        <v>6.9828866720704283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2.2595665134907739E-2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1.0269409134159697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18.906195727934318</v>
      </c>
      <c r="I318" s="6">
        <f>IF('Log_working_3-way'!$D318="","",'True_Odds_Calculator_3-way'!O319/'True_Odds_Calculator_3-way'!B319-1)</f>
        <v>7.5607736754575612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2.8554201765863318E-2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1.0214465331021465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7.2143791144801472</v>
      </c>
      <c r="I319" s="6">
        <f>IF('Log_working_3-way'!$D319="","",'True_Odds_Calculator_3-way'!O320/'True_Odds_Calculator_3-way'!B320-1)</f>
        <v>6.802008315785689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2.2791398620433334E-2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1.0250943477243331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32.787023516335026</v>
      </c>
      <c r="I320" s="6">
        <f>IF('Log_working_3-way'!$D320="","",'True_Odds_Calculator_3-way'!O321/'True_Odds_Calculator_3-way'!B321-1)</f>
        <v>3.9980804018247076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2.4123243879070833E-2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1.0500562107251814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21.622827110263213</v>
      </c>
      <c r="I321" s="6">
        <f>IF('Log_working_3-way'!$D321="","",'True_Odds_Calculator_3-way'!O322/'True_Odds_Calculator_3-way'!B322-1)</f>
        <v>6.058663360102245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5.1829631585851299E-2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1.0459409175477781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13.543450584685024</v>
      </c>
      <c r="I322" s="6">
        <f>IF('Log_working_3-way'!$D322="","",'True_Odds_Calculator_3-way'!O323/'True_Odds_Calculator_3-way'!B323-1)</f>
        <v>10.985307297393465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4.9186296859169198E-2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1.0554130459848388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3.102302397573597</v>
      </c>
      <c r="I323" s="6">
        <f>IF('Log_working_3-way'!$D323="","",'True_Odds_Calculator_3-way'!O324/'True_Odds_Calculator_3-way'!B324-1)</f>
        <v>5.9705186140306319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5.3615561605468987E-2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1.022259228357066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20.947983370520149</v>
      </c>
      <c r="I324" s="6">
        <f>IF('Log_working_3-way'!$D324="","",'True_Odds_Calculator_3-way'!O325/'True_Odds_Calculator_3-way'!B325-1)</f>
        <v>6.3345555837037146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2.3388345692737289E-2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1.0348223200171789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0.39341594985970496</v>
      </c>
      <c r="I325" s="6">
        <f>IF('Log_working_3-way'!$D325="","",'True_Odds_Calculator_3-way'!O326/'True_Odds_Calculator_3-way'!B326-1)</f>
        <v>2.0615060663860865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2.6849196718659929E-2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1.0419082116469844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20.518617871148823</v>
      </c>
      <c r="I326" s="6">
        <f>IF('Log_working_3-way'!$D326="","",'True_Odds_Calculator_3-way'!O327/'True_Odds_Calculator_3-way'!B327-1)</f>
        <v>6.9564682560391367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4.3808228174515795E-2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1.0232081111923987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28.508099278034813</v>
      </c>
      <c r="I327" s="6">
        <f>IF('Log_working_3-way'!$D327="","",'True_Odds_Calculator_3-way'!O328/'True_Odds_Calculator_3-way'!B328-1)</f>
        <v>5.6981872788960386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2.3095060942252443E-2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1.0335825790810778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50.94505638630195</v>
      </c>
      <c r="I328" s="6">
        <f>IF('Log_working_3-way'!$D328="","",'True_Odds_Calculator_3-way'!O329/'True_Odds_Calculator_3-way'!B329-1)</f>
        <v>2.4839668358621556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2.5686510035953347E-2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1.0304967457935281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9.0750722511409947</v>
      </c>
      <c r="I329" s="6">
        <f>IF('Log_working_3-way'!$D329="","",'True_Odds_Calculator_3-way'!O330/'True_Odds_Calculator_3-way'!B330-1)</f>
        <v>8.2231980960852908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3.2829046172743404E-2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1.0267400251971339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16.755641420455138</v>
      </c>
      <c r="I330" s="6">
        <f>IF('Log_working_3-way'!$D330="","",'True_Odds_Calculator_3-way'!O331/'True_Odds_Calculator_3-way'!B331-1)</f>
        <v>9.315524850326705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2.8565420037140576E-2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1.0264383465699785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9.6626547411595194</v>
      </c>
      <c r="I331" s="6">
        <f>IF('Log_working_3-way'!$D331="","",'True_Odds_Calculator_3-way'!O332/'True_Odds_Calculator_3-way'!B332-1)</f>
        <v>6.4621646780849824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2.8302205290767768E-2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1.0275625034474611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20.830232489224077</v>
      </c>
      <c r="I332" s="6">
        <f>IF('Log_working_3-way'!$D332="","",'True_Odds_Calculator_3-way'!O333/'True_Odds_Calculator_3-way'!B333-1)</f>
        <v>5.8746023416474165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2.8908437138072562E-2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1.0261243187890479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10.105911011721764</v>
      </c>
      <c r="I333" s="6">
        <f>IF('Log_working_3-way'!$D333="","",'True_Odds_Calculator_3-way'!O334/'True_Odds_Calculator_3-way'!B334-1)</f>
        <v>5.1428720184024028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2.7690610472943078E-2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1.0440316034529669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-2.0642513335334955E-2</v>
      </c>
      <c r="I334" s="6">
        <f>IF('Log_working_3-way'!$D334="","",'True_Odds_Calculator_3-way'!O335/'True_Odds_Calculator_3-way'!B335-1)</f>
        <v>1.7204374629574026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3.1365478793458301E-2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1.0319289623797732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4.2672959519811275</v>
      </c>
      <c r="I335" s="6">
        <f>IF('Log_working_3-way'!$D335="","",'True_Odds_Calculator_3-way'!O336/'True_Odds_Calculator_3-way'!B336-1)</f>
        <v>4.5748115999204018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3.1567604454546316E-2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1.0254129076634086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7.5223724500275395</v>
      </c>
      <c r="I336" s="6">
        <f>IF('Log_working_3-way'!$D336="","",'True_Odds_Calculator_3-way'!O337/'True_Odds_Calculator_3-way'!B337-1)</f>
        <v>7.2276730511505054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2.7084296945518727E-2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1.0261537386264181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13.497238699832668</v>
      </c>
      <c r="I337" s="6">
        <f>IF('Log_working_3-way'!$D337="","",'True_Odds_Calculator_3-way'!O338/'True_Odds_Calculator_3-way'!B338-1)</f>
        <v>9.3182980108380473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2.8288981325718998E-2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1.0254440134874849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15.484108787383516</v>
      </c>
      <c r="I338" s="6">
        <f>IF('Log_working_3-way'!$D338="","",'True_Odds_Calculator_3-way'!O339/'True_Odds_Calculator_3-way'!B339-1)</f>
        <v>7.3708442461469161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2.7358410870955474E-2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1.0250938971641084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11.071604849035563</v>
      </c>
      <c r="I339" s="6">
        <f>IF('Log_working_3-way'!$D339="","",'True_Odds_Calculator_3-way'!O340/'True_Odds_Calculator_3-way'!B340-1)</f>
        <v>7.0397621936832167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2.7065897120224669E-2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1.0332996153093363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1.5230415907662627</v>
      </c>
      <c r="I340" s="6">
        <f>IF('Log_working_3-way'!$D340="","",'True_Odds_Calculator_3-way'!O341/'True_Odds_Calculator_3-way'!B341-1)</f>
        <v>5.9336926098154885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3.1079640279247034E-2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1.0692652779870071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69.518174718437706</v>
      </c>
      <c r="I341" s="6">
        <f>IF('Log_working_3-way'!$D341="","",'True_Odds_Calculator_3-way'!O342/'True_Odds_Calculator_3-way'!B342-1)</f>
        <v>0.62391775419376128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3.5922375959301922E-2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1.0194501809746559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15.865319574571977</v>
      </c>
      <c r="I342" s="6">
        <f>IF('Log_working_3-way'!$D342="","",'True_Odds_Calculator_3-way'!O343/'True_Odds_Calculator_3-way'!B343-1)</f>
        <v>10.180088410914848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2.0872111919245651E-2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1.0199209551831254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6.5559129764162201</v>
      </c>
      <c r="I343" s="6">
        <f>IF('Log_working_3-way'!$D343="","",'True_Odds_Calculator_3-way'!O344/'True_Odds_Calculator_3-way'!B344-1)</f>
        <v>7.5210389897715988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2.1193521788783531E-2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1.0239783305931098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24.156199960026566</v>
      </c>
      <c r="I344" s="6">
        <f>IF('Log_working_3-way'!$D344="","",'True_Odds_Calculator_3-way'!O345/'True_Odds_Calculator_3-way'!B345-1)</f>
        <v>9.224934429348993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2.4289001717418213E-2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1.0260203983123055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34.862850405441307</v>
      </c>
      <c r="I345" s="6">
        <f>IF('Log_working_3-way'!$D345="","",'True_Odds_Calculator_3-way'!O346/'True_Odds_Calculator_3-way'!B346-1)</f>
        <v>5.6214064011511198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2.4205979351878293E-2</v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1.0365560095966955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24.896198680729352</v>
      </c>
      <c r="I347" s="6">
        <f>IF('Log_working_3-way'!$D347="","",'True_Odds_Calculator_3-way'!O348/'True_Odds_Calculator_3-way'!B348-1)</f>
        <v>9.1026120867867704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3.6691084374304905E-2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1.0312869688612047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6.6768950761407106</v>
      </c>
      <c r="I348" s="6">
        <f>IF('Log_working_3-way'!$D348="","",'True_Odds_Calculator_3-way'!O349/'True_Odds_Calculator_3-way'!B349-1)</f>
        <v>12.470159027214201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3.3612347991158309E-2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1.0296721609522295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8.4032278944172614</v>
      </c>
      <c r="I349" s="6">
        <f>IF('Log_working_3-way'!$D349="","",'True_Odds_Calculator_3-way'!O350/'True_Odds_Calculator_3-way'!B350-1)</f>
        <v>10.6008908594084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3.20790762024461E-2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1.0317388613521556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17.128918904627046</v>
      </c>
      <c r="I350" s="6">
        <f>IF('Log_working_3-way'!$D350="","",'True_Odds_Calculator_3-way'!O351/'True_Odds_Calculator_3-way'!B351-1)</f>
        <v>9.8933971630760329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3.3722892089011136E-2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1.0395969038886688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21.634731610954631</v>
      </c>
      <c r="I351" s="6">
        <f>IF('Log_working_3-way'!$D351="","",'True_Odds_Calculator_3-way'!O352/'True_Odds_Calculator_3-way'!B352-1)</f>
        <v>7.7143223857097443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4.1094638689643359E-2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1.0532603956993127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40.360057328456868</v>
      </c>
      <c r="I352" s="6">
        <f>IF('Log_working_3-way'!$D352="","",'True_Odds_Calculator_3-way'!O353/'True_Odds_Calculator_3-way'!B353-1)</f>
        <v>4.3914318048119085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4.6481829866195534E-2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1.043010700525842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28.606784057936274</v>
      </c>
      <c r="I353" s="6">
        <f>IF('Log_working_3-way'!$D353="","",'True_Odds_Calculator_3-way'!O354/'True_Odds_Calculator_3-way'!B354-1)</f>
        <v>5.8947509396109767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4.2470451044846369E-2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1.0326645382100568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22.471248219478131</v>
      </c>
      <c r="I354" s="6">
        <f>IF('Log_working_3-way'!$D354="","",'True_Odds_Calculator_3-way'!O355/'True_Odds_Calculator_3-way'!B355-1)</f>
        <v>6.0652057551239897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3.3883817735794075E-2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1.0277175833545162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34.365084130300154</v>
      </c>
      <c r="I355" s="6">
        <f>IF('Log_working_3-way'!$D355="","",'True_Odds_Calculator_3-way'!O356/'True_Odds_Calculator_3-way'!B356-1)</f>
        <v>4.5774836787994282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2.6145933333432625E-2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1.0199374511297898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29.953079805614141</v>
      </c>
      <c r="I356" s="6">
        <f>IF('Log_working_3-way'!$D356="","",'True_Odds_Calculator_3-way'!O357/'True_Odds_Calculator_3-way'!B357-1)</f>
        <v>4.8914683088300066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1.9661749471483692E-2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1.0222801716569287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2.0900128179688346</v>
      </c>
      <c r="I357" s="6">
        <f>IF('Log_working_3-way'!$D357="","",'True_Odds_Calculator_3-way'!O358/'True_Odds_Calculator_3-way'!B358-1)</f>
        <v>4.686969214102267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2.0993387403967612E-2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1.0379685017654976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17.171328822097621</v>
      </c>
      <c r="I358" s="6">
        <f>IF('Log_working_3-way'!$D358="","",'True_Odds_Calculator_3-way'!O359/'True_Odds_Calculator_3-way'!B359-1)</f>
        <v>9.4702512247052493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4.0297705659894101E-2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1.0557122780223376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28.92794292216216</v>
      </c>
      <c r="I359" s="6">
        <f>IF('Log_working_3-way'!$D359="","",'True_Odds_Calculator_3-way'!O360/'True_Odds_Calculator_3-way'!B360-1)</f>
        <v>6.1175600941699066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5.4588736292697337E-2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1.0211175234579131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19.772596169066716</v>
      </c>
      <c r="I360" s="6">
        <f>IF('Log_working_3-way'!$D360="","",'True_Odds_Calculator_3-way'!O361/'True_Odds_Calculator_3-way'!B361-1)</f>
        <v>5.993056571571838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2.2326819290766187E-2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1.0930836807979551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77.218237296060778</v>
      </c>
      <c r="I361" s="6">
        <f>IF('Log_working_3-way'!$D361="","",'True_Odds_Calculator_3-way'!O362/'True_Odds_Calculator_3-way'!B362-1)</f>
        <v>-1.4716071196953284E-2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3.7638358138926797E-2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1.0208826631549948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14.522619803563071</v>
      </c>
      <c r="I362" s="6">
        <f>IF('Log_working_3-way'!$D362="","",'True_Odds_Calculator_3-way'!O363/'True_Odds_Calculator_3-way'!B363-1)</f>
        <v>7.4596935142238507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2.2557024861145525E-2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1.0300073218958401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9.1441558967756809</v>
      </c>
      <c r="I363" s="6">
        <f>IF('Log_working_3-way'!$D363="","",'True_Odds_Calculator_3-way'!O364/'True_Odds_Calculator_3-way'!B364-1)</f>
        <v>12.897126796086411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3.2445477557464519E-2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1.038615257075856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6.3767264206561993</v>
      </c>
      <c r="I364" s="6">
        <f>IF('Log_working_3-way'!$D364="","",'True_Odds_Calculator_3-way'!O365/'True_Odds_Calculator_3-way'!B365-1)</f>
        <v>6.5429572916722503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4.0212142506848236E-2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1.0437873587703557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28.253410058295604</v>
      </c>
      <c r="I365" s="6">
        <f>IF('Log_working_3-way'!$D365="","",'True_Odds_Calculator_3-way'!O366/'True_Odds_Calculator_3-way'!B366-1)</f>
        <v>5.2367956510296647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4.3437285265404135E-2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1.0254937988553148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15.89827944791076</v>
      </c>
      <c r="I366" s="6">
        <f>IF('Log_working_3-way'!$D366="","",'True_Odds_Calculator_3-way'!O367/'True_Odds_Calculator_3-way'!B367-1)</f>
        <v>7.9379329311263529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2.7389277389277433E-2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1.02816171844306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22.346241978720194</v>
      </c>
      <c r="I367" s="6">
        <f>IF('Log_working_3-way'!$D367="","",'True_Odds_Calculator_3-way'!O368/'True_Odds_Calculator_3-way'!B368-1)</f>
        <v>6.976758862295215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2.9254282246023333E-2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1.0260735870779549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16.319313444847076</v>
      </c>
      <c r="I368" s="6">
        <f>IF('Log_working_3-way'!$D368="","",'True_Odds_Calculator_3-way'!O369/'True_Odds_Calculator_3-way'!B369-1)</f>
        <v>7.268735959367401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2.7951526579446773E-2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1.0297459969721601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25.332783368287384</v>
      </c>
      <c r="I369" s="6">
        <f>IF('Log_working_3-way'!$D369="","",'True_Odds_Calculator_3-way'!O370/'True_Odds_Calculator_3-way'!B370-1)</f>
        <v>7.2994060231228932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3.015073384835909E-2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1.0255885747238143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13.618535627672708</v>
      </c>
      <c r="I370" s="6">
        <f>IF('Log_working_3-way'!$D370="","",'True_Odds_Calculator_3-way'!O371/'True_Odds_Calculator_3-way'!B371-1)</f>
        <v>8.7447144440034261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2.7677190896593373E-2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1.0380262663285587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0.41595059550525071</v>
      </c>
      <c r="I371" s="6">
        <f>IF('Log_working_3-way'!$D371="","",'True_Odds_Calculator_3-way'!O372/'True_Odds_Calculator_3-way'!B372-1)</f>
        <v>5.2383060297438133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3.2620827721622003E-2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1.0247114049443606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7.3780128691762457</v>
      </c>
      <c r="I372" s="6">
        <f>IF('Log_working_3-way'!$D372="","",'True_Odds_Calculator_3-way'!O373/'True_Odds_Calculator_3-way'!B373-1)</f>
        <v>8.223230432574514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2.6479354550734024E-2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1.027881901091388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5.1343018955999913</v>
      </c>
      <c r="I373" s="6">
        <f>IF('Log_working_3-way'!$D373="","",'True_Odds_Calculator_3-way'!O374/'True_Odds_Calculator_3-way'!B374-1)</f>
        <v>7.710405154994989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2.9126378533356867E-2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1.025504801601177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13.734723763435516</v>
      </c>
      <c r="I374" s="6">
        <f>IF('Log_working_3-way'!$D374="","",'True_Odds_Calculator_3-way'!O375/'True_Odds_Calculator_3-way'!B375-1)</f>
        <v>7.3206266017847561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2.7523480430146963E-2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1.02564070640078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10.731418543693634</v>
      </c>
      <c r="I375" s="6">
        <f>IF('Log_working_3-way'!$D375="","",'True_Odds_Calculator_3-way'!O376/'True_Odds_Calculator_3-way'!B376-1)</f>
        <v>7.5173031379164321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2.7695595003287332E-2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1.0260821966704714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20.656352971475474</v>
      </c>
      <c r="I376" s="6">
        <f>IF('Log_working_3-way'!$D376="","",'True_Odds_Calculator_3-way'!O377/'True_Odds_Calculator_3-way'!B377-1)</f>
        <v>6.7669501735611881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2.740803262960867E-2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1.0286645440531947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29.699344944742084</v>
      </c>
      <c r="I377" s="6">
        <f>IF('Log_working_3-way'!$D377="","",'True_Odds_Calculator_3-way'!O378/'True_Odds_Calculator_3-way'!B378-1)</f>
        <v>6.1824642990105749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2.8089412426650862E-2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1.029874659021927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29.660454142099169</v>
      </c>
      <c r="I378" s="6">
        <f>IF('Log_working_3-way'!$D378="","",'True_Odds_Calculator_3-way'!O379/'True_Odds_Calculator_3-way'!B379-1)</f>
        <v>5.4197687633459326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2.9393477338822471E-2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1.0364352928648481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44.524992818007163</v>
      </c>
      <c r="I379" s="6">
        <f>IF('Log_working_3-way'!$D379="","",'True_Odds_Calculator_3-way'!O380/'True_Odds_Calculator_3-way'!B380-1)</f>
        <v>3.3191562379098825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3.0491473003178671E-2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1.0259409842891596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7.4189539249643452</v>
      </c>
      <c r="I380" s="6">
        <f>IF('Log_working_3-way'!$D380="","",'True_Odds_Calculator_3-way'!O381/'True_Odds_Calculator_3-way'!B381-1)</f>
        <v>6.6791998621218758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2.7505211246123373E-2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1.0403357145551744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49.168666342019392</v>
      </c>
      <c r="I381" s="6">
        <f>IF('Log_working_3-way'!$D381="","",'True_Odds_Calculator_3-way'!O382/'True_Odds_Calculator_3-way'!B382-1)</f>
        <v>2.6546660472962818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3.1662972140598988E-2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1.0372055200705996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1.269389013915462</v>
      </c>
      <c r="I382" s="6">
        <f>IF('Log_working_3-way'!$D382="","",'True_Odds_Calculator_3-way'!O383/'True_Odds_Calculator_3-way'!B383-1)</f>
        <v>4.7286417913384247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3.3391034407026954E-2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1.0253740990709144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10.185000432526538</v>
      </c>
      <c r="I383" s="6">
        <f>IF('Log_working_3-way'!$D383="","",'True_Odds_Calculator_3-way'!O384/'True_Odds_Calculator_3-way'!B384-1)</f>
        <v>7.2735481189013242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2.7353637177227608E-2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1.0329162813342132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32.947557600844974</v>
      </c>
      <c r="I384" s="6">
        <f>IF('Log_working_3-way'!$D384="","",'True_Odds_Calculator_3-way'!O385/'True_Odds_Calculator_3-way'!B385-1)</f>
        <v>5.0902644621436623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3.1378459571597572E-2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1.0256889143886834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14.821021107518332</v>
      </c>
      <c r="I385" s="6">
        <f>IF('Log_working_3-way'!$D385="","",'True_Odds_Calculator_3-way'!O386/'True_Odds_Calculator_3-way'!B386-1)</f>
        <v>7.9897181492854621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2.768999474558842E-2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1.0332873147744128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34.187679861541163</v>
      </c>
      <c r="I386" s="6">
        <f>IF('Log_working_3-way'!$D386="","",'True_Odds_Calculator_3-way'!O387/'True_Odds_Calculator_3-way'!B387-1)</f>
        <v>5.0300104244664432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3.131941080223255E-2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1.0328049620701398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31.76773072842655</v>
      </c>
      <c r="I387" s="6">
        <f>IF('Log_working_3-way'!$D387="","",'True_Odds_Calculator_3-way'!O388/'True_Odds_Calculator_3-way'!B388-1)</f>
        <v>5.5741681984440863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3.1565336186987869E-2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1.0252798820334745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9.8169577874818046</v>
      </c>
      <c r="I388" s="6">
        <f>IF('Log_working_3-way'!$D388="","",'True_Odds_Calculator_3-way'!O389/'True_Odds_Calculator_3-way'!B389-1)</f>
        <v>7.0387617326707836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2.7193720213064099E-2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1.0257511905130543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15.343699033079364</v>
      </c>
      <c r="I389" s="6">
        <f>IF('Log_working_3-way'!$D389="","",'True_Odds_Calculator_3-way'!O390/'True_Odds_Calculator_3-way'!B390-1)</f>
        <v>7.7224216145560334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2.7708600758178825E-2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1.0308907604219415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24.757772468641317</v>
      </c>
      <c r="I390" s="6">
        <f>IF('Log_working_3-way'!$D390="","",'True_Odds_Calculator_3-way'!O391/'True_Odds_Calculator_3-way'!B391-1)</f>
        <v>6.5218187679315376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3.1545140770600888E-2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1.0246037052485932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11.248472823757423</v>
      </c>
      <c r="I391" s="6">
        <f>IF('Log_working_3-way'!$D391="","",'True_Odds_Calculator_3-way'!O392/'True_Odds_Calculator_3-way'!B392-1)</f>
        <v>7.9444219727868255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2.6643922145217491E-2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1.0298951149027269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3.7532257685622099</v>
      </c>
      <c r="I392" s="6">
        <f>IF('Log_working_3-way'!$D392="","",'True_Odds_Calculator_3-way'!O393/'True_Odds_Calculator_3-way'!B393-1)</f>
        <v>5.5176450201370075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2.9756845016600142E-2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1.0270842788014565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7.1205949790263325</v>
      </c>
      <c r="I393" s="6">
        <f>IF('Log_working_3-way'!$D393="","",'True_Odds_Calculator_3-way'!O394/'True_Odds_Calculator_3-way'!B394-1)</f>
        <v>6.6707892667364934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2.863181377523194E-2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1.0258100500717395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12.444243758666481</v>
      </c>
      <c r="I394" s="6">
        <f>IF('Log_working_3-way'!$D394="","",'True_Odds_Calculator_3-way'!O395/'True_Odds_Calculator_3-way'!B395-1)</f>
        <v>7.7730877059119035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2.7919398317207467E-2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1.0301561192557331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9.8336963384737608</v>
      </c>
      <c r="I395" s="6">
        <f>IF('Log_working_3-way'!$D395="","",'True_Odds_Calculator_3-way'!O396/'True_Odds_Calculator_3-way'!B396-1)</f>
        <v>7.7870453472555248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3.2478376637622208E-2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1.0371603067557897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26.270424241571739</v>
      </c>
      <c r="I396" s="6">
        <f>IF('Log_working_3-way'!$D396="","",'True_Odds_Calculator_3-way'!O397/'True_Odds_Calculator_3-way'!B397-1)</f>
        <v>5.5706758815869719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3.7510276867259051E-2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1.03918242812545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32.749794929894954</v>
      </c>
      <c r="I397" s="6">
        <f>IF('Log_working_3-way'!$D397="","",'True_Odds_Calculator_3-way'!O398/'True_Odds_Calculator_3-way'!B398-1)</f>
        <v>4.7623274190896137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3.7421997298238141E-2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1.042452630160722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3.6592903495309343</v>
      </c>
      <c r="I398" s="6">
        <f>IF('Log_working_3-way'!$D398="","",'True_Odds_Calculator_3-way'!O399/'True_Odds_Calculator_3-way'!B399-1)</f>
        <v>4.826119838408589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4.1282379577989525E-2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1.0473963753573154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36.454462659380688</v>
      </c>
      <c r="I399" s="6">
        <f>IF('Log_working_3-way'!$D399="","",'True_Odds_Calculator_3-way'!O400/'True_Odds_Calculator_3-way'!B400-1)</f>
        <v>5.7821571135139331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4.2933130699088107E-2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1.0372292021861389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19.435565674969315</v>
      </c>
      <c r="I400" s="6">
        <f>IF('Log_working_3-way'!$D400="","",'True_Odds_Calculator_3-way'!O401/'True_Odds_Calculator_3-way'!B401-1)</f>
        <v>6.3432614394297326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3.9187390635587072E-2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1.0365698909020504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13.345095027006154</v>
      </c>
      <c r="I401" s="6">
        <f>IF('Log_working_3-way'!$D401="","",'True_Odds_Calculator_3-way'!O402/'True_Odds_Calculator_3-way'!B402-1)</f>
        <v>6.7663620182286284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3.9194985228195645E-2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1.0371740634601903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17.835933795054235</v>
      </c>
      <c r="I402" s="6">
        <f>IF('Log_working_3-way'!$D402="","",'True_Odds_Calculator_3-way'!O403/'True_Odds_Calculator_3-way'!B403-1)</f>
        <v>8.2214451831819542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3.9431721165089417E-2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1.0379344269588253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32.387934258360694</v>
      </c>
      <c r="I403" s="6">
        <f>IF('Log_working_3-way'!$D403="","",'True_Odds_Calculator_3-way'!O404/'True_Odds_Calculator_3-way'!B404-1)</f>
        <v>4.8250354669610065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3.6364689615463464E-2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1.0365349246980393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11.722694046744948</v>
      </c>
      <c r="I404" s="6">
        <f>IF('Log_working_3-way'!$D404="","",'True_Odds_Calculator_3-way'!O405/'True_Odds_Calculator_3-way'!B405-1)</f>
        <v>7.888995272448394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3.9334943313429571E-2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1.0267687998357031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19.468176237348885</v>
      </c>
      <c r="I405" s="6">
        <f>IF('Log_working_3-way'!$D405="","",'True_Odds_Calculator_3-way'!O406/'True_Odds_Calculator_3-way'!B406-1)</f>
        <v>10.102191466213576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2.8034915649594483E-2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1.025564943775876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14.570625016752118</v>
      </c>
      <c r="I406" s="6">
        <f>IF('Log_working_3-way'!$D406="","",'True_Odds_Calculator_3-way'!O407/'True_Odds_Calculator_3-way'!B407-1)</f>
        <v>9.1922273912821133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2.7575963250410673E-2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1.0288942499835882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26.788116898057609</v>
      </c>
      <c r="I407" s="6">
        <f>IF('Log_working_3-way'!$D407="","",'True_Odds_Calculator_3-way'!O408/'True_Odds_Calculator_3-way'!B408-1)</f>
        <v>5.9843286432604037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2.9100216925481037E-2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1.0244732520289588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9.4038031468348073</v>
      </c>
      <c r="I408" s="6">
        <f>IF('Log_working_3-way'!$D408="","",'True_Odds_Calculator_3-way'!O409/'True_Odds_Calculator_3-way'!B409-1)</f>
        <v>8.9436608667744313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2.6514340394418134E-2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1.0242171565903953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9.0747694576222795</v>
      </c>
      <c r="I409" s="6">
        <f>IF('Log_working_3-way'!$D409="","",'True_Odds_Calculator_3-way'!O410/'True_Odds_Calculator_3-way'!B410-1)</f>
        <v>9.0747694576222795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2.622857917236443E-2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1.0250154541771417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15.491537471645827</v>
      </c>
      <c r="I410" s="6">
        <f>IF('Log_working_3-way'!$D410="","",'True_Odds_Calculator_3-way'!O411/'True_Odds_Calculator_3-way'!B411-1)</f>
        <v>9.265314515129182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2.6895632838785266E-2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1.0253084596296178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8.6261634758669832</v>
      </c>
      <c r="I411" s="6">
        <f>IF('Log_working_3-way'!$D411="","",'True_Odds_Calculator_3-way'!O412/'True_Odds_Calculator_3-way'!B412-1)</f>
        <v>8.330446523340326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2.7288738476458629E-2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1.0254933774080639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8.4478188357891764</v>
      </c>
      <c r="I412" s="6">
        <f>IF('Log_working_3-way'!$D412="","",'True_Odds_Calculator_3-way'!O413/'True_Odds_Calculator_3-way'!B413-1)</f>
        <v>6.6814220163059614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2.7207964850925581E-2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1.0441448413258507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44.252841013891434</v>
      </c>
      <c r="I413" s="6">
        <f>IF('Log_working_3-way'!$D413="","",'True_Odds_Calculator_3-way'!O414/'True_Odds_Calculator_3-way'!B414-1)</f>
        <v>3.9599166965004802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3.6688876463827569E-2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1.0294709661739982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12.392997580860957</v>
      </c>
      <c r="I414" s="6">
        <f>IF('Log_working_3-way'!$D414="","",'True_Odds_Calculator_3-way'!O415/'True_Odds_Calculator_3-way'!B415-1)</f>
        <v>11.10067172706214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3.185256861294361E-2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1.0299645726268083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9.2766580330660293</v>
      </c>
      <c r="I415" s="6">
        <f>IF('Log_working_3-way'!$D415="","",'True_Odds_Calculator_3-way'!O416/'True_Odds_Calculator_3-way'!B416-1)</f>
        <v>11.179527475459487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3.2455504157153481E-2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1.0434951683669877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41.287095920936423</v>
      </c>
      <c r="I416" s="6">
        <f>IF('Log_working_3-way'!$D416="","",'True_Odds_Calculator_3-way'!O417/'True_Odds_Calculator_3-way'!B417-1)</f>
        <v>5.1175952775112536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3.7142054407182323E-2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1.0315962994029302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16.077254722202451</v>
      </c>
      <c r="I417" s="6">
        <f>IF('Log_working_3-way'!$D417="","",'True_Odds_Calculator_3-way'!O418/'True_Odds_Calculator_3-way'!B418-1)</f>
        <v>9.6061578054080492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3.377977074767502E-2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1.0296308354203765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10.363280147957745</v>
      </c>
      <c r="I418" s="6">
        <f>IF('Log_working_3-way'!$D418="","",'True_Odds_Calculator_3-way'!O419/'True_Odds_Calculator_3-way'!B419-1)</f>
        <v>10.520555511717825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3.212092583845072E-2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1.0335578666444234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21.552353883390239</v>
      </c>
      <c r="I419" s="6">
        <f>IF('Log_working_3-way'!$D419="","",'True_Odds_Calculator_3-way'!O420/'True_Odds_Calculator_3-way'!B420-1)</f>
        <v>8.4369708159119927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3.482623720037914E-2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1.0306436158627026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10.916218667728588</v>
      </c>
      <c r="I420" s="6">
        <f>IF('Log_working_3-way'!$D420="","",'True_Odds_Calculator_3-way'!O421/'True_Odds_Calculator_3-way'!B421-1)</f>
        <v>9.0717467355489561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3.3170068359573701E-2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1.032212458160543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21.366146757207318</v>
      </c>
      <c r="I421" s="6">
        <f>IF('Log_working_3-way'!$D421="","",'True_Odds_Calculator_3-way'!O422/'True_Odds_Calculator_3-way'!B422-1)</f>
        <v>8.8142822559111664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3.3432605819574635E-2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1.0382161603986007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3.6481795808519513</v>
      </c>
      <c r="I422" s="6">
        <f>IF('Log_working_3-way'!$D422="","",'True_Odds_Calculator_3-way'!O423/'True_Odds_Calculator_3-way'!B423-1)</f>
        <v>9.2769167598559861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3.9188442839558579E-2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1.0342333423953747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22.913951956561121</v>
      </c>
      <c r="I423" s="6">
        <f>IF('Log_working_3-way'!$D423="","",'True_Odds_Calculator_3-way'!O424/'True_Odds_Calculator_3-way'!B424-1)</f>
        <v>8.9890155498498352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3.503856755336332E-2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1.0290574031536173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27.083958608990944</v>
      </c>
      <c r="I424" s="6">
        <f>IF('Log_working_3-way'!$D424="","",'True_Odds_Calculator_3-way'!O425/'True_Odds_Calculator_3-way'!B425-1)</f>
        <v>4.4044623978542781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2.9237940909248916E-2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1.0337779620785197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39.405856615445259</v>
      </c>
      <c r="I425" s="6">
        <f>IF('Log_working_3-way'!$D425="","",'True_Odds_Calculator_3-way'!O426/'True_Odds_Calculator_3-way'!B426-1)</f>
        <v>3.94652561381751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3.0130593423902008E-2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1.0535767708044637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58.863995512860136</v>
      </c>
      <c r="I426" s="6">
        <f>IF('Log_working_3-way'!$D426="","",'True_Odds_Calculator_3-way'!O427/'True_Odds_Calculator_3-way'!B427-1)</f>
        <v>1.5363128002829636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3.5683025649849487E-2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1.0216879755880663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21.384319930085553</v>
      </c>
      <c r="I427" s="6">
        <f>IF('Log_working_3-way'!$D427="","",'True_Odds_Calculator_3-way'!O428/'True_Odds_Calculator_3-way'!B428-1)</f>
        <v>6.1037661660847196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2.2735953222547067E-2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1.0344519308481721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0.60313843278091728</v>
      </c>
      <c r="I428" s="6">
        <f>IF('Log_working_3-way'!$D428="","",'True_Odds_Calculator_3-way'!O429/'True_Odds_Calculator_3-way'!B429-1)</f>
        <v>2.7111287295807061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2.7907556862355243E-2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1.0249303144590618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30.512464515072995</v>
      </c>
      <c r="I429" s="6">
        <f>IF('Log_working_3-way'!$D429="","",'True_Odds_Calculator_3-way'!O430/'True_Odds_Calculator_3-way'!B430-1)</f>
        <v>4.2792325625684224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2.4453604249140337E-2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1.0912135384522907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-0.46659940116889675</v>
      </c>
      <c r="I430" s="6">
        <f>IF('Log_working_3-way'!$D430="","",'True_Odds_Calculator_3-way'!O431/'True_Odds_Calculator_3-way'!B431-1)</f>
        <v>0.56086142433899999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5.0348899631237343E-2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1.021446173396676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9.7184310013241326</v>
      </c>
      <c r="I431" s="6">
        <f>IF('Log_working_3-way'!$D431="","",'True_Odds_Calculator_3-way'!O432/'True_Odds_Calculator_3-way'!B432-1)</f>
        <v>6.026312135103149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2.2951156119199956E-2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1.0258963886117953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7.4686846445181256</v>
      </c>
      <c r="I432" s="6">
        <f>IF('Log_working_3-way'!$D432="","",'True_Odds_Calculator_3-way'!O433/'True_Odds_Calculator_3-way'!B433-1)</f>
        <v>6.854707741740925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2.7506653101914802E-2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1.0261912207911685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7.8797779158393872</v>
      </c>
      <c r="I433" s="6">
        <f>IF('Log_working_3-way'!$D433="","",'True_Odds_Calculator_3-way'!O434/'True_Odds_Calculator_3-way'!B434-1)</f>
        <v>6.8074404596560392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2.787879871174237E-2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1.0263364154748125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14.072229195503006</v>
      </c>
      <c r="I434" s="6">
        <f>IF('Log_working_3-way'!$D434="","",'True_Odds_Calculator_3-way'!O435/'True_Odds_Calculator_3-way'!B435-1)</f>
        <v>7.169711730956287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2.8383446072239416E-2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1.0268321273318743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20.43733923679839</v>
      </c>
      <c r="I435" s="6">
        <f>IF('Log_working_3-way'!$D435="","",'True_Odds_Calculator_3-way'!O436/'True_Odds_Calculator_3-way'!B436-1)</f>
        <v>7.7708487211022383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2.8181801191955014E-2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1.0316586909941023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1.7698288936407458E-2</v>
      </c>
      <c r="I436" s="6">
        <f>IF('Log_working_3-way'!$D436="","",'True_Odds_Calculator_3-way'!O437/'True_Odds_Calculator_3-way'!B437-1)</f>
        <v>1.7983126385189174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2.3125253307307414E-2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1.0301666711718942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1.4376807437544632</v>
      </c>
      <c r="I437" s="6">
        <f>IF('Log_working_3-way'!$D437="","",'True_Odds_Calculator_3-way'!O438/'True_Odds_Calculator_3-way'!B438-1)</f>
        <v>4.0522163821969723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2.7043921928729064E-2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1.0336958871104402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48.689299392928795</v>
      </c>
      <c r="I438" s="6">
        <f>IF('Log_working_3-way'!$D438="","",'True_Odds_Calculator_3-way'!O439/'True_Odds_Calculator_3-way'!B439-1)</f>
        <v>2.4410872155767853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2.6788640343074377E-2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1.0265894650310852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6.3416408896559195</v>
      </c>
      <c r="I439" s="6">
        <f>IF('Log_working_3-way'!$D439="","",'True_Odds_Calculator_3-way'!O440/'True_Odds_Calculator_3-way'!B440-1)</f>
        <v>7.0786158120726093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2.8025991835388009E-2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1.0260645607346659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7.0799134049297692</v>
      </c>
      <c r="I440" s="6">
        <f>IF('Log_working_3-way'!$D440="","",'True_Odds_Calculator_3-way'!O441/'True_Odds_Calculator_3-way'!B441-1)</f>
        <v>8.2677782843144012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2.7860896107608557E-2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1.0328059266775858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34.211313540284792</v>
      </c>
      <c r="I441" s="6">
        <f>IF('Log_working_3-way'!$D441="","",'True_Odds_Calculator_3-way'!O442/'True_Odds_Calculator_3-way'!B442-1)</f>
        <v>5.8997899087366239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3.0627193750770498E-2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1.0312234923071784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2.8347388296374052</v>
      </c>
      <c r="I442" s="6">
        <f>IF('Log_working_3-way'!$D442="","",'True_Odds_Calculator_3-way'!O443/'True_Odds_Calculator_3-way'!B443-1)</f>
        <v>6.2428516568703936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3.0690418650595852E-2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1.0254882613475562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14.824467610409839</v>
      </c>
      <c r="I443" s="6">
        <f>IF('Log_working_3-way'!$D443="","",'True_Odds_Calculator_3-way'!O444/'True_Odds_Calculator_3-way'!B444-1)</f>
        <v>9.3265610872332516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2.7466168160981352E-2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1.0273740764282777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22.834365098462417</v>
      </c>
      <c r="I444" s="6">
        <f>IF('Log_working_3-way'!$D444="","",'True_Odds_Calculator_3-way'!O445/'True_Odds_Calculator_3-way'!B445-1)</f>
        <v>8.0397961916052623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2.823805601408802E-2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1.0278792356471647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19.440840332696492</v>
      </c>
      <c r="I445" s="6">
        <f>IF('Log_working_3-way'!$D445="","",'True_Odds_Calculator_3-way'!O446/'True_Odds_Calculator_3-way'!B446-1)</f>
        <v>8.3112221527194556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2.9409725294214706E-2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1.0265063209702641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8.8601253797543791</v>
      </c>
      <c r="I446" s="6">
        <f>IF('Log_working_3-way'!$D446="","",'True_Odds_Calculator_3-way'!O447/'True_Odds_Calculator_3-way'!B447-1)</f>
        <v>8.7357086398640327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2.8627821183724311E-2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1.0283338716947075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26.509965135257001</v>
      </c>
      <c r="I447" s="6">
        <f>IF('Log_working_3-way'!$D447="","",'True_Odds_Calculator_3-way'!O448/'True_Odds_Calculator_3-way'!B448-1)</f>
        <v>7.0287373475733528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2.8476236376603792E-2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1.0264431025747232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15.467271925123953</v>
      </c>
      <c r="I448" s="6">
        <f>IF('Log_working_3-way'!$D448="","",'True_Odds_Calculator_3-way'!O449/'True_Odds_Calculator_3-way'!B449-1)</f>
        <v>7.1223557411427425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2.84088272443348E-2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1.0269361636403447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4.7037220742892742</v>
      </c>
      <c r="I449" s="6">
        <f>IF('Log_working_3-way'!$D449="","",'True_Odds_Calculator_3-way'!O450/'True_Odds_Calculator_3-way'!B450-1)</f>
        <v>7.2213203969159601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2.7877929974426507E-2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1.0382561204502538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2.2233408208617322</v>
      </c>
      <c r="I450" s="6">
        <f>IF('Log_working_3-way'!$D450="","",'True_Odds_Calculator_3-way'!O451/'True_Odds_Calculator_3-way'!B451-1)</f>
        <v>6.525144218885317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3.6857609106653477E-2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1.0311338622176598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10.427337707901208</v>
      </c>
      <c r="I451" s="6">
        <f>IF('Log_working_3-way'!$D451="","",'True_Odds_Calculator_3-way'!O452/'True_Odds_Calculator_3-way'!B452-1)</f>
        <v>6.8544685874528817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3.3401196179275505E-2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1.0308872161705824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14.485260173810669</v>
      </c>
      <c r="I452" s="6">
        <f>IF('Log_working_3-way'!$D452="","",'True_Odds_Calculator_3-way'!O453/'True_Odds_Calculator_3-way'!B453-1)</f>
        <v>7.8336977652920901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3.3240631439947155E-2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1.0302542351677619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14.129383777797241</v>
      </c>
      <c r="I453" s="6">
        <f>IF('Log_working_3-way'!$D453="","",'True_Odds_Calculator_3-way'!O454/'True_Odds_Calculator_3-way'!B454-1)</f>
        <v>8.3400787607829887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3.2613308828142618E-2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1.0327360984824232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22.239099448709482</v>
      </c>
      <c r="I454" s="6">
        <f>IF('Log_working_3-way'!$D454="","",'True_Odds_Calculator_3-way'!O455/'True_Odds_Calculator_3-way'!B455-1)</f>
        <v>6.5039638321978721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3.3999599854719342E-2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1.0337096991419619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22.680736373630396</v>
      </c>
      <c r="I455" s="6">
        <f>IF('Log_working_3-way'!$D455="","",'True_Odds_Calculator_3-way'!O456/'True_Odds_Calculator_3-way'!B456-1)</f>
        <v>6.1740733615188663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3.4908748127577605E-2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1.0400397484588713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35.757790070031717</v>
      </c>
      <c r="I456" s="6">
        <f>IF('Log_working_3-way'!$D456="","",'True_Odds_Calculator_3-way'!O457/'True_Odds_Calculator_3-way'!B457-1)</f>
        <v>5.8598858140296004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3.6622373009141507E-2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1.0376987150081918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29.437791686566293</v>
      </c>
      <c r="I457" s="6">
        <f>IF('Log_working_3-way'!$D457="","",'True_Odds_Calculator_3-way'!O458/'True_Odds_Calculator_3-way'!B458-1)</f>
        <v>6.2786423121993593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3.6923829137469832E-2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1.0307009855907918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13.770310753756362</v>
      </c>
      <c r="I458" s="6">
        <f>IF('Log_working_3-way'!$D458="","",'True_Odds_Calculator_3-way'!O459/'True_Odds_Calculator_3-way'!B459-1)</f>
        <v>7.5741486461714942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3.3071633825944247E-2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1.034336254367807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6.618842561941924</v>
      </c>
      <c r="I459" s="6">
        <f>IF('Log_working_3-way'!$D459="","",'True_Odds_Calculator_3-way'!O460/'True_Odds_Calculator_3-way'!B460-1)</f>
        <v>5.7578009499333147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3.5645219386131632E-2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1.0322547120753276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21.360851242415237</v>
      </c>
      <c r="I460" s="6">
        <f>IF('Log_working_3-way'!$D460="","",'True_Odds_Calculator_3-way'!O461/'True_Odds_Calculator_3-way'!B461-1)</f>
        <v>6.807817892496228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3.3677344161215039E-2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1.0309420168382957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16.087814266286184</v>
      </c>
      <c r="I461" s="6">
        <f>IF('Log_working_3-way'!$D461="","",'True_Odds_Calculator_3-way'!O462/'True_Odds_Calculator_3-way'!B462-1)</f>
        <v>7.6248353869415411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3.3140938718489332E-2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1.0309967275632899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13.095926761993837</v>
      </c>
      <c r="I462" s="6">
        <f>IF('Log_working_3-way'!$D462="","",'True_Odds_Calculator_3-way'!O463/'True_Odds_Calculator_3-way'!B463-1)</f>
        <v>8.8137936290549828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3.3484060225928092E-2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1.0311932887309259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13.422426873788742</v>
      </c>
      <c r="I463" s="6">
        <f>IF('Log_working_3-way'!$D463="","",'True_Odds_Calculator_3-way'!O464/'True_Odds_Calculator_3-way'!B464-1)</f>
        <v>7.7246779853783725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3.3622908622908732E-2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1.0305400240083022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10.279013235211591</v>
      </c>
      <c r="I464" s="6">
        <f>IF('Log_working_3-way'!$D464="","",'True_Odds_Calculator_3-way'!O465/'True_Odds_Calculator_3-way'!B465-1)</f>
        <v>6.7706426279777547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3.2746312613937345E-2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1.0302397776591421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14.874924902146494</v>
      </c>
      <c r="I465" s="6">
        <f>IF('Log_working_3-way'!$D465="","",'True_Odds_Calculator_3-way'!O466/'True_Odds_Calculator_3-way'!B466-1)</f>
        <v>7.57880964210473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3.2510350514519448E-2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1.0315067687515027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13.873793682624026</v>
      </c>
      <c r="I466" s="6">
        <f>IF('Log_working_3-way'!$D466="","",'True_Odds_Calculator_3-way'!O467/'True_Odds_Calculator_3-way'!B467-1)</f>
        <v>7.9353242691089996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3.3946068364091087E-2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1.030707822179326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15.669707974877124</v>
      </c>
      <c r="I467" s="6">
        <f>IF('Log_working_3-way'!$D467="","",'True_Odds_Calculator_3-way'!O468/'True_Odds_Calculator_3-way'!B468-1)</f>
        <v>6.4706273834015313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3.2851591535645985E-2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1.036898973004192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25.987740994660182</v>
      </c>
      <c r="I468" s="6">
        <f>IF('Log_working_3-way'!$D468="","",'True_Odds_Calculator_3-way'!O469/'True_Odds_Calculator_3-way'!B469-1)</f>
        <v>5.8553180164995995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3.7313089487002626E-2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1.03909584294627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2.5917746338588024</v>
      </c>
      <c r="I469" s="6">
        <f>IF('Log_working_3-way'!$D469="","",'True_Odds_Calculator_3-way'!O470/'True_Odds_Calculator_3-way'!B470-1)</f>
        <v>5.6742336347335822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3.7603436624244591E-2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1.0297687909254103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15.275834560543334</v>
      </c>
      <c r="I470" s="6">
        <f>IF('Log_working_3-way'!$D470="","",'True_Odds_Calculator_3-way'!O471/'True_Odds_Calculator_3-way'!B471-1)</f>
        <v>8.1739463800852814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3.1993782071109589E-2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1.0354101350664864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24.119476680224821</v>
      </c>
      <c r="I471" s="6">
        <f>IF('Log_working_3-way'!$D471="","",'True_Odds_Calculator_3-way'!O472/'True_Odds_Calculator_3-way'!B472-1)</f>
        <v>6.4874482363383015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3.6280366141326681E-2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1.0364069025035749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14.650003886033597</v>
      </c>
      <c r="I472" s="6">
        <f>IF('Log_working_3-way'!$D472="","",'True_Odds_Calculator_3-way'!O473/'True_Odds_Calculator_3-way'!B473-1)</f>
        <v>6.4684231112934416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3.8920195627896392E-2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1.0363947225785168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12.809005013976572</v>
      </c>
      <c r="I473" s="6">
        <f>IF('Log_working_3-way'!$D473="","",'True_Odds_Calculator_3-way'!O474/'True_Odds_Calculator_3-way'!B474-1)</f>
        <v>6.8565911302376445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3.9033999708157019E-2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1.0368768663915391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10.441547660092414</v>
      </c>
      <c r="I474" s="6">
        <f>IF('Log_working_3-way'!$D474="","",'True_Odds_Calculator_3-way'!O475/'True_Odds_Calculator_3-way'!B475-1)</f>
        <v>6.1441183631460037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3.9248078509636297E-2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1.0448298767639967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3.5857153406118041</v>
      </c>
      <c r="I475" s="6">
        <f>IF('Log_working_3-way'!$D475="","",'True_Odds_Calculator_3-way'!O476/'True_Odds_Calculator_3-way'!B476-1)</f>
        <v>5.8104680047746475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4.4144265287743956E-2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1.05351052396942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45.897926590809128</v>
      </c>
      <c r="I476" s="6">
        <f>IF('Log_working_3-way'!$D476="","",'True_Odds_Calculator_3-way'!O477/'True_Odds_Calculator_3-way'!B477-1)</f>
        <v>4.515102742873073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4.273579578309894E-2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1.0404650524457015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25.057434553339156</v>
      </c>
      <c r="I477" s="6">
        <f>IF('Log_working_3-way'!$D477="","",'True_Odds_Calculator_3-way'!O478/'True_Odds_Calculator_3-way'!B478-1)</f>
        <v>6.9776533928053084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4.103633285859809E-2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1.0370033428556686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18.527808803864321</v>
      </c>
      <c r="I478" s="6">
        <f>IF('Log_working_3-way'!$D478="","",'True_Odds_Calculator_3-way'!O479/'True_Odds_Calculator_3-way'!B479-1)</f>
        <v>5.9173826383403121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3.9059785708579264E-2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1.0221203683174038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22.48824268002209</v>
      </c>
      <c r="I479" s="6">
        <f>IF('Log_working_3-way'!$D479="","",'True_Odds_Calculator_3-way'!O480/'True_Odds_Calculator_3-way'!B480-1)</f>
        <v>6.2179724965427052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2.3031814610280366E-2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1.031916653230001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0.60223127739478532</v>
      </c>
      <c r="I480" s="6">
        <f>IF('Log_working_3-way'!$D480="","",'True_Odds_Calculator_3-way'!O481/'True_Odds_Calculator_3-way'!B481-1)</f>
        <v>2.646979520919257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2.5854077996721125E-2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1.0353577251521227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14.920680984546083</v>
      </c>
      <c r="I481" s="6">
        <f>IF('Log_working_3-way'!$D481="","",'True_Odds_Calculator_3-way'!O482/'True_Odds_Calculator_3-way'!B482-1)</f>
        <v>9.5637464416121087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3.7930193155520264E-2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1.0362311473629238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10.058138335556349</v>
      </c>
      <c r="I482" s="6">
        <f>IF('Log_working_3-way'!$D482="","",'True_Odds_Calculator_3-way'!O483/'True_Odds_Calculator_3-way'!B483-1)</f>
        <v>9.9835473960440009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3.9139729265005752E-2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1.0351991185355658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9.4932284648389071</v>
      </c>
      <c r="I483" s="6">
        <f>IF('Log_working_3-way'!$D483="","",'True_Odds_Calculator_3-way'!O484/'True_Odds_Calculator_3-way'!B484-1)</f>
        <v>10.070069659619591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3.8019744184687898E-2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1.0384166912057178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22.114576795195635</v>
      </c>
      <c r="I484" s="6">
        <f>IF('Log_working_3-way'!$D484="","",'True_Odds_Calculator_3-way'!O485/'True_Odds_Calculator_3-way'!B485-1)</f>
        <v>8.818781736149818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3.9569953794010626E-2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1.0362551245460478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18.022656808370293</v>
      </c>
      <c r="I485" s="6">
        <f>IF('Log_working_3-way'!$D485="","",'True_Odds_Calculator_3-way'!O486/'True_Odds_Calculator_3-way'!B486-1)</f>
        <v>8.7673536545473034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3.8397875687973926E-2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1.0407028072571431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22.29471996091705</v>
      </c>
      <c r="I486" s="6">
        <f>IF('Log_working_3-way'!$D486="","",'True_Odds_Calculator_3-way'!O487/'True_Odds_Calculator_3-way'!B487-1)</f>
        <v>9.3192917481261031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4.171862795053749E-2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1.0362381716972555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8.111890986120331</v>
      </c>
      <c r="I487" s="6">
        <f>IF('Log_working_3-way'!$D487="","",'True_Odds_Calculator_3-way'!O488/'True_Odds_Calculator_3-way'!B488-1)</f>
        <v>10.766388153564481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3.9022046655634579E-2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1.037234521329055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5.5251838050437447</v>
      </c>
      <c r="I488" s="6">
        <f>IF('Log_working_3-way'!$D488="","",'True_Odds_Calculator_3-way'!O489/'True_Odds_Calculator_3-way'!B489-1)</f>
        <v>9.7624915063201776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3.9309271646228217E-2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1.1063516830699309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70.828367794467255</v>
      </c>
      <c r="I489" s="6">
        <f>IF('Log_working_3-way'!$D489="","",'True_Odds_Calculator_3-way'!O490/'True_Odds_Calculator_3-way'!B490-1)</f>
        <v>0.51823399477022525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5.2708965154892651E-2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1.0546506272473068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25.559844570723619</v>
      </c>
      <c r="I490" s="6">
        <f>IF('Log_working_3-way'!$D490="","",'True_Odds_Calculator_3-way'!O491/'True_Odds_Calculator_3-way'!B491-1)</f>
        <v>9.6122326138501606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5.4024880111836815E-2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1.0478759241229767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17.475359386990032</v>
      </c>
      <c r="I491" s="6">
        <f>IF('Log_working_3-way'!$D491="","",'True_Odds_Calculator_3-way'!O492/'True_Odds_Calculator_3-way'!B492-1)</f>
        <v>10.398532032090246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5.0401638350971556E-2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1.0532250924273416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2.5113171472034415</v>
      </c>
      <c r="I492" s="6">
        <f>IF('Log_working_3-way'!$D492="","",'True_Odds_Calculator_3-way'!O493/'True_Odds_Calculator_3-way'!B493-1)</f>
        <v>11.024419100616894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5.323008347919389E-2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1.0307223998035751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1.1390674213017693</v>
      </c>
      <c r="I493" s="6">
        <f>IF('Log_working_3-way'!$D493="","",'True_Odds_Calculator_3-way'!O494/'True_Odds_Calculator_3-way'!B494-1)</f>
        <v>2.8065451492392426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2.6048715489709329E-2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1.0348168548912857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52.47843688725149</v>
      </c>
      <c r="I494" s="6">
        <f>IF('Log_working_3-way'!$D494="","",'True_Odds_Calculator_3-way'!O495/'True_Odds_Calculator_3-way'!B495-1)</f>
        <v>2.2574037287319522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2.601511362412845E-2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1.0229144533024879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26.070937274032165</v>
      </c>
      <c r="I495" s="6">
        <f>IF('Log_working_3-way'!$D495="","",'True_Odds_Calculator_3-way'!O496/'True_Odds_Calculator_3-way'!B496-1)</f>
        <v>4.3100169831318071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2.3268265317980541E-2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1.0263350447475426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12.045038875297179</v>
      </c>
      <c r="I496" s="6">
        <f>IF('Log_working_3-way'!$D496="","",'True_Odds_Calculator_3-way'!O497/'True_Odds_Calculator_3-way'!B497-1)</f>
        <v>9.589742861124984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2.8559283221958776E-2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1.024943310666248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9.0033978812794455</v>
      </c>
      <c r="I497" s="6">
        <f>IF('Log_working_3-way'!$D497="","",'True_Odds_Calculator_3-way'!O498/'True_Odds_Calculator_3-way'!B498-1)</f>
        <v>8.3336537621875628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2.6935740558031496E-2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1.0283864537872964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24.305123797159549</v>
      </c>
      <c r="I498" s="6">
        <f>IF('Log_working_3-way'!$D498="","",'True_Odds_Calculator_3-way'!O499/'True_Odds_Calculator_3-way'!B499-1)</f>
        <v>9.2475294715770069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2.8677855920380857E-2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1.0316142937096502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31.051773313254472</v>
      </c>
      <c r="I499" s="6">
        <f>IF('Log_working_3-way'!$D499="","",'True_Odds_Calculator_3-way'!O500/'True_Odds_Calculator_3-way'!B500-1)</f>
        <v>6.2839143466473439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3.0503428236068775E-2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1.0247968516995352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14.459155147792393</v>
      </c>
      <c r="I500" s="6">
        <f>IF('Log_working_3-way'!$D500="","",'True_Odds_Calculator_3-way'!O501/'True_Odds_Calculator_3-way'!B501-1)</f>
        <v>7.7305230867552481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2.6754940527835114E-2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1.0272496089631249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19.835126373468743</v>
      </c>
      <c r="I501" s="6">
        <f>IF('Log_working_3-way'!$D501="","",'True_Odds_Calculator_3-way'!O502/'True_Odds_Calculator_3-way'!B502-1)</f>
        <v>7.8191651190353966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2.8718046790336071E-2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1.0278735778230446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24.048972209019151</v>
      </c>
      <c r="I502" s="6">
        <f>IF('Log_working_3-way'!$D502="","",'True_Odds_Calculator_3-way'!O503/'True_Odds_Calculator_3-way'!B503-1)</f>
        <v>5.876171078965486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2.8673700822806625E-2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1.0755018957894462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77.725280025663537</v>
      </c>
      <c r="I503" s="6">
        <f>IF('Log_working_3-way'!$D503="","",'True_Odds_Calculator_3-way'!O504/'True_Odds_Calculator_3-way'!B504-1)</f>
        <v>-0.31847893432828644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3.0955282698867714E-2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1.041783935461897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46.291571658682251</v>
      </c>
      <c r="I504" s="6">
        <f>IF('Log_working_3-way'!$D504="","",'True_Odds_Calculator_3-way'!O505/'True_Odds_Calculator_3-way'!B505-1)</f>
        <v>3.1973322432655964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3.4056282950088335E-2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1.0262669601082115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6.8542515158471655</v>
      </c>
      <c r="I505" s="6">
        <f>IF('Log_working_3-way'!$D505="","",'True_Odds_Calculator_3-way'!O506/'True_Odds_Calculator_3-way'!B506-1)</f>
        <v>6.0703727800548331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2.7566337355749759E-2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1.024121918945518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12.367571423726258</v>
      </c>
      <c r="I506" s="6">
        <f>IF('Log_working_3-way'!$D506="","",'True_Odds_Calculator_3-way'!O507/'True_Odds_Calculator_3-way'!B507-1)</f>
        <v>9.6847940527788747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2.6171522860264584E-2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1.0299162472897569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25.890867237069003</v>
      </c>
      <c r="I507" s="6">
        <f>IF('Log_working_3-way'!$D507="","",'True_Odds_Calculator_3-way'!O508/'True_Odds_Calculator_3-way'!B508-1)</f>
        <v>7.5987130390641919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3.0120404103040954E-2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1.0261114744743882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18.219219219219219</v>
      </c>
      <c r="I508" s="6">
        <f>IF('Log_working_3-way'!$D508="","",'True_Odds_Calculator_3-way'!O509/'True_Odds_Calculator_3-way'!B509-1)</f>
        <v>7.6183121897407631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2.7777777777777679E-2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1.0272168700099993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20.227970137545121</v>
      </c>
      <c r="I509" s="6">
        <f>IF('Log_working_3-way'!$D509="","",'True_Odds_Calculator_3-way'!O510/'True_Odds_Calculator_3-way'!B510-1)</f>
        <v>7.3604038528995819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2.8641366336285889E-2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1.026151469079237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16.172647358699557</v>
      </c>
      <c r="I510" s="6">
        <f>IF('Log_working_3-way'!$D510="","",'True_Odds_Calculator_3-way'!O511/'True_Odds_Calculator_3-way'!B511-1)</f>
        <v>7.0321660472501115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2.8037209578791744E-2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1.0311039370926975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19.753140370247735</v>
      </c>
      <c r="I511" s="6">
        <f>IF('Log_working_3-way'!$D511="","",'True_Odds_Calculator_3-way'!O512/'True_Odds_Calculator_3-way'!B512-1)</f>
        <v>6.9495120492793863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3.2782033232531038E-2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1.0406288416663487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35.723719494831919</v>
      </c>
      <c r="I512" s="6">
        <f>IF('Log_working_3-way'!$D512="","",'True_Odds_Calculator_3-way'!O513/'True_Odds_Calculator_3-way'!B513-1)</f>
        <v>4.7054912913277143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3.7584103492851906E-2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1.0326506372921074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18.437912991372254</v>
      </c>
      <c r="I513" s="6">
        <f>IF('Log_working_3-way'!$D513="","",'True_Odds_Calculator_3-way'!O514/'True_Odds_Calculator_3-way'!B514-1)</f>
        <v>5.7651239827269052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3.4524166183935723E-2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1.0317945230471268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8.5634492923177223</v>
      </c>
      <c r="I514" s="6">
        <f>IF('Log_working_3-way'!$D514="","",'True_Odds_Calculator_3-way'!O515/'True_Odds_Calculator_3-way'!B515-1)</f>
        <v>7.5662401346047456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3.4025384694121197E-2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1.0563089269581307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33.881682230634148</v>
      </c>
      <c r="I515" s="6">
        <f>IF('Log_working_3-way'!$D515="","",'True_Odds_Calculator_3-way'!O516/'True_Odds_Calculator_3-way'!B516-1)</f>
        <v>3.6688747780444277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5.3015321308004237E-2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1.049817148142173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24.552857547547177</v>
      </c>
      <c r="I516" s="6">
        <f>IF('Log_working_3-way'!$D516="","",'True_Odds_Calculator_3-way'!O517/'True_Odds_Calculator_3-way'!B517-1)</f>
        <v>4.9488649424286537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5.0620590732121551E-2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1.050365115992941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5.9095394829486469</v>
      </c>
      <c r="I517" s="6">
        <f>IF('Log_working_3-way'!$D517="","",'True_Odds_Calculator_3-way'!O518/'True_Odds_Calculator_3-way'!B518-1)</f>
        <v>6.0226542117537116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5.148499104317672E-2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1.0605579135961196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35.113050445689595</v>
      </c>
      <c r="I518" s="6">
        <f>IF('Log_working_3-way'!$D518="","",'True_Odds_Calculator_3-way'!O519/'True_Odds_Calculator_3-way'!B519-1)</f>
        <v>6.6057981036416153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5.5129575007036635E-2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1.0463814681514376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11.695359371165004</v>
      </c>
      <c r="I519" s="6">
        <f>IF('Log_working_3-way'!$D519="","",'True_Odds_Calculator_3-way'!O520/'True_Odds_Calculator_3-way'!B520-1)</f>
        <v>5.9999250897803629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4.9189354172603172E-2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1.0534233933296226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27.994157957158325</v>
      </c>
      <c r="I520" s="6">
        <f>IF('Log_working_3-way'!$D520="","",'True_Odds_Calculator_3-way'!O521/'True_Odds_Calculator_3-way'!B521-1)</f>
        <v>3.6699751173025899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5.2767209900903111E-2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1.0461344154556933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11.978903922329467</v>
      </c>
      <c r="I521" s="6">
        <f>IF('Log_working_3-way'!$D521="","",'True_Odds_Calculator_3-way'!O522/'True_Odds_Calculator_3-way'!B522-1)</f>
        <v>6.4789420313992148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4.9115734854827675E-2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1.0463498121601735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15.545002090185594</v>
      </c>
      <c r="I522" s="6">
        <f>IF('Log_working_3-way'!$D522="","",'True_Odds_Calculator_3-way'!O523/'True_Odds_Calculator_3-way'!B523-1)</f>
        <v>6.9604407129764621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4.9326619390977822E-2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1.0501591153978234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21.844764287317748</v>
      </c>
      <c r="I523" s="6">
        <f>IF('Log_working_3-way'!$D523="","",'True_Odds_Calculator_3-way'!O524/'True_Odds_Calculator_3-way'!B524-1)</f>
        <v>5.7605881641316667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5.1847995835502259E-2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1.0505757694672995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7.032331687650256</v>
      </c>
      <c r="I524" s="6">
        <f>IF('Log_working_3-way'!$D524="","",'True_Odds_Calculator_3-way'!O525/'True_Odds_Calculator_3-way'!B525-1)</f>
        <v>5.6172889536398429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5.2062354973613445E-2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1.034854842032644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50.12551330758977</v>
      </c>
      <c r="I525" s="6">
        <f>IF('Log_working_3-way'!$D525="","",'True_Odds_Calculator_3-way'!O526/'True_Odds_Calculator_3-way'!B526-1)</f>
        <v>2.3889586887034246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2.7079700494955894E-2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1.0208973959947398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8.9806855707503885</v>
      </c>
      <c r="I526" s="6">
        <f>IF('Log_working_3-way'!$D526="","",'True_Odds_Calculator_3-way'!O527/'True_Odds_Calculator_3-way'!B527-1)</f>
        <v>10.01074033467912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2.2706346513560849E-2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1.0252682842181116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2.1450879866943904</v>
      </c>
      <c r="I527" s="6">
        <f>IF('Log_working_3-way'!$D527="","",'True_Odds_Calculator_3-way'!O528/'True_Odds_Calculator_3-way'!B528-1)</f>
        <v>7.541020997023459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2.4841751260754164E-2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1.030950190785531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1.0526927973960669</v>
      </c>
      <c r="I528" s="6">
        <f>IF('Log_working_3-way'!$D528="","",'True_Odds_Calculator_3-way'!O529/'True_Odds_Calculator_3-way'!B529-1)</f>
        <v>2.9291962124508397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2.6213202681880432E-2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1.0317188579685632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18.811562432092309</v>
      </c>
      <c r="I529" s="6">
        <f>IF('Log_working_3-way'!$D529="","",'True_Odds_Calculator_3-way'!O530/'True_Odds_Calculator_3-way'!B530-1)</f>
        <v>9.0688503719648317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3.3467265760633191E-2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1.0374658796750391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19.245928144251547</v>
      </c>
      <c r="I530" s="6">
        <f>IF('Log_working_3-way'!$D530="","",'True_Odds_Calculator_3-way'!O531/'True_Odds_Calculator_3-way'!B531-1)</f>
        <v>9.2756150319045094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3.9320088550174992E-2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1.0353577251521224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14.920680984546083</v>
      </c>
      <c r="I531" s="6">
        <f>IF('Log_working_3-way'!$D531="","",'True_Odds_Calculator_3-way'!O532/'True_Odds_Calculator_3-way'!B532-1)</f>
        <v>7.6884716289333532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3.7930193155520264E-2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1.0637741929921849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59.459420830358134</v>
      </c>
      <c r="I532" s="6">
        <f>IF('Log_working_3-way'!$D532="","",'True_Odds_Calculator_3-way'!O533/'True_Odds_Calculator_3-way'!B533-1)</f>
        <v>1.52955221449329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4.1825365859700536E-2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1.0291548142964755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26.48323330235571</v>
      </c>
      <c r="I533" s="6">
        <f>IF('Log_working_3-way'!$D533="","",'True_Odds_Calculator_3-way'!O534/'True_Odds_Calculator_3-way'!B534-1)</f>
        <v>5.132215081932654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2.9476593743268165E-2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1.0212066468223233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8.3731752480891899</v>
      </c>
      <c r="I534" s="6">
        <f>IF('Log_working_3-way'!$D534="","",'True_Odds_Calculator_3-way'!O535/'True_Odds_Calculator_3-way'!B535-1)</f>
        <v>6.2603850385547242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2.2605721613745189E-2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1.0255052341673991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13.850074275063884</v>
      </c>
      <c r="I535" s="6">
        <f>IF('Log_working_3-way'!$D535="","",'True_Odds_Calculator_3-way'!O536/'True_Odds_Calculator_3-way'!B536-1)</f>
        <v>7.3695054883479383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2.7522743648658032E-2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1.0332153730834079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39.425694483925646</v>
      </c>
      <c r="I536" s="6">
        <f>IF('Log_working_3-way'!$D536="","",'True_Odds_Calculator_3-way'!O537/'True_Odds_Calculator_3-way'!B537-1)</f>
        <v>3.9489541856331192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2.9625083364251736E-2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1.0205682550727317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21.84934814204686</v>
      </c>
      <c r="I537" s="6">
        <f>IF('Log_working_3-way'!$D537="","",'True_Odds_Calculator_3-way'!O538/'True_Odds_Calculator_3-way'!B538-1)</f>
        <v>8.5017684080954758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2.137563680490473E-2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1.0247500426531921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7.944717193940356</v>
      </c>
      <c r="I538" s="6">
        <f>IF('Log_working_3-way'!$D538="","",'True_Odds_Calculator_3-way'!O539/'True_Odds_Calculator_3-way'!B539-1)</f>
        <v>8.2790704772529384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2.6610037675044662E-2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1.0433800741626693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1.077668577508093</v>
      </c>
      <c r="I539" s="6">
        <f>IF('Log_working_3-way'!$D539="","",'True_Odds_Calculator_3-way'!O540/'True_Odds_Calculator_3-way'!B540-1)</f>
        <v>4.2354728412349996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3.783784806274948E-2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1.0211123758720326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12.921600197703199</v>
      </c>
      <c r="I540" s="6">
        <f>IF('Log_working_3-way'!$D540="","",'True_Odds_Calculator_3-way'!O541/'True_Odds_Calculator_3-way'!B541-1)</f>
        <v>10.952227173501235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2.2866828382067883E-2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1.0300155164894145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16.249241072321837</v>
      </c>
      <c r="I541" s="6">
        <f>IF('Log_working_3-way'!$D541="","",'True_Odds_Calculator_3-way'!O542/'True_Odds_Calculator_3-way'!B542-1)</f>
        <v>8.8895836620894926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3.2127420580020605E-2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1.0326126201439023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22.472708725110945</v>
      </c>
      <c r="I542" s="6">
        <f>IF('Log_working_3-way'!$D542="","",'True_Odds_Calculator_3-way'!O543/'True_Odds_Calculator_3-way'!B543-1)</f>
        <v>6.5895993993918882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3.3819488000476294E-2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1.0316789061211931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15.794404303689202</v>
      </c>
      <c r="I543" s="6">
        <f>IF('Log_working_3-way'!$D543="","",'True_Odds_Calculator_3-way'!O544/'True_Odds_Calculator_3-way'!B544-1)</f>
        <v>5.6640329557697857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3.3743787345730691E-2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1.0237603375553723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26.336222304278724</v>
      </c>
      <c r="I544" s="6">
        <f>IF('Log_working_3-way'!$D544="","",'True_Odds_Calculator_3-way'!O545/'True_Odds_Calculator_3-way'!B545-1)</f>
        <v>5.3871717017231715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2.408945456461975E-2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1.0170894311132765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15.093855031326683</v>
      </c>
      <c r="I545" s="6">
        <f>IF('Log_working_3-way'!$D545="","",'True_Odds_Calculator_3-way'!O546/'True_Odds_Calculator_3-way'!B546-1)</f>
        <v>7.4936851350018152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1.8464764545339074E-2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1.0171287715496433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13.636632711240633</v>
      </c>
      <c r="I546" s="6">
        <f>IF('Log_working_3-way'!$D546="","",'True_Odds_Calculator_3-way'!O547/'True_Odds_Calculator_3-way'!B547-1)</f>
        <v>6.3697876442314332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1.8495927908212417E-2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1.0370479170449858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16.127305553573098</v>
      </c>
      <c r="I547" s="6">
        <f>IF('Log_working_3-way'!$D547="","",'True_Odds_Calculator_3-way'!O548/'True_Odds_Calculator_3-way'!B548-1)</f>
        <v>10.054566223943089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3.9475511150925957E-2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1.0439466535412369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22.212128931244148</v>
      </c>
      <c r="I548" s="6">
        <f>IF('Log_working_3-way'!$D548="","",'True_Odds_Calculator_3-way'!O549/'True_Odds_Calculator_3-way'!B549-1)</f>
        <v>7.1781455928972999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4.5425164923803774E-2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1.0366243739133676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38.798058674046523</v>
      </c>
      <c r="I549" s="6">
        <f>IF('Log_working_3-way'!$D549="","",'True_Odds_Calculator_3-way'!O550/'True_Odds_Calculator_3-way'!B550-1)</f>
        <v>5.0836650265488039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3.2497277864216301E-2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1.051967968092177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50.231289807214743</v>
      </c>
      <c r="I550" s="6">
        <f>IF('Log_working_3-way'!$D550="","",'True_Odds_Calculator_3-way'!O551/'True_Odds_Calculator_3-way'!B551-1)</f>
        <v>2.6254503851130684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3.9976619737254637E-2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1.0630098792502078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-0.14552210574401181</v>
      </c>
      <c r="I551" s="6">
        <f>IF('Log_working_3-way'!$D551="","",'True_Odds_Calculator_3-way'!O552/'True_Odds_Calculator_3-way'!B552-1)</f>
        <v>1.8983916017485063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4.353554825459649E-2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1.0259893466721444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36.212996252544272</v>
      </c>
      <c r="I552" s="6">
        <f>IF('Log_working_3-way'!$D552="","",'True_Odds_Calculator_3-way'!O553/'True_Odds_Calculator_3-way'!B553-1)</f>
        <v>4.9540794004070854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2.3941939809884349E-2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1.030140364235117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12.187658213240429</v>
      </c>
      <c r="I553" s="6">
        <f>IF('Log_working_3-way'!$D553="","",'True_Odds_Calculator_3-way'!O554/'True_Odds_Calculator_3-way'!B554-1)</f>
        <v>12.09086838828112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3.2508737026110124E-2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1.034339268445539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21.549911394479942</v>
      </c>
      <c r="I554" s="6">
        <f>IF('Log_working_3-way'!$D554="","",'True_Odds_Calculator_3-way'!O555/'True_Odds_Calculator_3-way'!B555-1)</f>
        <v>11.413010538688747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3.4938324186630787E-2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1.033855796367035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4.082460204106912</v>
      </c>
      <c r="I555" s="6">
        <f>IF('Log_working_3-way'!$D555="","",'True_Odds_Calculator_3-way'!O556/'True_Odds_Calculator_3-way'!B556-1)</f>
        <v>9.0536457331936262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3.5030230766041504E-2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1.0435965318223879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3.1156791375190673</v>
      </c>
      <c r="I556" s="6">
        <f>IF('Log_working_3-way'!$D556="","",'True_Odds_Calculator_3-way'!O557/'True_Odds_Calculator_3-way'!B557-1)</f>
        <v>4.4951962541647745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4.1511882472980766E-2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1.0277553394888943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19.631769299500785</v>
      </c>
      <c r="I557" s="6">
        <f>IF('Log_working_3-way'!$D557="","",'True_Odds_Calculator_3-way'!O558/'True_Odds_Calculator_3-way'!B558-1)</f>
        <v>6.496368707902719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2.9304945283940009E-2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1.0295128304059971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30.377676133864046</v>
      </c>
      <c r="I558" s="6">
        <f>IF('Log_working_3-way'!$D558="","",'True_Odds_Calculator_3-way'!O559/'True_Odds_Calculator_3-way'!B559-1)</f>
        <v>5.3575911717124596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2.8854326672028474E-2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1.0375048334119494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1.3939215789434467</v>
      </c>
      <c r="I559" s="6">
        <f>IF('Log_working_3-way'!$D559="","",'True_Odds_Calculator_3-way'!O560/'True_Odds_Calculator_3-way'!B560-1)</f>
        <v>3.4022881465182842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3.2703976236345689E-2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1.0213575965239121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5.5995260846887582</v>
      </c>
      <c r="I560" s="6">
        <f>IF('Log_working_3-way'!$D560="","",'True_Odds_Calculator_3-way'!O561/'True_Odds_Calculator_3-way'!B561-1)</f>
        <v>6.3829757419317659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2.2270412514314941E-2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1.020413570359699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12.828002433614792</v>
      </c>
      <c r="I561" s="6">
        <f>IF('Log_working_3-way'!$D561="","",'True_Odds_Calculator_3-way'!O562/'True_Odds_Calculator_3-way'!B562-1)</f>
        <v>6.8075755705005605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2.2062088966638527E-2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1.0256719930251894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8.5052324504537857</v>
      </c>
      <c r="I562" s="6">
        <f>IF('Log_working_3-way'!$D562="","",'True_Odds_Calculator_3-way'!O563/'True_Odds_Calculator_3-way'!B563-1)</f>
        <v>6.6370611219112581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2.7394653513579392E-2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1.0258557184513659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12.646136172311392</v>
      </c>
      <c r="I563" s="6">
        <f>IF('Log_working_3-way'!$D563="","",'True_Odds_Calculator_3-way'!O564/'True_Odds_Calculator_3-way'!B564-1)</f>
        <v>7.4651143097250028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2.7940025011556013E-2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1.0282954091773733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4.9544909191074771</v>
      </c>
      <c r="I564" s="6">
        <f>IF('Log_working_3-way'!$D564="","",'True_Odds_Calculator_3-way'!O565/'True_Odds_Calculator_3-way'!B565-1)</f>
        <v>5.8743505959501334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2.8946116809531297E-2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1.0185229999181997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14.317284375542032</v>
      </c>
      <c r="I565" s="6">
        <f>IF('Log_working_3-way'!$D565="","",'True_Odds_Calculator_3-way'!O566/'True_Odds_Calculator_3-way'!B566-1)</f>
        <v>6.0849524193119846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1.9946007418119249E-2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1.0201716406247725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5.7109597466164432</v>
      </c>
      <c r="I566" s="6">
        <f>IF('Log_working_3-way'!$D566="","",'True_Odds_Calculator_3-way'!O567/'True_Odds_Calculator_3-way'!B567-1)</f>
        <v>6.7270080329603088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2.1147880638067384E-2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1.0196017733615874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22.318458776130711</v>
      </c>
      <c r="I567" s="6">
        <f>IF('Log_working_3-way'!$D567="","",'True_Odds_Calculator_3-way'!O568/'True_Odds_Calculator_3-way'!B568-1)</f>
        <v>5.8584182278414163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2.0451657344353391E-2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1.0226785071090787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34.964618729690244</v>
      </c>
      <c r="I568" s="6">
        <f>IF('Log_working_3-way'!$D568="","",'True_Odds_Calculator_3-way'!O569/'True_Odds_Calculator_3-way'!B569-1)</f>
        <v>4.3954062516025081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2.1307805260619705E-2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1.0194063086904646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15.18600873910254</v>
      </c>
      <c r="I569" s="6">
        <f>IF('Log_working_3-way'!$D569="","",'True_Odds_Calculator_3-way'!O570/'True_Odds_Calculator_3-way'!B570-1)</f>
        <v>6.8606882717582955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2.0916011835389936E-2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1.0203013078449739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17.828360011417786</v>
      </c>
      <c r="I570" s="6">
        <f>IF('Log_working_3-way'!$D570="","",'True_Odds_Calculator_3-way'!O571/'True_Odds_Calculator_3-way'!B571-1)</f>
        <v>7.3194371973713501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2.168687023681648E-2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1.0216690629688758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8.1968068256441402</v>
      </c>
      <c r="I571" s="6">
        <f>IF('Log_working_3-way'!$D571="","",'True_Odds_Calculator_3-way'!O572/'True_Odds_Calculator_3-way'!B572-1)</f>
        <v>6.5416654490907149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2.3122735263516603E-2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1.0215501272704695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13.68083930660306</v>
      </c>
      <c r="I572" s="6">
        <f>IF('Log_working_3-way'!$D572="","",'True_Odds_Calculator_3-way'!O573/'True_Odds_Calculator_3-way'!B573-1)</f>
        <v>7.6045962155581694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2.3315855116774031E-2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1.0195418460916066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16.290941317399888</v>
      </c>
      <c r="I573" s="6">
        <f>IF('Log_working_3-way'!$D573="","",'True_Odds_Calculator_3-way'!O574/'True_Odds_Calculator_3-way'!B574-1)</f>
        <v>7.0874957060278714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2.1004012890422752E-2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1.0235380144141042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25.490513487469716</v>
      </c>
      <c r="I574" s="6">
        <f>IF('Log_working_3-way'!$D574="","",'True_Odds_Calculator_3-way'!O575/'True_Odds_Calculator_3-way'!B575-1)</f>
        <v>5.2907205107197015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2.4016998535809408E-2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1.0200617591978267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11.220176435564596</v>
      </c>
      <c r="I575" s="6">
        <f>IF('Log_working_3-way'!$D575="","",'True_Odds_Calculator_3-way'!O576/'True_Odds_Calculator_3-way'!B576-1)</f>
        <v>7.7731875519732974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2.1761778101054841E-2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1.0501583771504945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22.779935458302663</v>
      </c>
      <c r="I576" s="6">
        <f>IF('Log_working_3-way'!$D576="","",'True_Odds_Calculator_3-way'!O577/'True_Odds_Calculator_3-way'!B577-1)</f>
        <v>8.4656869740181193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5.1306469852985037E-2</v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1.0718532579071796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48.725607458772195</v>
      </c>
      <c r="I578" s="6">
        <f>IF('Log_working_3-way'!$D578="","",'True_Odds_Calculator_3-way'!O579/'True_Odds_Calculator_3-way'!B579-1)</f>
        <v>3.093060059581596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5.5994679183085205E-2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1.0257772909400209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3.3409462363744753</v>
      </c>
      <c r="I579" s="6">
        <f>IF('Log_working_3-way'!$D579="","",'True_Odds_Calculator_3-way'!O580/'True_Odds_Calculator_3-way'!B580-1)</f>
        <v>5.0653008165600468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2.5318774150941747E-2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1.0330411336883532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0.16238734303789282</v>
      </c>
      <c r="I580" s="6">
        <f>IF('Log_working_3-way'!$D580="","",'True_Odds_Calculator_3-way'!O581/'True_Odds_Calculator_3-way'!B581-1)</f>
        <v>2.3821529862780055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2.5317052268490903E-2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1.0422753441306793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14.685417007411177</v>
      </c>
      <c r="I581" s="6">
        <f>IF('Log_working_3-way'!$D581="","",'True_Odds_Calculator_3-way'!O582/'True_Odds_Calculator_3-way'!B582-1)</f>
        <v>6.1048979961626308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4.4984922451368758E-2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1.0288584966658765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39.573789788772615</v>
      </c>
      <c r="I582" s="6">
        <f>IF('Log_working_3-way'!$D582="","",'True_Odds_Calculator_3-way'!O583/'True_Odds_Calculator_3-way'!B583-1)</f>
        <v>3.1440548397290353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2.5866927140917984E-2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1.023544054948897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27.235353760739258</v>
      </c>
      <c r="I583" s="6">
        <f>IF('Log_working_3-way'!$D583="","",'True_Odds_Calculator_3-way'!O584/'True_Odds_Calculator_3-way'!B584-1)</f>
        <v>4.8969888058879638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2.3719269687011657E-2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1.0228938634669067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24.173829982647469</v>
      </c>
      <c r="I584" s="6">
        <f>IF('Log_working_3-way'!$D584="","",'True_Odds_Calculator_3-way'!O585/'True_Odds_Calculator_3-way'!B585-1)</f>
        <v>5.9104456753378622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2.3571660006480144E-2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1.0260061832643876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15.474237464459627</v>
      </c>
      <c r="I585" s="6">
        <f>IF('Log_working_3-way'!$D585="","",'True_Odds_Calculator_3-way'!O586/'True_Odds_Calculator_3-way'!B586-1)</f>
        <v>8.4998754691296536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2.7974001526010817E-2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1.0340499042102789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23.401066679821827</v>
      </c>
      <c r="I586" s="6">
        <f>IF('Log_working_3-way'!$D586="","",'True_Odds_Calculator_3-way'!O587/'True_Odds_Calculator_3-way'!B587-1)</f>
        <v>8.2050244016501299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3.4868184655150847E-2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1.0274037078607816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7.5597196398362687</v>
      </c>
      <c r="I587" s="6">
        <f>IF('Log_working_3-way'!$D587="","",'True_Odds_Calculator_3-way'!O588/'True_Odds_Calculator_3-way'!B588-1)</f>
        <v>5.3586632725882559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2.8680856938311461E-2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1.0338384285748357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3.0517819048815902</v>
      </c>
      <c r="I588" s="6">
        <f>IF('Log_working_3-way'!$D588="","",'True_Odds_Calculator_3-way'!O589/'True_Odds_Calculator_3-way'!B589-1)</f>
        <v>4.0734210310426855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3.2134324659773394E-2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1.0264195864881014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11.860038304914559</v>
      </c>
      <c r="I589" s="6">
        <f>IF('Log_working_3-way'!$D589="","",'True_Odds_Calculator_3-way'!O590/'True_Odds_Calculator_3-way'!B590-1)</f>
        <v>5.5612440331196709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2.8234922971765108E-2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1.065158859374215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68.385563582685606</v>
      </c>
      <c r="I590" s="6">
        <f>IF('Log_working_3-way'!$D590="","",'True_Odds_Calculator_3-way'!O591/'True_Odds_Calculator_3-way'!B591-1)</f>
        <v>0.62526573255430651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3.5063192800494303E-2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1.0619235650820262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62.670594228715025</v>
      </c>
      <c r="I591" s="6">
        <f>IF('Log_working_3-way'!$D591="","",'True_Odds_Calculator_3-way'!O592/'True_Odds_Calculator_3-way'!B592-1)</f>
        <v>1.1522706850825464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3.812792637671758E-2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1.0262090390884295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17.550766140664791</v>
      </c>
      <c r="I592" s="6">
        <f>IF('Log_working_3-way'!$D592="","",'True_Odds_Calculator_3-way'!O593/'True_Odds_Calculator_3-way'!B593-1)</f>
        <v>8.5598581694617977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2.793862430965266E-2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1.0262197130257051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5.3633987136881602</v>
      </c>
      <c r="I593" s="6">
        <f>IF('Log_working_3-way'!$D593="","",'True_Odds_Calculator_3-way'!O594/'True_Odds_Calculator_3-way'!B594-1)</f>
        <v>10.810787538362243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2.7915345011775727E-2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1.0397731012574221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47.056257091314968</v>
      </c>
      <c r="I594" s="6">
        <f>IF('Log_working_3-way'!$D594="","",'True_Odds_Calculator_3-way'!O595/'True_Odds_Calculator_3-way'!B595-1)</f>
        <v>3.2947650658804433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3.19849621577184E-2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1.0484996711341372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-0.28105879249422616</v>
      </c>
      <c r="I595" s="6">
        <f>IF('Log_working_3-way'!$D595="","",'True_Odds_Calculator_3-way'!O596/'True_Odds_Calculator_3-way'!B596-1)</f>
        <v>2.0738568091095582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3.3690785212083352E-2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1.0287552502217756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43.570272034601061</v>
      </c>
      <c r="I596" s="6">
        <f>IF('Log_working_3-way'!$D596="","",'True_Odds_Calculator_3-way'!O597/'True_Odds_Calculator_3-way'!B597-1)</f>
        <v>3.7364942005758968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2.4309697605971348E-2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1.0202122097017368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9.118001665380536</v>
      </c>
      <c r="I597" s="6">
        <f>IF('Log_working_3-way'!$D597="","",'True_Odds_Calculator_3-way'!O598/'True_Odds_Calculator_3-way'!B598-1)</f>
        <v>7.8252508281008097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2.1843708660429062E-2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1.0207595482658129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17.332955513870505</v>
      </c>
      <c r="I598" s="6">
        <f>IF('Log_working_3-way'!$D598="","",'True_Odds_Calculator_3-way'!O599/'True_Odds_Calculator_3-way'!B599-1)</f>
        <v>7.8220187680982267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2.2218074241195707E-2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1.0199577291289772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7.5177296970955894</v>
      </c>
      <c r="I599" s="6">
        <f>IF('Log_working_3-way'!$D599="","",'True_Odds_Calculator_3-way'!O600/'True_Odds_Calculator_3-way'!B600-1)</f>
        <v>9.9491618049006423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2.1590274017678102E-2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1.0384687714932022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20.60149864066398</v>
      </c>
      <c r="I600" s="6">
        <f>IF('Log_working_3-way'!$D600="","",'True_Odds_Calculator_3-way'!O601/'True_Odds_Calculator_3-way'!B601-1)</f>
        <v>10.126386239310019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3.9803338022380563E-2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1.0353103998948205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9.5614343064484846</v>
      </c>
      <c r="I601" s="6">
        <f>IF('Log_working_3-way'!$D601="","",'True_Odds_Calculator_3-way'!O602/'True_Odds_Calculator_3-way'!B602-1)</f>
        <v>10.532968408966937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3.8157419385154157E-2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1.0358645403605053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13.467973050357777</v>
      </c>
      <c r="I602" s="6">
        <f>IF('Log_working_3-way'!$D602="","",'True_Odds_Calculator_3-way'!O603/'True_Odds_Calculator_3-way'!B603-1)</f>
        <v>12.509042883530631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3.8371828353450654E-2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1.0439536065444264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27.622219051057399</v>
      </c>
      <c r="I603" s="6">
        <f>IF('Log_working_3-way'!$D603="","",'True_Odds_Calculator_3-way'!O604/'True_Odds_Calculator_3-way'!B604-1)</f>
        <v>7.9095915173340021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4.3264715866692338E-2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1.0359753358576387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6.5575956107487521</v>
      </c>
      <c r="I604" s="6">
        <f>IF('Log_working_3-way'!$D604="","",'True_Odds_Calculator_3-way'!O605/'True_Odds_Calculator_3-way'!B605-1)</f>
        <v>8.8317631393024083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3.8197353937371226E-2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1.0355357711591835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12.113442679623942</v>
      </c>
      <c r="I605" s="6">
        <f>IF('Log_working_3-way'!$D605="","",'True_Odds_Calculator_3-way'!O606/'True_Odds_Calculator_3-way'!B606-1)</f>
        <v>10.856747846528309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3.8352220598974363E-2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1.0400149656905096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23.25654486062713</v>
      </c>
      <c r="I606" s="6">
        <f>IF('Log_working_3-way'!$D606="","",'True_Odds_Calculator_3-way'!O607/'True_Odds_Calculator_3-way'!B607-1)</f>
        <v>7.7675672276238341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4.1033985824790564E-2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1.0370415482249531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7.6767162769001729</v>
      </c>
      <c r="I607" s="6">
        <f>IF('Log_working_3-way'!$D607="","",'True_Odds_Calculator_3-way'!O608/'True_Odds_Calculator_3-way'!B608-1)</f>
        <v>7.573422955929459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3.9336397348100904E-2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1.0447974843343084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34.250281409706211</v>
      </c>
      <c r="I608" s="6">
        <f>IF('Log_working_3-way'!$D608="","",'True_Odds_Calculator_3-way'!O609/'True_Odds_Calculator_3-way'!B609-1)</f>
        <v>4.9681775074735333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4.2004328843201932E-2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1.0289106296747761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24.809224408731374</v>
      </c>
      <c r="I609" s="6">
        <f>IF('Log_working_3-way'!$D609="","",'True_Odds_Calculator_3-way'!O610/'True_Odds_Calculator_3-way'!B610-1)</f>
        <v>6.9294364885470534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2.9488705523164072E-2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1.0258456583836322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12.543553280251507</v>
      </c>
      <c r="I610" s="6">
        <f>IF('Log_working_3-way'!$D610="","",'True_Odds_Calculator_3-way'!O611/'True_Odds_Calculator_3-way'!B611-1)</f>
        <v>9.0573005945015517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2.8011070051670917E-2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1.0266646159706361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25.135274567072202</v>
      </c>
      <c r="I611" s="6">
        <f>IF('Log_working_3-way'!$D611="","",'True_Odds_Calculator_3-way'!O612/'True_Odds_Calculator_3-way'!B612-1)</f>
        <v>6.2674075244772336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2.7207815345527298E-2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1.0269361636403447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4.7037220742892742</v>
      </c>
      <c r="I612" s="6">
        <f>IF('Log_working_3-way'!$D612="","",'True_Odds_Calculator_3-way'!O613/'True_Odds_Calculator_3-way'!B613-1)</f>
        <v>7.2213203969159601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2.7877929974426507E-2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1.0251930956748621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16.189469567450512</v>
      </c>
      <c r="I613" s="6">
        <f>IF('Log_working_3-way'!$D613="","",'True_Odds_Calculator_3-way'!O614/'True_Odds_Calculator_3-way'!B614-1)</f>
        <v>7.32461538745825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2.7031136850635518E-2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1.0265149110011278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19.658153839907424</v>
      </c>
      <c r="I614" s="6">
        <f>IF('Log_working_3-way'!$D614="","",'True_Odds_Calculator_3-way'!O615/'True_Odds_Calculator_3-way'!B615-1)</f>
        <v>7.6165303125655548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2.7990319682346554E-2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1.0255498183558105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15.347071488333924</v>
      </c>
      <c r="I615" s="6">
        <f>IF('Log_working_3-way'!$D615="","",'True_Odds_Calculator_3-way'!O616/'True_Odds_Calculator_3-way'!B616-1)</f>
        <v>7.8296491519945608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2.7496581053410463E-2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1.0365311726672379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38.280811149804471</v>
      </c>
      <c r="I616" s="6">
        <f>IF('Log_working_3-way'!$D616="","",'True_Odds_Calculator_3-way'!O617/'True_Odds_Calculator_3-way'!B617-1)</f>
        <v>4.6490974937077327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3.2809556533363482E-2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1.0308984687102209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3.6453677851133337</v>
      </c>
      <c r="I617" s="6">
        <f>IF('Log_working_3-way'!$D617="","",'True_Odds_Calculator_3-way'!O618/'True_Odds_Calculator_3-way'!B618-1)</f>
        <v>5.683478458767401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3.0736121795581717E-2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1.0264520174648639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15.331981946838479</v>
      </c>
      <c r="I618" s="6">
        <f>IF('Log_working_3-way'!$D618="","",'True_Odds_Calculator_3-way'!O619/'True_Odds_Calculator_3-way'!B619-1)</f>
        <v>7.4609503675305255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2.8445911780489386E-2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1.030306638382263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24.245918213642717</v>
      </c>
      <c r="I619" s="6">
        <f>IF('Log_working_3-way'!$D619="","",'True_Odds_Calculator_3-way'!O620/'True_Odds_Calculator_3-way'!B620-1)</f>
        <v>6.2797687678386085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3.1090264619292762E-2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1.0262782944783466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10.251123189680801</v>
      </c>
      <c r="I620" s="6">
        <f>IF('Log_working_3-way'!$D620="","",'True_Odds_Calculator_3-way'!O621/'True_Odds_Calculator_3-way'!B621-1)</f>
        <v>6.9843522140479122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2.8275431413978147E-2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1.0301974082270811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28.968971094300311</v>
      </c>
      <c r="I621" s="6">
        <f>IF('Log_working_3-way'!$D621="","",'True_Odds_Calculator_3-way'!O622/'True_Odds_Calculator_3-way'!B622-1)</f>
        <v>5.6194102042779628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2.9871777504371755E-2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1.027038642556287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23.077870299819097</v>
      </c>
      <c r="I622" s="6">
        <f>IF('Log_working_3-way'!$D622="","",'True_Odds_Calculator_3-way'!O623/'True_Odds_Calculator_3-way'!B623-1)</f>
        <v>5.3629230446097997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2.7992188239544857E-2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1.028613459343698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28.034448627681176</v>
      </c>
      <c r="I623" s="6">
        <f>IF('Log_working_3-way'!$D623="","",'True_Odds_Calculator_3-way'!O624/'True_Odds_Calculator_3-way'!B624-1)</f>
        <v>6.4199097256830893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2.8452498226773759E-2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1.0266640416485229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7.462019039494189</v>
      </c>
      <c r="I624" s="6">
        <f>IF('Log_working_3-way'!$D624="","",'True_Odds_Calculator_3-way'!O625/'True_Odds_Calculator_3-way'!B625-1)</f>
        <v>6.8933100383739729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2.8316028911290703E-2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1.0289200496215791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5.0087818833792186</v>
      </c>
      <c r="I625" s="6">
        <f>IF('Log_working_3-way'!$D625="","",'True_Odds_Calculator_3-way'!O626/'True_Odds_Calculator_3-way'!B626-1)</f>
        <v>6.5344169232207623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2.9820313752969119E-2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1.0275839055772897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4.9578672636554009</v>
      </c>
      <c r="I626" s="6">
        <f>IF('Log_working_3-way'!$D626="","",'True_Odds_Calculator_3-way'!O627/'True_Odds_Calculator_3-way'!B627-1)</f>
        <v>6.2592438062108444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2.8363009389063887E-2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1.0264276653269067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6.3826125262714211</v>
      </c>
      <c r="I627" s="6">
        <f>IF('Log_working_3-way'!$D627="","",'True_Odds_Calculator_3-way'!O628/'True_Odds_Calculator_3-way'!B628-1)</f>
        <v>7.5151033750066425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2.7961086395802415E-2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1.0255635790121549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11.59102624148025</v>
      </c>
      <c r="I628" s="6">
        <f>IF('Log_working_3-way'!$D628="","",'True_Odds_Calculator_3-way'!O629/'True_Odds_Calculator_3-way'!B629-1)</f>
        <v>7.7753056844823121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2.7659589339657176E-2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1.0367110850386898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38.273537851321613</v>
      </c>
      <c r="I629" s="6">
        <f>IF('Log_working_3-way'!$D629="","",'True_Odds_Calculator_3-way'!O630/'True_Odds_Calculator_3-way'!B630-1)</f>
        <v>4.5670768967400273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3.3000828636453816E-2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1.0253620384353856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15.90094212786703</v>
      </c>
      <c r="I630" s="6">
        <f>IF('Log_working_3-way'!$D630="","",'True_Odds_Calculator_3-way'!O631/'True_Odds_Calculator_3-way'!B631-1)</f>
        <v>7.1316972381731834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2.722741606725787E-2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1.0252346209972052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10.495109799326222</v>
      </c>
      <c r="I631" s="6">
        <f>IF('Log_working_3-way'!$D631="","",'True_Odds_Calculator_3-way'!O632/'True_Odds_Calculator_3-way'!B632-1)</f>
        <v>8.04797546955629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2.7308539252215436E-2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1.0266355241193446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17.542120575852302</v>
      </c>
      <c r="I632" s="6">
        <f>IF('Log_working_3-way'!$D632="","",'True_Odds_Calculator_3-way'!O633/'True_Odds_Calculator_3-way'!B633-1)</f>
        <v>7.4114822242064928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2.8417917385294755E-2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1.0295727012653992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27.071988028848388</v>
      </c>
      <c r="I633" s="6">
        <f>IF('Log_working_3-way'!$D633="","",'True_Odds_Calculator_3-way'!O634/'True_Odds_Calculator_3-way'!B634-1)</f>
        <v>6.2499813210758663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2.9676833061979879E-2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1.0269852044802785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9.7973676155494349</v>
      </c>
      <c r="I634" s="6">
        <f>IF('Log_working_3-way'!$D634="","",'True_Odds_Calculator_3-way'!O635/'True_Odds_Calculator_3-way'!B635-1)</f>
        <v>7.4062550640090752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2.9057406094967986E-2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1.0271768246058042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22.837269085832848</v>
      </c>
      <c r="I635" s="6">
        <f>IF('Log_working_3-way'!$D635="","",'True_Odds_Calculator_3-way'!O636/'True_Odds_Calculator_3-way'!B636-1)</f>
        <v>7.3647021248383062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2.811279039252268E-2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1.0268562851411425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18.034601446493813</v>
      </c>
      <c r="I636" s="6">
        <f>IF('Log_working_3-way'!$D636="","",'True_Odds_Calculator_3-way'!O637/'True_Odds_Calculator_3-way'!B637-1)</f>
        <v>6.8912614628218769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2.8582980283587966E-2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1.0632565626621087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43.582396696555335</v>
      </c>
      <c r="I637" s="6">
        <f>IF('Log_working_3-way'!$D637="","",'True_Odds_Calculator_3-way'!O638/'True_Odds_Calculator_3-way'!B638-1)</f>
        <v>4.7088521721439678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5.2278934818057454E-2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1.0419016515432524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11.127023364323037</v>
      </c>
      <c r="I638" s="6">
        <f>IF('Log_working_3-way'!$D638="","",'True_Odds_Calculator_3-way'!O639/'True_Odds_Calculator_3-way'!B639-1)</f>
        <v>5.5278370693801939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4.4318919215549091E-2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1.0252960172025465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13.1796080935246</v>
      </c>
      <c r="I639" s="6">
        <f>IF('Log_working_3-way'!$D639="","",'True_Odds_Calculator_3-way'!O640/'True_Odds_Calculator_3-way'!B640-1)</f>
        <v>8.5650103474995607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2.7384926758690975E-2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1.0269104249073606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18.034812991924547</v>
      </c>
      <c r="I640" s="6">
        <f>IF('Log_working_3-way'!$D640="","",'True_Odds_Calculator_3-way'!O641/'True_Odds_Calculator_3-way'!B641-1)</f>
        <v>9.0518202704225352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2.8571549016587872E-2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1.0320274943852339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31.794669545424455</v>
      </c>
      <c r="I641" s="6">
        <f>IF('Log_working_3-way'!$D641="","",'True_Odds_Calculator_3-way'!O642/'True_Odds_Calculator_3-way'!B642-1)</f>
        <v>6.0109080806439827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3.0717968300739473E-2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1.0271090298222223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16.900920156748068</v>
      </c>
      <c r="I642" s="6">
        <f>IF('Log_working_3-way'!$D642="","",'True_Odds_Calculator_3-way'!O643/'True_Odds_Calculator_3-way'!B643-1)</f>
        <v>7.5065566190758037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2.8993905303058565E-2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1.0286778495999609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25.638279520293661</v>
      </c>
      <c r="I643" s="6">
        <f>IF('Log_working_3-way'!$D643="","",'True_Odds_Calculator_3-way'!O644/'True_Odds_Calculator_3-way'!B644-1)</f>
        <v>7.1174703062233373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2.902776691476272E-2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1.0265169952226663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14.680462690840253</v>
      </c>
      <c r="I644" s="6">
        <f>IF('Log_working_3-way'!$D644="","",'True_Odds_Calculator_3-way'!O645/'True_Odds_Calculator_3-way'!B645-1)</f>
        <v>8.6747342225993549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2.8590318702801376E-2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1.0529734269283888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27.366896714752283</v>
      </c>
      <c r="I645" s="6">
        <f>IF('Log_working_3-way'!$D645="","",'True_Odds_Calculator_3-way'!O646/'True_Odds_Calculator_3-way'!B646-1)</f>
        <v>6.1698693098685196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5.2654843638449966E-2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1.0214049485582182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15.554576746040713</v>
      </c>
      <c r="I646" s="6">
        <f>IF('Log_working_3-way'!$D646="","",'True_Odds_Calculator_3-way'!O647/'True_Odds_Calculator_3-way'!B647-1)</f>
        <v>6.2576914393674183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2.2985248625011057E-2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1.0316904823128203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15.791139975226528</v>
      </c>
      <c r="I647" s="6">
        <f>IF('Log_working_3-way'!$D647="","",'True_Odds_Calculator_3-way'!O648/'True_Odds_Calculator_3-way'!B648-1)</f>
        <v>9.2618559621115111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3.3944755193841214E-2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1.0313929168104854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11.424569888439166</v>
      </c>
      <c r="I648" s="6">
        <f>IF('Log_working_3-way'!$D648="","",'True_Odds_Calculator_3-way'!O649/'True_Odds_Calculator_3-way'!B649-1)</f>
        <v>10.906936838239375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3.3975456725881203E-2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1.0316075074220801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6.7180224033781011</v>
      </c>
      <c r="I649" s="6">
        <f>IF('Log_working_3-way'!$D649="","",'True_Odds_Calculator_3-way'!O650/'True_Odds_Calculator_3-way'!B650-1)</f>
        <v>11.162261650592654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3.3921201609625751E-2</v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9">
        <f t="shared" si="39"/>
        <v>0.26839689415712192</v>
      </c>
      <c r="E185" s="9">
        <f t="shared" si="40"/>
        <v>0.26395753434251024</v>
      </c>
      <c r="F185" s="9">
        <f t="shared" si="41"/>
        <v>0.4676455715003679</v>
      </c>
      <c r="G185" s="9">
        <f t="shared" si="42"/>
        <v>1.0443775970968625</v>
      </c>
      <c r="H185" s="9">
        <f t="shared" si="43"/>
        <v>3.7258255284228108</v>
      </c>
      <c r="I185" s="9">
        <f t="shared" si="44"/>
        <v>3.7884881842486222</v>
      </c>
      <c r="J185" s="9">
        <f t="shared" si="45"/>
        <v>2.1383715808355799</v>
      </c>
      <c r="K185" s="11">
        <f t="shared" si="46"/>
        <v>0.2770083102493075</v>
      </c>
      <c r="L185" s="11">
        <f t="shared" si="47"/>
        <v>0.27247956403269757</v>
      </c>
      <c r="M185" s="11">
        <f t="shared" si="48"/>
        <v>0.47846889952153115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-0.27432078467353815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0.23004875119461932</v>
      </c>
      <c r="Q185" s="11">
        <f>2*'OddsRatio_working_3-way'!K185*'OddsRatio_working_3-way'!L185*'OddsRatio_working_3-way'!M185</f>
        <v>7.2228807282455065E-2</v>
      </c>
      <c r="R185" s="11">
        <f t="shared" si="49"/>
        <v>0</v>
      </c>
      <c r="S185" s="11">
        <f t="shared" si="50"/>
        <v>-0.83861217978212699</v>
      </c>
      <c r="T185" s="11">
        <f t="shared" si="51"/>
        <v>-0.26330052740412158</v>
      </c>
      <c r="U185" s="11">
        <f>'OddsRatio_working_3-way'!S185-'OddsRatio_working_3-way'!R185^2/3</f>
        <v>-0.83861217978212699</v>
      </c>
      <c r="V185" s="11">
        <f>'OddsRatio_working_3-way'!S185*'OddsRatio_working_3-way'!R185/3-2*'OddsRatio_working_3-way'!R185^3/27-'OddsRatio_working_3-way'!T185</f>
        <v>0.26330052740412158</v>
      </c>
      <c r="W185" s="11">
        <f>'OddsRatio_working_3-way'!V185^2+4*'OddsRatio_working_3-way'!U185^3/27</f>
        <v>-1.8046330509169831E-2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0.14779504240709362</v>
      </c>
      <c r="Y185" s="11">
        <f>IF('OddsRatio_working_3-way'!W185&gt;=0,IF('OddsRatio_working_3-way'!V185+SQRT('OddsRatio_working_3-way'!W185)&gt;0,0,PI()),ACOS('OddsRatio_working_3-way'!V185/(2*'OddsRatio_working_3-way'!X185)))</f>
        <v>0.4717763887195594</v>
      </c>
      <c r="Z185" s="11">
        <f>'OddsRatio_working_3-way'!X185^(1/3)*COS('OddsRatio_working_3-way'!Y185/3)</f>
        <v>0.52218879854843137</v>
      </c>
      <c r="AA185" s="11">
        <f>'OddsRatio_working_3-way'!X185^(1/3)*COS(('OddsRatio_working_3-way'!Y185+2*PI())/3)</f>
        <v>-0.33280345691996288</v>
      </c>
      <c r="AB185" s="11">
        <f>'OddsRatio_working_3-way'!X185^(1/3)*COS(('OddsRatio_working_3-way'!Y185+4*PI())/3)</f>
        <v>-0.18938534162846865</v>
      </c>
      <c r="AC185" s="11">
        <f>'OddsRatio_working_3-way'!X185^(1/3)*SIN('OddsRatio_working_3-way'!Y185/3)</f>
        <v>8.2802487470213071E-2</v>
      </c>
      <c r="AD185" s="11">
        <f>'OddsRatio_working_3-way'!X185^(1/3)*SIN(('OddsRatio_working_3-way'!Y185+2*PI())/3)</f>
        <v>0.41082752137950967</v>
      </c>
      <c r="AE185" s="11">
        <f>'OddsRatio_working_3-way'!X185^(1/3)*SIN(('OddsRatio_working_3-way'!Y185+4*PI())/3)</f>
        <v>-0.49363000884972263</v>
      </c>
      <c r="AF185" s="11">
        <f>-'OddsRatio_working_3-way'!U185/(3*'OddsRatio_working_3-way'!X185^(1/3))*COS(('OddsRatio_working_3-way'!Y185)/3)</f>
        <v>0.52218879854843125</v>
      </c>
      <c r="AG185" s="11">
        <f>-'OddsRatio_working_3-way'!U185/(3*'OddsRatio_working_3-way'!X185^(1/3))*COS(('OddsRatio_working_3-way'!Y185+2*PI())/3)</f>
        <v>-0.33280345691996283</v>
      </c>
      <c r="AH185" s="11">
        <f>-'OddsRatio_working_3-way'!U185/(3*'OddsRatio_working_3-way'!X185^(1/3))*COS(('OddsRatio_working_3-way'!Y185+4*PI())/3)</f>
        <v>-0.18938534162846862</v>
      </c>
      <c r="AI185" s="11">
        <f>'OddsRatio_working_3-way'!U185/(3*'OddsRatio_working_3-way'!X185^(1/3))*SIN(('OddsRatio_working_3-way'!Y185)/3)</f>
        <v>-8.2802487470213057E-2</v>
      </c>
      <c r="AJ185" s="11">
        <f>'OddsRatio_working_3-way'!U185/(3*'OddsRatio_working_3-way'!X185^(1/3))*SIN(('OddsRatio_working_3-way'!Y185+2*PI())/3)</f>
        <v>-0.41082752137950956</v>
      </c>
      <c r="AK185" s="11">
        <f>'OddsRatio_working_3-way'!U185/(3*'OddsRatio_working_3-way'!X185^(1/3))*SIN(('OddsRatio_working_3-way'!Y185+4*PI())/3)</f>
        <v>0.49363000884972252</v>
      </c>
      <c r="AL185" s="11">
        <f>'OddsRatio_working_3-way'!Z185+'OddsRatio_working_3-way'!AF185</f>
        <v>1.0443775970968625</v>
      </c>
      <c r="AM185" s="11">
        <f>'OddsRatio_working_3-way'!AA185+'OddsRatio_working_3-way'!AG185</f>
        <v>-0.66560691383992565</v>
      </c>
      <c r="AN185" s="11">
        <f>'OddsRatio_working_3-way'!AB185+'OddsRatio_working_3-way'!AH185</f>
        <v>-0.3787706832569373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1.0443775970968625</v>
      </c>
      <c r="AS185" s="11">
        <f>IF(('OddsRatio_working_3-way'!X185=0),IF(Q185&gt;0,-Q185^(1/3),(-Q185)^(1/3)),'OddsRatio_working_3-way'!AM185-'OddsRatio_working_3-way'!R185/3)</f>
        <v>-0.66560691383992565</v>
      </c>
      <c r="AT185" s="11">
        <f>IF(('OddsRatio_working_3-way'!X185=0),IF(Q185&gt;0,-Q185^(1/3),(-Q185)^(1/3)),'OddsRatio_working_3-way'!AN185-'OddsRatio_working_3-way'!R185/3)</f>
        <v>-0.3787706832569373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9">
        <f t="shared" si="39"/>
        <v>0.50850486352415947</v>
      </c>
      <c r="E186" s="9">
        <f t="shared" si="40"/>
        <v>0.24041502961272321</v>
      </c>
      <c r="F186" s="9">
        <f t="shared" si="41"/>
        <v>0.25108010686311705</v>
      </c>
      <c r="G186" s="9">
        <f t="shared" si="42"/>
        <v>1.0393005691182238</v>
      </c>
      <c r="H186" s="9">
        <f t="shared" si="43"/>
        <v>1.966549529279948</v>
      </c>
      <c r="I186" s="9">
        <f t="shared" si="44"/>
        <v>4.1594737301194007</v>
      </c>
      <c r="J186" s="9">
        <f t="shared" si="45"/>
        <v>3.9827926333693031</v>
      </c>
      <c r="K186" s="11">
        <f t="shared" si="46"/>
        <v>0.5181347150259068</v>
      </c>
      <c r="L186" s="11">
        <f t="shared" si="47"/>
        <v>0.24752475247524752</v>
      </c>
      <c r="M186" s="11">
        <f t="shared" si="48"/>
        <v>0.25839793281653745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-0.26889875395540497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0.22667648136063157</v>
      </c>
      <c r="Q186" s="11">
        <f>2*'OddsRatio_working_3-way'!K186*'OddsRatio_working_3-way'!L186*'OddsRatio_working_3-way'!M186</f>
        <v>6.6279672912465365E-2</v>
      </c>
      <c r="R186" s="11">
        <f t="shared" si="49"/>
        <v>0</v>
      </c>
      <c r="S186" s="11">
        <f t="shared" si="50"/>
        <v>-0.84298078003821586</v>
      </c>
      <c r="T186" s="11">
        <f t="shared" si="51"/>
        <v>-0.24648560819830873</v>
      </c>
      <c r="U186" s="11">
        <f>'OddsRatio_working_3-way'!S186-'OddsRatio_working_3-way'!R186^2/3</f>
        <v>-0.84298078003821586</v>
      </c>
      <c r="V186" s="11">
        <f>'OddsRatio_working_3-way'!S186*'OddsRatio_working_3-way'!R186/3-2*'OddsRatio_working_3-way'!R186^3/27-'OddsRatio_working_3-way'!T186</f>
        <v>0.24648560819830873</v>
      </c>
      <c r="W186" s="11">
        <f>'OddsRatio_working_3-way'!V186^2+4*'OddsRatio_working_3-way'!U186^3/27</f>
        <v>-2.7990938579903493E-2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0.1489514129076942</v>
      </c>
      <c r="Y186" s="11">
        <f>IF('OddsRatio_working_3-way'!W186&gt;=0,IF('OddsRatio_working_3-way'!V186+SQRT('OddsRatio_working_3-way'!W186)&gt;0,0,PI()),ACOS('OddsRatio_working_3-way'!V186/(2*'OddsRatio_working_3-way'!X186)))</f>
        <v>0.59632923533027016</v>
      </c>
      <c r="Z186" s="11">
        <f>'OddsRatio_working_3-way'!X186^(1/3)*COS('OddsRatio_working_3-way'!Y186/3)</f>
        <v>0.51965028455911189</v>
      </c>
      <c r="AA186" s="11">
        <f>'OddsRatio_working_3-way'!X186^(1/3)*COS(('OddsRatio_working_3-way'!Y186+2*PI())/3)</f>
        <v>-0.35047767300969862</v>
      </c>
      <c r="AB186" s="11">
        <f>'OddsRatio_working_3-way'!X186^(1/3)*COS(('OddsRatio_working_3-way'!Y186+4*PI())/3)</f>
        <v>-0.16917261154941321</v>
      </c>
      <c r="AC186" s="11">
        <f>'OddsRatio_working_3-way'!X186^(1/3)*SIN('OddsRatio_working_3-way'!Y186/3)</f>
        <v>0.10467652603953746</v>
      </c>
      <c r="AD186" s="11">
        <f>'OddsRatio_working_3-way'!X186^(1/3)*SIN(('OddsRatio_working_3-way'!Y186+2*PI())/3)</f>
        <v>0.39769208449223464</v>
      </c>
      <c r="AE186" s="11">
        <f>'OddsRatio_working_3-way'!X186^(1/3)*SIN(('OddsRatio_working_3-way'!Y186+4*PI())/3)</f>
        <v>-0.50236861053177206</v>
      </c>
      <c r="AF186" s="11">
        <f>-'OddsRatio_working_3-way'!U186/(3*'OddsRatio_working_3-way'!X186^(1/3))*COS(('OddsRatio_working_3-way'!Y186)/3)</f>
        <v>0.51965028455911189</v>
      </c>
      <c r="AG186" s="11">
        <f>-'OddsRatio_working_3-way'!U186/(3*'OddsRatio_working_3-way'!X186^(1/3))*COS(('OddsRatio_working_3-way'!Y186+2*PI())/3)</f>
        <v>-0.35047767300969862</v>
      </c>
      <c r="AH186" s="11">
        <f>-'OddsRatio_working_3-way'!U186/(3*'OddsRatio_working_3-way'!X186^(1/3))*COS(('OddsRatio_working_3-way'!Y186+4*PI())/3)</f>
        <v>-0.16917261154941321</v>
      </c>
      <c r="AI186" s="11">
        <f>'OddsRatio_working_3-way'!U186/(3*'OddsRatio_working_3-way'!X186^(1/3))*SIN(('OddsRatio_working_3-way'!Y186)/3)</f>
        <v>-0.10467652603953746</v>
      </c>
      <c r="AJ186" s="11">
        <f>'OddsRatio_working_3-way'!U186/(3*'OddsRatio_working_3-way'!X186^(1/3))*SIN(('OddsRatio_working_3-way'!Y186+2*PI())/3)</f>
        <v>-0.39769208449223464</v>
      </c>
      <c r="AK186" s="11">
        <f>'OddsRatio_working_3-way'!U186/(3*'OddsRatio_working_3-way'!X186^(1/3))*SIN(('OddsRatio_working_3-way'!Y186+4*PI())/3)</f>
        <v>0.50236861053177206</v>
      </c>
      <c r="AL186" s="11">
        <f>'OddsRatio_working_3-way'!Z186+'OddsRatio_working_3-way'!AF186</f>
        <v>1.0393005691182238</v>
      </c>
      <c r="AM186" s="11">
        <f>'OddsRatio_working_3-way'!AA186+'OddsRatio_working_3-way'!AG186</f>
        <v>-0.70095534601939724</v>
      </c>
      <c r="AN186" s="11">
        <f>'OddsRatio_working_3-way'!AB186+'OddsRatio_working_3-way'!AH186</f>
        <v>-0.33834522309882642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1.0393005691182238</v>
      </c>
      <c r="AS186" s="11">
        <f>IF(('OddsRatio_working_3-way'!X186=0),IF(Q186&gt;0,-Q186^(1/3),(-Q186)^(1/3)),'OddsRatio_working_3-way'!AM186-'OddsRatio_working_3-way'!R186/3)</f>
        <v>-0.70095534601939724</v>
      </c>
      <c r="AT186" s="11">
        <f>IF(('OddsRatio_working_3-way'!X186=0),IF(Q186&gt;0,-Q186^(1/3),(-Q186)^(1/3)),'OddsRatio_working_3-way'!AN186-'OddsRatio_working_3-way'!R186/3)</f>
        <v>-0.33834522309882642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9">
        <f t="shared" si="39"/>
        <v>0.37473230345298814</v>
      </c>
      <c r="E187" s="9">
        <f t="shared" si="40"/>
        <v>0.29334112869755807</v>
      </c>
      <c r="F187" s="9">
        <f t="shared" si="41"/>
        <v>0.33192656784945401</v>
      </c>
      <c r="G187" s="9">
        <f t="shared" si="42"/>
        <v>1.0428572790253432</v>
      </c>
      <c r="H187" s="9">
        <f t="shared" si="43"/>
        <v>2.6685716464405491</v>
      </c>
      <c r="I187" s="9">
        <f t="shared" si="44"/>
        <v>3.4090003145485426</v>
      </c>
      <c r="J187" s="9">
        <f t="shared" si="45"/>
        <v>3.0127145485189124</v>
      </c>
      <c r="K187" s="11">
        <f t="shared" si="46"/>
        <v>0.38461538461538458</v>
      </c>
      <c r="L187" s="11">
        <f t="shared" si="47"/>
        <v>0.30211480362537763</v>
      </c>
      <c r="M187" s="11">
        <f t="shared" si="48"/>
        <v>0.34129692832764502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-0.28289176770869451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0.23160284236967776</v>
      </c>
      <c r="Q187" s="11">
        <f>2*'OddsRatio_working_3-way'!K187*'OddsRatio_working_3-way'!L187*'OddsRatio_working_3-way'!M187</f>
        <v>7.931604190742389E-2</v>
      </c>
      <c r="R187" s="11">
        <f t="shared" si="49"/>
        <v>0</v>
      </c>
      <c r="S187" s="11">
        <f t="shared" si="50"/>
        <v>-0.81869770988941926</v>
      </c>
      <c r="T187" s="11">
        <f t="shared" si="51"/>
        <v>-0.28037592804432165</v>
      </c>
      <c r="U187" s="11">
        <f>'OddsRatio_working_3-way'!S187-'OddsRatio_working_3-way'!R187^2/3</f>
        <v>-0.81869770988941926</v>
      </c>
      <c r="V187" s="11">
        <f>'OddsRatio_working_3-way'!S187*'OddsRatio_working_3-way'!R187/3-2*'OddsRatio_working_3-way'!R187^3/27-'OddsRatio_working_3-way'!T187</f>
        <v>0.28037592804432165</v>
      </c>
      <c r="W187" s="11">
        <f>'OddsRatio_working_3-way'!V187^2+4*'OddsRatio_working_3-way'!U187^3/27</f>
        <v>-2.6849227126563568E-3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0.14256190211568709</v>
      </c>
      <c r="Y187" s="11">
        <f>IF('OddsRatio_working_3-way'!W187&gt;=0,IF('OddsRatio_working_3-way'!V187+SQRT('OddsRatio_working_3-way'!W187)&gt;0,0,PI()),ACOS('OddsRatio_working_3-way'!V187/(2*'OddsRatio_working_3-way'!X187)))</f>
        <v>0.18274792543657825</v>
      </c>
      <c r="Z187" s="11">
        <f>'OddsRatio_working_3-way'!X187^(1/3)*COS('OddsRatio_working_3-way'!Y187/3)</f>
        <v>0.5214286395126716</v>
      </c>
      <c r="AA187" s="11">
        <f>'OddsRatio_working_3-way'!X187^(1/3)*COS(('OddsRatio_working_3-way'!Y187+2*PI())/3)</f>
        <v>-0.28825624950586615</v>
      </c>
      <c r="AB187" s="11">
        <f>'OddsRatio_working_3-way'!X187^(1/3)*COS(('OddsRatio_working_3-way'!Y187+4*PI())/3)</f>
        <v>-0.23317239000680537</v>
      </c>
      <c r="AC187" s="11">
        <f>'OddsRatio_working_3-way'!X187^(1/3)*SIN('OddsRatio_working_3-way'!Y187/3)</f>
        <v>3.1802681109786304E-2</v>
      </c>
      <c r="AD187" s="11">
        <f>'OddsRatio_working_3-way'!X187^(1/3)*SIN(('OddsRatio_working_3-way'!Y187+2*PI())/3)</f>
        <v>0.43566910752383881</v>
      </c>
      <c r="AE187" s="11">
        <f>'OddsRatio_working_3-way'!X187^(1/3)*SIN(('OddsRatio_working_3-way'!Y187+4*PI())/3)</f>
        <v>-0.46747178863362515</v>
      </c>
      <c r="AF187" s="11">
        <f>-'OddsRatio_working_3-way'!U187/(3*'OddsRatio_working_3-way'!X187^(1/3))*COS(('OddsRatio_working_3-way'!Y187)/3)</f>
        <v>0.5214286395126716</v>
      </c>
      <c r="AG187" s="11">
        <f>-'OddsRatio_working_3-way'!U187/(3*'OddsRatio_working_3-way'!X187^(1/3))*COS(('OddsRatio_working_3-way'!Y187+2*PI())/3)</f>
        <v>-0.28825624950586615</v>
      </c>
      <c r="AH187" s="11">
        <f>-'OddsRatio_working_3-way'!U187/(3*'OddsRatio_working_3-way'!X187^(1/3))*COS(('OddsRatio_working_3-way'!Y187+4*PI())/3)</f>
        <v>-0.23317239000680537</v>
      </c>
      <c r="AI187" s="11">
        <f>'OddsRatio_working_3-way'!U187/(3*'OddsRatio_working_3-way'!X187^(1/3))*SIN(('OddsRatio_working_3-way'!Y187)/3)</f>
        <v>-3.1802681109786304E-2</v>
      </c>
      <c r="AJ187" s="11">
        <f>'OddsRatio_working_3-way'!U187/(3*'OddsRatio_working_3-way'!X187^(1/3))*SIN(('OddsRatio_working_3-way'!Y187+2*PI())/3)</f>
        <v>-0.43566910752383881</v>
      </c>
      <c r="AK187" s="11">
        <f>'OddsRatio_working_3-way'!U187/(3*'OddsRatio_working_3-way'!X187^(1/3))*SIN(('OddsRatio_working_3-way'!Y187+4*PI())/3)</f>
        <v>0.46747178863362515</v>
      </c>
      <c r="AL187" s="11">
        <f>'OddsRatio_working_3-way'!Z187+'OddsRatio_working_3-way'!AF187</f>
        <v>1.0428572790253432</v>
      </c>
      <c r="AM187" s="11">
        <f>'OddsRatio_working_3-way'!AA187+'OddsRatio_working_3-way'!AG187</f>
        <v>-0.57651249901173229</v>
      </c>
      <c r="AN187" s="11">
        <f>'OddsRatio_working_3-way'!AB187+'OddsRatio_working_3-way'!AH187</f>
        <v>-0.46634478001361074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1.0428572790253432</v>
      </c>
      <c r="AS187" s="11">
        <f>IF(('OddsRatio_working_3-way'!X187=0),IF(Q187&gt;0,-Q187^(1/3),(-Q187)^(1/3)),'OddsRatio_working_3-way'!AM187-'OddsRatio_working_3-way'!R187/3)</f>
        <v>-0.57651249901173229</v>
      </c>
      <c r="AT187" s="11">
        <f>IF(('OddsRatio_working_3-way'!X187=0),IF(Q187&gt;0,-Q187^(1/3),(-Q187)^(1/3)),'OddsRatio_working_3-way'!AN187-'OddsRatio_working_3-way'!R187/3)</f>
        <v>-0.46634478001361074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9">
        <f t="shared" si="39"/>
        <v>0.52796896654857639</v>
      </c>
      <c r="E188" s="9">
        <f t="shared" si="40"/>
        <v>0.24187092186726308</v>
      </c>
      <c r="F188" s="9">
        <f t="shared" si="41"/>
        <v>0.23016011158416058</v>
      </c>
      <c r="G188" s="9">
        <f t="shared" si="42"/>
        <v>1.0518243737320425</v>
      </c>
      <c r="H188" s="9">
        <f t="shared" si="43"/>
        <v>1.8940507176722363</v>
      </c>
      <c r="I188" s="9">
        <f t="shared" si="44"/>
        <v>4.1344366337214868</v>
      </c>
      <c r="J188" s="9">
        <f t="shared" si="45"/>
        <v>4.3448015084678957</v>
      </c>
      <c r="K188" s="11">
        <f t="shared" si="46"/>
        <v>0.54054054054054046</v>
      </c>
      <c r="L188" s="11">
        <f t="shared" si="47"/>
        <v>0.25125628140703515</v>
      </c>
      <c r="M188" s="11">
        <f t="shared" si="48"/>
        <v>0.23923444976076558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-0.26171657459676512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0.2277649725414867</v>
      </c>
      <c r="Q188" s="11">
        <f>2*'OddsRatio_working_3-way'!K188*'OddsRatio_working_3-way'!L188*'OddsRatio_working_3-way'!M188</f>
        <v>6.4982873763619595E-2</v>
      </c>
      <c r="R188" s="11">
        <f t="shared" si="49"/>
        <v>0</v>
      </c>
      <c r="S188" s="11">
        <f t="shared" si="50"/>
        <v>-0.87027339744305954</v>
      </c>
      <c r="T188" s="11">
        <f t="shared" si="51"/>
        <v>-0.24829483521913251</v>
      </c>
      <c r="U188" s="11">
        <f>'OddsRatio_working_3-way'!S188-'OddsRatio_working_3-way'!R188^2/3</f>
        <v>-0.87027339744305954</v>
      </c>
      <c r="V188" s="11">
        <f>'OddsRatio_working_3-way'!S188*'OddsRatio_working_3-way'!R188/3-2*'OddsRatio_working_3-way'!R188^3/27-'OddsRatio_working_3-way'!T188</f>
        <v>0.24829483521913251</v>
      </c>
      <c r="W188" s="11">
        <f>'OddsRatio_working_3-way'!V188^2+4*'OddsRatio_working_3-way'!U188^3/27</f>
        <v>-3.599767460822579E-2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0.15624339970437306</v>
      </c>
      <c r="Y188" s="11">
        <f>IF('OddsRatio_working_3-way'!W188&gt;=0,IF('OddsRatio_working_3-way'!V188+SQRT('OddsRatio_working_3-way'!W188)&gt;0,0,PI()),ACOS('OddsRatio_working_3-way'!V188/(2*'OddsRatio_working_3-way'!X188)))</f>
        <v>0.65248568637731896</v>
      </c>
      <c r="Z188" s="11">
        <f>'OddsRatio_working_3-way'!X188^(1/3)*COS('OddsRatio_working_3-way'!Y188/3)</f>
        <v>0.52591218686602126</v>
      </c>
      <c r="AA188" s="11">
        <f>'OddsRatio_working_3-way'!X188^(1/3)*COS(('OddsRatio_working_3-way'!Y188+2*PI())/3)</f>
        <v>-0.36360711498825465</v>
      </c>
      <c r="AB188" s="11">
        <f>'OddsRatio_working_3-way'!X188^(1/3)*COS(('OddsRatio_working_3-way'!Y188+4*PI())/3)</f>
        <v>-0.16230507187776677</v>
      </c>
      <c r="AC188" s="11">
        <f>'OddsRatio_working_3-way'!X188^(1/3)*SIN('OddsRatio_working_3-way'!Y188/3)</f>
        <v>0.11622178877826202</v>
      </c>
      <c r="AD188" s="11">
        <f>'OddsRatio_working_3-way'!X188^(1/3)*SIN(('OddsRatio_working_3-way'!Y188+2*PI())/3)</f>
        <v>0.39734241959667232</v>
      </c>
      <c r="AE188" s="11">
        <f>'OddsRatio_working_3-way'!X188^(1/3)*SIN(('OddsRatio_working_3-way'!Y188+4*PI())/3)</f>
        <v>-0.51356420837493422</v>
      </c>
      <c r="AF188" s="11">
        <f>-'OddsRatio_working_3-way'!U188/(3*'OddsRatio_working_3-way'!X188^(1/3))*COS(('OddsRatio_working_3-way'!Y188)/3)</f>
        <v>0.52591218686602115</v>
      </c>
      <c r="AG188" s="11">
        <f>-'OddsRatio_working_3-way'!U188/(3*'OddsRatio_working_3-way'!X188^(1/3))*COS(('OddsRatio_working_3-way'!Y188+2*PI())/3)</f>
        <v>-0.36360711498825454</v>
      </c>
      <c r="AH188" s="11">
        <f>-'OddsRatio_working_3-way'!U188/(3*'OddsRatio_working_3-way'!X188^(1/3))*COS(('OddsRatio_working_3-way'!Y188+4*PI())/3)</f>
        <v>-0.16230507187776674</v>
      </c>
      <c r="AI188" s="11">
        <f>'OddsRatio_working_3-way'!U188/(3*'OddsRatio_working_3-way'!X188^(1/3))*SIN(('OddsRatio_working_3-way'!Y188)/3)</f>
        <v>-0.116221788778262</v>
      </c>
      <c r="AJ188" s="11">
        <f>'OddsRatio_working_3-way'!U188/(3*'OddsRatio_working_3-way'!X188^(1/3))*SIN(('OddsRatio_working_3-way'!Y188+2*PI())/3)</f>
        <v>-0.39734241959667227</v>
      </c>
      <c r="AK188" s="11">
        <f>'OddsRatio_working_3-way'!U188/(3*'OddsRatio_working_3-way'!X188^(1/3))*SIN(('OddsRatio_working_3-way'!Y188+4*PI())/3)</f>
        <v>0.51356420837493411</v>
      </c>
      <c r="AL188" s="11">
        <f>'OddsRatio_working_3-way'!Z188+'OddsRatio_working_3-way'!AF188</f>
        <v>1.0518243737320425</v>
      </c>
      <c r="AM188" s="11">
        <f>'OddsRatio_working_3-way'!AA188+'OddsRatio_working_3-way'!AG188</f>
        <v>-0.7272142299765092</v>
      </c>
      <c r="AN188" s="11">
        <f>'OddsRatio_working_3-way'!AB188+'OddsRatio_working_3-way'!AH188</f>
        <v>-0.32461014375553354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1.0518243737320425</v>
      </c>
      <c r="AS188" s="11">
        <f>IF(('OddsRatio_working_3-way'!X188=0),IF(Q188&gt;0,-Q188^(1/3),(-Q188)^(1/3)),'OddsRatio_working_3-way'!AM188-'OddsRatio_working_3-way'!R188/3)</f>
        <v>-0.7272142299765092</v>
      </c>
      <c r="AT188" s="11">
        <f>IF(('OddsRatio_working_3-way'!X188=0),IF(Q188&gt;0,-Q188^(1/3),(-Q188)^(1/3)),'OddsRatio_working_3-way'!AN188-'OddsRatio_working_3-way'!R188/3)</f>
        <v>-0.32461014375553354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9">
        <f t="shared" si="39"/>
        <v>0.46127549624449188</v>
      </c>
      <c r="E189" s="9">
        <f t="shared" si="40"/>
        <v>0.25478211226698638</v>
      </c>
      <c r="F189" s="9">
        <f t="shared" si="41"/>
        <v>0.28394239148852179</v>
      </c>
      <c r="G189" s="9">
        <f t="shared" si="42"/>
        <v>1.0335414569767425</v>
      </c>
      <c r="H189" s="9">
        <f t="shared" si="43"/>
        <v>2.1679018463837187</v>
      </c>
      <c r="I189" s="9">
        <f t="shared" si="44"/>
        <v>3.9249223232441812</v>
      </c>
      <c r="J189" s="9">
        <f t="shared" si="45"/>
        <v>3.5218411550232522</v>
      </c>
      <c r="K189" s="11">
        <f t="shared" si="46"/>
        <v>0.46948356807511737</v>
      </c>
      <c r="L189" s="11">
        <f t="shared" si="47"/>
        <v>0.2610966057441253</v>
      </c>
      <c r="M189" s="11">
        <f t="shared" si="48"/>
        <v>0.29069767441860467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-0.27804678985728482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0.22805686712010068</v>
      </c>
      <c r="Q189" s="11">
        <f>2*'OddsRatio_working_3-way'!K189*'OddsRatio_working_3-way'!L189*'OddsRatio_working_3-way'!M189</f>
        <v>7.126777097503148E-2</v>
      </c>
      <c r="R189" s="11">
        <f t="shared" si="49"/>
        <v>0</v>
      </c>
      <c r="S189" s="11">
        <f t="shared" si="50"/>
        <v>-0.82021039421874697</v>
      </c>
      <c r="T189" s="11">
        <f t="shared" si="51"/>
        <v>-0.25631574819335851</v>
      </c>
      <c r="U189" s="11">
        <f>'OddsRatio_working_3-way'!S189-'OddsRatio_working_3-way'!R189^2/3</f>
        <v>-0.82021039421874697</v>
      </c>
      <c r="V189" s="11">
        <f>'OddsRatio_working_3-way'!S189*'OddsRatio_working_3-way'!R189/3-2*'OddsRatio_working_3-way'!R189^3/27-'OddsRatio_working_3-way'!T189</f>
        <v>0.25631574819335851</v>
      </c>
      <c r="W189" s="11">
        <f>'OddsRatio_working_3-way'!V189^2+4*'OddsRatio_working_3-way'!U189^3/27</f>
        <v>-1.6049276653420874E-2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0.14295719588861383</v>
      </c>
      <c r="Y189" s="11">
        <f>IF('OddsRatio_working_3-way'!W189&gt;=0,IF('OddsRatio_working_3-way'!V189+SQRT('OddsRatio_working_3-way'!W189)&gt;0,0,PI()),ACOS('OddsRatio_working_3-way'!V189/(2*'OddsRatio_working_3-way'!X189)))</f>
        <v>0.45904230863886086</v>
      </c>
      <c r="Z189" s="11">
        <f>'OddsRatio_working_3-way'!X189^(1/3)*COS('OddsRatio_working_3-way'!Y189/3)</f>
        <v>0.51677072848837124</v>
      </c>
      <c r="AA189" s="11">
        <f>'OddsRatio_working_3-way'!X189^(1/3)*COS(('OddsRatio_working_3-way'!Y189+2*PI())/3)</f>
        <v>-0.3274042688130448</v>
      </c>
      <c r="AB189" s="11">
        <f>'OddsRatio_working_3-way'!X189^(1/3)*COS(('OddsRatio_working_3-way'!Y189+4*PI())/3)</f>
        <v>-0.18936645967532659</v>
      </c>
      <c r="AC189" s="11">
        <f>'OddsRatio_working_3-way'!X189^(1/3)*SIN('OddsRatio_working_3-way'!Y189/3)</f>
        <v>7.9696166264008023E-2</v>
      </c>
      <c r="AD189" s="11">
        <f>'OddsRatio_working_3-way'!X189^(1/3)*SIN(('OddsRatio_working_3-way'!Y189+2*PI())/3)</f>
        <v>0.40768849567111626</v>
      </c>
      <c r="AE189" s="11">
        <f>'OddsRatio_working_3-way'!X189^(1/3)*SIN(('OddsRatio_working_3-way'!Y189+4*PI())/3)</f>
        <v>-0.48738466193512414</v>
      </c>
      <c r="AF189" s="11">
        <f>-'OddsRatio_working_3-way'!U189/(3*'OddsRatio_working_3-way'!X189^(1/3))*COS(('OddsRatio_working_3-way'!Y189)/3)</f>
        <v>0.51677072848837124</v>
      </c>
      <c r="AG189" s="11">
        <f>-'OddsRatio_working_3-way'!U189/(3*'OddsRatio_working_3-way'!X189^(1/3))*COS(('OddsRatio_working_3-way'!Y189+2*PI())/3)</f>
        <v>-0.3274042688130448</v>
      </c>
      <c r="AH189" s="11">
        <f>-'OddsRatio_working_3-way'!U189/(3*'OddsRatio_working_3-way'!X189^(1/3))*COS(('OddsRatio_working_3-way'!Y189+4*PI())/3)</f>
        <v>-0.18936645967532659</v>
      </c>
      <c r="AI189" s="11">
        <f>'OddsRatio_working_3-way'!U189/(3*'OddsRatio_working_3-way'!X189^(1/3))*SIN(('OddsRatio_working_3-way'!Y189)/3)</f>
        <v>-7.9696166264008023E-2</v>
      </c>
      <c r="AJ189" s="11">
        <f>'OddsRatio_working_3-way'!U189/(3*'OddsRatio_working_3-way'!X189^(1/3))*SIN(('OddsRatio_working_3-way'!Y189+2*PI())/3)</f>
        <v>-0.40768849567111626</v>
      </c>
      <c r="AK189" s="11">
        <f>'OddsRatio_working_3-way'!U189/(3*'OddsRatio_working_3-way'!X189^(1/3))*SIN(('OddsRatio_working_3-way'!Y189+4*PI())/3)</f>
        <v>0.48738466193512414</v>
      </c>
      <c r="AL189" s="11">
        <f>'OddsRatio_working_3-way'!Z189+'OddsRatio_working_3-way'!AF189</f>
        <v>1.0335414569767425</v>
      </c>
      <c r="AM189" s="11">
        <f>'OddsRatio_working_3-way'!AA189+'OddsRatio_working_3-way'!AG189</f>
        <v>-0.65480853762608959</v>
      </c>
      <c r="AN189" s="11">
        <f>'OddsRatio_working_3-way'!AB189+'OddsRatio_working_3-way'!AH189</f>
        <v>-0.37873291935065317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1.0335414569767425</v>
      </c>
      <c r="AS189" s="11">
        <f>IF(('OddsRatio_working_3-way'!X189=0),IF(Q189&gt;0,-Q189^(1/3),(-Q189)^(1/3)),'OddsRatio_working_3-way'!AM189-'OddsRatio_working_3-way'!R189/3)</f>
        <v>-0.65480853762608959</v>
      </c>
      <c r="AT189" s="11">
        <f>IF(('OddsRatio_working_3-way'!X189=0),IF(Q189&gt;0,-Q189^(1/3),(-Q189)^(1/3)),'OddsRatio_working_3-way'!AN189-'OddsRatio_working_3-way'!R189/3)</f>
        <v>-0.37873291935065317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9">
        <f t="shared" si="39"/>
        <v>0.47892360531464351</v>
      </c>
      <c r="E190" s="9">
        <f t="shared" si="40"/>
        <v>0.28827094668181991</v>
      </c>
      <c r="F190" s="9">
        <f t="shared" si="41"/>
        <v>0.23280544800353653</v>
      </c>
      <c r="G190" s="9">
        <f t="shared" si="42"/>
        <v>1.0461689282586011</v>
      </c>
      <c r="H190" s="9">
        <f t="shared" si="43"/>
        <v>2.0880156853889451</v>
      </c>
      <c r="I190" s="9">
        <f t="shared" si="44"/>
        <v>3.4689586706902991</v>
      </c>
      <c r="J190" s="9">
        <f t="shared" si="45"/>
        <v>4.2954321240145941</v>
      </c>
      <c r="K190" s="11">
        <f t="shared" si="46"/>
        <v>0.49019607843137253</v>
      </c>
      <c r="L190" s="11">
        <f t="shared" si="47"/>
        <v>0.29761904761904762</v>
      </c>
      <c r="M190" s="11">
        <f t="shared" si="48"/>
        <v>0.24096385542168672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-0.27179305457122604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0.23026278784606211</v>
      </c>
      <c r="Q190" s="11">
        <f>2*'OddsRatio_working_3-way'!K190*'OddsRatio_working_3-way'!L190*'OddsRatio_working_3-way'!M190</f>
        <v>7.0309248197270857E-2</v>
      </c>
      <c r="R190" s="11">
        <f t="shared" si="49"/>
        <v>0</v>
      </c>
      <c r="S190" s="11">
        <f t="shared" si="50"/>
        <v>-0.84719894041927946</v>
      </c>
      <c r="T190" s="11">
        <f t="shared" si="51"/>
        <v>-0.25868669936466543</v>
      </c>
      <c r="U190" s="11">
        <f>'OddsRatio_working_3-way'!S190-'OddsRatio_working_3-way'!R190^2/3</f>
        <v>-0.84719894041927946</v>
      </c>
      <c r="V190" s="11">
        <f>'OddsRatio_working_3-way'!S190*'OddsRatio_working_3-way'!R190/3-2*'OddsRatio_working_3-way'!R190^3/27-'OddsRatio_working_3-way'!T190</f>
        <v>0.25868669936466543</v>
      </c>
      <c r="W190" s="11">
        <f>'OddsRatio_working_3-way'!V190^2+4*'OddsRatio_working_3-way'!U190^3/27</f>
        <v>-2.3166182463005308E-2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0.15007080902959619</v>
      </c>
      <c r="Y190" s="11">
        <f>IF('OddsRatio_working_3-way'!W190&gt;=0,IF('OddsRatio_working_3-way'!V190+SQRT('OddsRatio_working_3-way'!W190)&gt;0,0,PI()),ACOS('OddsRatio_working_3-way'!V190/(2*'OddsRatio_working_3-way'!X190)))</f>
        <v>0.53182677123242295</v>
      </c>
      <c r="Z190" s="11">
        <f>'OddsRatio_working_3-way'!X190^(1/3)*COS('OddsRatio_working_3-way'!Y190/3)</f>
        <v>0.52308446412930054</v>
      </c>
      <c r="AA190" s="11">
        <f>'OddsRatio_working_3-way'!X190^(1/3)*COS(('OddsRatio_working_3-way'!Y190+2*PI())/3)</f>
        <v>-0.3427008276953149</v>
      </c>
      <c r="AB190" s="11">
        <f>'OddsRatio_working_3-way'!X190^(1/3)*COS(('OddsRatio_working_3-way'!Y190+4*PI())/3)</f>
        <v>-0.18038363643398561</v>
      </c>
      <c r="AC190" s="11">
        <f>'OddsRatio_working_3-way'!X190^(1/3)*SIN('OddsRatio_working_3-way'!Y190/3)</f>
        <v>9.3713874068832498E-2</v>
      </c>
      <c r="AD190" s="11">
        <f>'OddsRatio_working_3-way'!X190^(1/3)*SIN(('OddsRatio_working_3-way'!Y190+2*PI())/3)</f>
        <v>0.40614749722652804</v>
      </c>
      <c r="AE190" s="11">
        <f>'OddsRatio_working_3-way'!X190^(1/3)*SIN(('OddsRatio_working_3-way'!Y190+4*PI())/3)</f>
        <v>-0.49986137129536051</v>
      </c>
      <c r="AF190" s="11">
        <f>-'OddsRatio_working_3-way'!U190/(3*'OddsRatio_working_3-way'!X190^(1/3))*COS(('OddsRatio_working_3-way'!Y190)/3)</f>
        <v>0.52308446412930054</v>
      </c>
      <c r="AG190" s="11">
        <f>-'OddsRatio_working_3-way'!U190/(3*'OddsRatio_working_3-way'!X190^(1/3))*COS(('OddsRatio_working_3-way'!Y190+2*PI())/3)</f>
        <v>-0.3427008276953149</v>
      </c>
      <c r="AH190" s="11">
        <f>-'OddsRatio_working_3-way'!U190/(3*'OddsRatio_working_3-way'!X190^(1/3))*COS(('OddsRatio_working_3-way'!Y190+4*PI())/3)</f>
        <v>-0.18038363643398561</v>
      </c>
      <c r="AI190" s="11">
        <f>'OddsRatio_working_3-way'!U190/(3*'OddsRatio_working_3-way'!X190^(1/3))*SIN(('OddsRatio_working_3-way'!Y190)/3)</f>
        <v>-9.3713874068832498E-2</v>
      </c>
      <c r="AJ190" s="11">
        <f>'OddsRatio_working_3-way'!U190/(3*'OddsRatio_working_3-way'!X190^(1/3))*SIN(('OddsRatio_working_3-way'!Y190+2*PI())/3)</f>
        <v>-0.40614749722652804</v>
      </c>
      <c r="AK190" s="11">
        <f>'OddsRatio_working_3-way'!U190/(3*'OddsRatio_working_3-way'!X190^(1/3))*SIN(('OddsRatio_working_3-way'!Y190+4*PI())/3)</f>
        <v>0.49986137129536051</v>
      </c>
      <c r="AL190" s="11">
        <f>'OddsRatio_working_3-way'!Z190+'OddsRatio_working_3-way'!AF190</f>
        <v>1.0461689282586011</v>
      </c>
      <c r="AM190" s="11">
        <f>'OddsRatio_working_3-way'!AA190+'OddsRatio_working_3-way'!AG190</f>
        <v>-0.6854016553906298</v>
      </c>
      <c r="AN190" s="11">
        <f>'OddsRatio_working_3-way'!AB190+'OddsRatio_working_3-way'!AH190</f>
        <v>-0.36076727286797122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1.0461689282586011</v>
      </c>
      <c r="AS190" s="11">
        <f>IF(('OddsRatio_working_3-way'!X190=0),IF(Q190&gt;0,-Q190^(1/3),(-Q190)^(1/3)),'OddsRatio_working_3-way'!AM190-'OddsRatio_working_3-way'!R190/3)</f>
        <v>-0.6854016553906298</v>
      </c>
      <c r="AT190" s="11">
        <f>IF(('OddsRatio_working_3-way'!X190=0),IF(Q190&gt;0,-Q190^(1/3),(-Q190)^(1/3)),'OddsRatio_working_3-way'!AN190-'OddsRatio_working_3-way'!R190/3)</f>
        <v>-0.36076727286797122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9">
        <f t="shared" si="39"/>
        <v>0.46748533414432647</v>
      </c>
      <c r="E191" s="9">
        <f t="shared" si="40"/>
        <v>0.28777280702789027</v>
      </c>
      <c r="F191" s="9">
        <f t="shared" si="41"/>
        <v>0.24474185882778307</v>
      </c>
      <c r="G191" s="9">
        <f t="shared" si="42"/>
        <v>1.0355495805511592</v>
      </c>
      <c r="H191" s="9">
        <f t="shared" si="43"/>
        <v>2.1391045386062757</v>
      </c>
      <c r="I191" s="9">
        <f t="shared" si="44"/>
        <v>3.4749634975172703</v>
      </c>
      <c r="J191" s="9">
        <f t="shared" si="45"/>
        <v>4.0859377500424543</v>
      </c>
      <c r="K191" s="11">
        <f t="shared" si="46"/>
        <v>0.47619047619047616</v>
      </c>
      <c r="L191" s="11">
        <f t="shared" si="47"/>
        <v>0.29498525073746312</v>
      </c>
      <c r="M191" s="11">
        <f t="shared" si="48"/>
        <v>0.25125628140703515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-0.27650614358490011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0.22835063080538245</v>
      </c>
      <c r="Q191" s="11">
        <f>2*'OddsRatio_working_3-way'!K191*'OddsRatio_working_3-way'!L191*'OddsRatio_working_3-way'!M191</f>
        <v>7.0587521114492235E-2</v>
      </c>
      <c r="R191" s="11">
        <f t="shared" si="49"/>
        <v>0</v>
      </c>
      <c r="S191" s="11">
        <f t="shared" si="50"/>
        <v>-0.82584288307239118</v>
      </c>
      <c r="T191" s="11">
        <f t="shared" si="51"/>
        <v>-0.25528373510738511</v>
      </c>
      <c r="U191" s="11">
        <f>'OddsRatio_working_3-way'!S191-'OddsRatio_working_3-way'!R191^2/3</f>
        <v>-0.82584288307239118</v>
      </c>
      <c r="V191" s="11">
        <f>'OddsRatio_working_3-way'!S191*'OddsRatio_working_3-way'!R191/3-2*'OddsRatio_working_3-way'!R191^3/27-'OddsRatio_working_3-way'!T191</f>
        <v>0.25528373510738511</v>
      </c>
      <c r="W191" s="11">
        <f>'OddsRatio_working_3-way'!V191^2+4*'OddsRatio_working_3-way'!U191^3/27</f>
        <v>-1.8272947306756368E-2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0.14443227886896851</v>
      </c>
      <c r="Y191" s="11">
        <f>IF('OddsRatio_working_3-way'!W191&gt;=0,IF('OddsRatio_working_3-way'!V191+SQRT('OddsRatio_working_3-way'!W191)&gt;0,0,PI()),ACOS('OddsRatio_working_3-way'!V191/(2*'OddsRatio_working_3-way'!X191)))</f>
        <v>0.4869826138284683</v>
      </c>
      <c r="Z191" s="11">
        <f>'OddsRatio_working_3-way'!X191^(1/3)*COS('OddsRatio_working_3-way'!Y191/3)</f>
        <v>0.5177747902755796</v>
      </c>
      <c r="AA191" s="11">
        <f>'OddsRatio_working_3-way'!X191^(1/3)*COS(('OddsRatio_working_3-way'!Y191+2*PI())/3)</f>
        <v>-0.33232220081198971</v>
      </c>
      <c r="AB191" s="11">
        <f>'OddsRatio_working_3-way'!X191^(1/3)*COS(('OddsRatio_working_3-way'!Y191+4*PI())/3)</f>
        <v>-0.18545258946359003</v>
      </c>
      <c r="AC191" s="11">
        <f>'OddsRatio_working_3-way'!X191^(1/3)*SIN('OddsRatio_working_3-way'!Y191/3)</f>
        <v>8.4795209647774261E-2</v>
      </c>
      <c r="AD191" s="11">
        <f>'OddsRatio_working_3-way'!X191^(1/3)*SIN(('OddsRatio_working_3-way'!Y191+2*PI())/3)</f>
        <v>0.40600851699392471</v>
      </c>
      <c r="AE191" s="11">
        <f>'OddsRatio_working_3-way'!X191^(1/3)*SIN(('OddsRatio_working_3-way'!Y191+4*PI())/3)</f>
        <v>-0.49080372664169897</v>
      </c>
      <c r="AF191" s="11">
        <f>-'OddsRatio_working_3-way'!U191/(3*'OddsRatio_working_3-way'!X191^(1/3))*COS(('OddsRatio_working_3-way'!Y191)/3)</f>
        <v>0.51777479027557949</v>
      </c>
      <c r="AG191" s="11">
        <f>-'OddsRatio_working_3-way'!U191/(3*'OddsRatio_working_3-way'!X191^(1/3))*COS(('OddsRatio_working_3-way'!Y191+2*PI())/3)</f>
        <v>-0.33232220081198965</v>
      </c>
      <c r="AH191" s="11">
        <f>-'OddsRatio_working_3-way'!U191/(3*'OddsRatio_working_3-way'!X191^(1/3))*COS(('OddsRatio_working_3-way'!Y191+4*PI())/3)</f>
        <v>-0.18545258946359</v>
      </c>
      <c r="AI191" s="11">
        <f>'OddsRatio_working_3-way'!U191/(3*'OddsRatio_working_3-way'!X191^(1/3))*SIN(('OddsRatio_working_3-way'!Y191)/3)</f>
        <v>-8.4795209647774247E-2</v>
      </c>
      <c r="AJ191" s="11">
        <f>'OddsRatio_working_3-way'!U191/(3*'OddsRatio_working_3-way'!X191^(1/3))*SIN(('OddsRatio_working_3-way'!Y191+2*PI())/3)</f>
        <v>-0.4060085169939246</v>
      </c>
      <c r="AK191" s="11">
        <f>'OddsRatio_working_3-way'!U191/(3*'OddsRatio_working_3-way'!X191^(1/3))*SIN(('OddsRatio_working_3-way'!Y191+4*PI())/3)</f>
        <v>0.49080372664169886</v>
      </c>
      <c r="AL191" s="11">
        <f>'OddsRatio_working_3-way'!Z191+'OddsRatio_working_3-way'!AF191</f>
        <v>1.0355495805511592</v>
      </c>
      <c r="AM191" s="11">
        <f>'OddsRatio_working_3-way'!AA191+'OddsRatio_working_3-way'!AG191</f>
        <v>-0.66464440162397942</v>
      </c>
      <c r="AN191" s="11">
        <f>'OddsRatio_working_3-way'!AB191+'OddsRatio_working_3-way'!AH191</f>
        <v>-0.37090517892718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1.0355495805511592</v>
      </c>
      <c r="AS191" s="11">
        <f>IF(('OddsRatio_working_3-way'!X191=0),IF(Q191&gt;0,-Q191^(1/3),(-Q191)^(1/3)),'OddsRatio_working_3-way'!AM191-'OddsRatio_working_3-way'!R191/3)</f>
        <v>-0.66464440162397942</v>
      </c>
      <c r="AT191" s="11">
        <f>IF(('OddsRatio_working_3-way'!X191=0),IF(Q191&gt;0,-Q191^(1/3),(-Q191)^(1/3)),'OddsRatio_working_3-way'!AN191-'OddsRatio_working_3-way'!R191/3)</f>
        <v>-0.37090517892718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9">
        <f t="shared" si="39"/>
        <v>0.56191831951541604</v>
      </c>
      <c r="E192" s="9">
        <f t="shared" si="40"/>
        <v>0.22003829181930601</v>
      </c>
      <c r="F192" s="9">
        <f t="shared" si="41"/>
        <v>0.21804338866527812</v>
      </c>
      <c r="G192" s="9">
        <f t="shared" si="42"/>
        <v>1.0394907712147541</v>
      </c>
      <c r="H192" s="9">
        <f t="shared" si="43"/>
        <v>1.7796180784110658</v>
      </c>
      <c r="I192" s="9">
        <f t="shared" si="44"/>
        <v>4.5446635298423121</v>
      </c>
      <c r="J192" s="9">
        <f t="shared" si="45"/>
        <v>4.5862431606909029</v>
      </c>
      <c r="K192" s="11">
        <f t="shared" si="46"/>
        <v>0.5714285714285714</v>
      </c>
      <c r="L192" s="11">
        <f t="shared" si="47"/>
        <v>0.22675736961451246</v>
      </c>
      <c r="M192" s="11">
        <f t="shared" si="48"/>
        <v>0.2247191011235955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-0.25692010351492145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0.22158890308397294</v>
      </c>
      <c r="Q192" s="11">
        <f>2*'OddsRatio_working_3-way'!K192*'OddsRatio_working_3-way'!L192*'OddsRatio_working_3-way'!M192</f>
        <v>5.8236242597627587E-2</v>
      </c>
      <c r="R192" s="11">
        <f t="shared" si="49"/>
        <v>0</v>
      </c>
      <c r="S192" s="11">
        <f t="shared" si="50"/>
        <v>-0.86248176009746724</v>
      </c>
      <c r="T192" s="11">
        <f t="shared" si="51"/>
        <v>-0.22667063340275095</v>
      </c>
      <c r="U192" s="11">
        <f>'OddsRatio_working_3-way'!S192-'OddsRatio_working_3-way'!R192^2/3</f>
        <v>-0.86248176009746724</v>
      </c>
      <c r="V192" s="11">
        <f>'OddsRatio_working_3-way'!S192*'OddsRatio_working_3-way'!R192/3-2*'OddsRatio_working_3-way'!R192^3/27-'OddsRatio_working_3-way'!T192</f>
        <v>0.22667063340275095</v>
      </c>
      <c r="W192" s="11">
        <f>'OddsRatio_working_3-way'!V192^2+4*'OddsRatio_working_3-way'!U192^3/27</f>
        <v>-4.3669081012552603E-2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0.15414981110899625</v>
      </c>
      <c r="Y192" s="11">
        <f>IF('OddsRatio_working_3-way'!W192&gt;=0,IF('OddsRatio_working_3-way'!V192+SQRT('OddsRatio_working_3-way'!W192)&gt;0,0,PI()),ACOS('OddsRatio_working_3-way'!V192/(2*'OddsRatio_working_3-way'!X192)))</f>
        <v>0.74479276629601798</v>
      </c>
      <c r="Z192" s="11">
        <f>'OddsRatio_working_3-way'!X192^(1/3)*COS('OddsRatio_working_3-way'!Y192/3)</f>
        <v>0.51974538560737715</v>
      </c>
      <c r="AA192" s="11">
        <f>'OddsRatio_working_3-way'!X192^(1/3)*COS(('OddsRatio_working_3-way'!Y192+2*PI())/3)</f>
        <v>-0.37397348434014555</v>
      </c>
      <c r="AB192" s="11">
        <f>'OddsRatio_working_3-way'!X192^(1/3)*COS(('OddsRatio_working_3-way'!Y192+4*PI())/3)</f>
        <v>-0.14577190126723169</v>
      </c>
      <c r="AC192" s="11">
        <f>'OddsRatio_working_3-way'!X192^(1/3)*SIN('OddsRatio_working_3-way'!Y192/3)</f>
        <v>0.13175224541664574</v>
      </c>
      <c r="AD192" s="11">
        <f>'OddsRatio_working_3-way'!X192^(1/3)*SIN(('OddsRatio_working_3-way'!Y192+2*PI())/3)</f>
        <v>0.38423658472740474</v>
      </c>
      <c r="AE192" s="11">
        <f>'OddsRatio_working_3-way'!X192^(1/3)*SIN(('OddsRatio_working_3-way'!Y192+4*PI())/3)</f>
        <v>-0.51598883014405028</v>
      </c>
      <c r="AF192" s="11">
        <f>-'OddsRatio_working_3-way'!U192/(3*'OddsRatio_working_3-way'!X192^(1/3))*COS(('OddsRatio_working_3-way'!Y192)/3)</f>
        <v>0.51974538560737704</v>
      </c>
      <c r="AG192" s="11">
        <f>-'OddsRatio_working_3-way'!U192/(3*'OddsRatio_working_3-way'!X192^(1/3))*COS(('OddsRatio_working_3-way'!Y192+2*PI())/3)</f>
        <v>-0.37397348434014543</v>
      </c>
      <c r="AH192" s="11">
        <f>-'OddsRatio_working_3-way'!U192/(3*'OddsRatio_working_3-way'!X192^(1/3))*COS(('OddsRatio_working_3-way'!Y192+4*PI())/3)</f>
        <v>-0.14577190126723166</v>
      </c>
      <c r="AI192" s="11">
        <f>'OddsRatio_working_3-way'!U192/(3*'OddsRatio_working_3-way'!X192^(1/3))*SIN(('OddsRatio_working_3-way'!Y192)/3)</f>
        <v>-0.13175224541664571</v>
      </c>
      <c r="AJ192" s="11">
        <f>'OddsRatio_working_3-way'!U192/(3*'OddsRatio_working_3-way'!X192^(1/3))*SIN(('OddsRatio_working_3-way'!Y192+2*PI())/3)</f>
        <v>-0.38423658472740468</v>
      </c>
      <c r="AK192" s="11">
        <f>'OddsRatio_working_3-way'!U192/(3*'OddsRatio_working_3-way'!X192^(1/3))*SIN(('OddsRatio_working_3-way'!Y192+4*PI())/3)</f>
        <v>0.51598883014405017</v>
      </c>
      <c r="AL192" s="11">
        <f>'OddsRatio_working_3-way'!Z192+'OddsRatio_working_3-way'!AF192</f>
        <v>1.0394907712147541</v>
      </c>
      <c r="AM192" s="11">
        <f>'OddsRatio_working_3-way'!AA192+'OddsRatio_working_3-way'!AG192</f>
        <v>-0.74794696868029098</v>
      </c>
      <c r="AN192" s="11">
        <f>'OddsRatio_working_3-way'!AB192+'OddsRatio_working_3-way'!AH192</f>
        <v>-0.29154380253446333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1.0394907712147541</v>
      </c>
      <c r="AS192" s="11">
        <f>IF(('OddsRatio_working_3-way'!X192=0),IF(Q192&gt;0,-Q192^(1/3),(-Q192)^(1/3)),'OddsRatio_working_3-way'!AM192-'OddsRatio_working_3-way'!R192/3)</f>
        <v>-0.74794696868029098</v>
      </c>
      <c r="AT192" s="11">
        <f>IF(('OddsRatio_working_3-way'!X192=0),IF(Q192&gt;0,-Q192^(1/3),(-Q192)^(1/3)),'OddsRatio_working_3-way'!AN192-'OddsRatio_working_3-way'!R192/3)</f>
        <v>-0.29154380253446333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9">
        <f t="shared" si="39"/>
        <v>0.45227486594973088</v>
      </c>
      <c r="E193" s="9">
        <f t="shared" si="40"/>
        <v>0.28869612003826434</v>
      </c>
      <c r="F193" s="9">
        <f t="shared" si="41"/>
        <v>0.25902901401200473</v>
      </c>
      <c r="G193" s="9">
        <f t="shared" si="42"/>
        <v>1.0440041559837399</v>
      </c>
      <c r="H193" s="9">
        <f t="shared" si="43"/>
        <v>2.2110448209411384</v>
      </c>
      <c r="I193" s="9">
        <f t="shared" si="44"/>
        <v>3.4638498081216267</v>
      </c>
      <c r="J193" s="9">
        <f t="shared" si="45"/>
        <v>3.8605713873954479</v>
      </c>
      <c r="K193" s="11">
        <f t="shared" si="46"/>
        <v>0.46296296296296291</v>
      </c>
      <c r="L193" s="11">
        <f t="shared" si="47"/>
        <v>0.29761904761904762</v>
      </c>
      <c r="M193" s="11">
        <f t="shared" si="48"/>
        <v>0.26737967914438499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-0.27634774448499944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0.23062676248950753</v>
      </c>
      <c r="Q193" s="11">
        <f>2*'OddsRatio_working_3-way'!K193*'OddsRatio_working_3-way'!L193*'OddsRatio_working_3-way'!M193</f>
        <v>7.3682671721887388E-2</v>
      </c>
      <c r="R193" s="11">
        <f t="shared" si="49"/>
        <v>0</v>
      </c>
      <c r="S193" s="11">
        <f t="shared" si="50"/>
        <v>-0.83455272240163436</v>
      </c>
      <c r="T193" s="11">
        <f t="shared" si="51"/>
        <v>-0.26663026274812601</v>
      </c>
      <c r="U193" s="11">
        <f>'OddsRatio_working_3-way'!S193-'OddsRatio_working_3-way'!R193^2/3</f>
        <v>-0.83455272240163436</v>
      </c>
      <c r="V193" s="11">
        <f>'OddsRatio_working_3-way'!S193*'OddsRatio_working_3-way'!R193/3-2*'OddsRatio_working_3-way'!R193^3/27-'OddsRatio_working_3-way'!T193</f>
        <v>0.26663026274812601</v>
      </c>
      <c r="W193" s="11">
        <f>'OddsRatio_working_3-way'!V193^2+4*'OddsRatio_working_3-way'!U193^3/27</f>
        <v>-1.5019090643660651E-2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0.14672319828233993</v>
      </c>
      <c r="Y193" s="11">
        <f>IF('OddsRatio_working_3-way'!W193&gt;=0,IF('OddsRatio_working_3-way'!V193+SQRT('OddsRatio_working_3-way'!W193)&gt;0,0,PI()),ACOS('OddsRatio_working_3-way'!V193/(2*'OddsRatio_working_3-way'!X193)))</f>
        <v>0.43083682133989476</v>
      </c>
      <c r="Z193" s="11">
        <f>'OddsRatio_working_3-way'!X193^(1/3)*COS('OddsRatio_working_3-way'!Y193/3)</f>
        <v>0.52200207799186982</v>
      </c>
      <c r="AA193" s="11">
        <f>'OddsRatio_working_3-way'!X193^(1/3)*COS(('OddsRatio_working_3-way'!Y193+2*PI())/3)</f>
        <v>-0.32637346077711077</v>
      </c>
      <c r="AB193" s="11">
        <f>'OddsRatio_working_3-way'!X193^(1/3)*COS(('OddsRatio_working_3-way'!Y193+4*PI())/3)</f>
        <v>-0.19562861721475916</v>
      </c>
      <c r="AC193" s="11">
        <f>'OddsRatio_working_3-way'!X193^(1/3)*SIN('OddsRatio_working_3-way'!Y193/3)</f>
        <v>7.5485570625879336E-2</v>
      </c>
      <c r="AD193" s="11">
        <f>'OddsRatio_working_3-way'!X193^(1/3)*SIN(('OddsRatio_working_3-way'!Y193+2*PI())/3)</f>
        <v>0.41432427505628544</v>
      </c>
      <c r="AE193" s="11">
        <f>'OddsRatio_working_3-way'!X193^(1/3)*SIN(('OddsRatio_working_3-way'!Y193+4*PI())/3)</f>
        <v>-0.48980984568216474</v>
      </c>
      <c r="AF193" s="11">
        <f>-'OddsRatio_working_3-way'!U193/(3*'OddsRatio_working_3-way'!X193^(1/3))*COS(('OddsRatio_working_3-way'!Y193)/3)</f>
        <v>0.52200207799186993</v>
      </c>
      <c r="AG193" s="11">
        <f>-'OddsRatio_working_3-way'!U193/(3*'OddsRatio_working_3-way'!X193^(1/3))*COS(('OddsRatio_working_3-way'!Y193+2*PI())/3)</f>
        <v>-0.32637346077711082</v>
      </c>
      <c r="AH193" s="11">
        <f>-'OddsRatio_working_3-way'!U193/(3*'OddsRatio_working_3-way'!X193^(1/3))*COS(('OddsRatio_working_3-way'!Y193+4*PI())/3)</f>
        <v>-0.19562861721475922</v>
      </c>
      <c r="AI193" s="11">
        <f>'OddsRatio_working_3-way'!U193/(3*'OddsRatio_working_3-way'!X193^(1/3))*SIN(('OddsRatio_working_3-way'!Y193)/3)</f>
        <v>-7.548557062587935E-2</v>
      </c>
      <c r="AJ193" s="11">
        <f>'OddsRatio_working_3-way'!U193/(3*'OddsRatio_working_3-way'!X193^(1/3))*SIN(('OddsRatio_working_3-way'!Y193+2*PI())/3)</f>
        <v>-0.41432427505628555</v>
      </c>
      <c r="AK193" s="11">
        <f>'OddsRatio_working_3-way'!U193/(3*'OddsRatio_working_3-way'!X193^(1/3))*SIN(('OddsRatio_working_3-way'!Y193+4*PI())/3)</f>
        <v>0.48980984568216479</v>
      </c>
      <c r="AL193" s="11">
        <f>'OddsRatio_working_3-way'!Z193+'OddsRatio_working_3-way'!AF193</f>
        <v>1.0440041559837399</v>
      </c>
      <c r="AM193" s="11">
        <f>'OddsRatio_working_3-way'!AA193+'OddsRatio_working_3-way'!AG193</f>
        <v>-0.65274692155422165</v>
      </c>
      <c r="AN193" s="11">
        <f>'OddsRatio_working_3-way'!AB193+'OddsRatio_working_3-way'!AH193</f>
        <v>-0.39125723442951837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1.0440041559837399</v>
      </c>
      <c r="AS193" s="11">
        <f>IF(('OddsRatio_working_3-way'!X193=0),IF(Q193&gt;0,-Q193^(1/3),(-Q193)^(1/3)),'OddsRatio_working_3-way'!AM193-'OddsRatio_working_3-way'!R193/3)</f>
        <v>-0.65274692155422165</v>
      </c>
      <c r="AT193" s="11">
        <f>IF(('OddsRatio_working_3-way'!X193=0),IF(Q193&gt;0,-Q193^(1/3),(-Q193)^(1/3)),'OddsRatio_working_3-way'!AN193-'OddsRatio_working_3-way'!R193/3)</f>
        <v>-0.39125723442951837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9">
        <f t="shared" si="39"/>
        <v>0.26766507161716691</v>
      </c>
      <c r="E194" s="9">
        <f t="shared" si="40"/>
        <v>0.28435639417774933</v>
      </c>
      <c r="F194" s="9">
        <f t="shared" si="41"/>
        <v>0.44797853420508382</v>
      </c>
      <c r="G194" s="9">
        <f t="shared" si="42"/>
        <v>1.0442795040419295</v>
      </c>
      <c r="H194" s="9">
        <f t="shared" si="43"/>
        <v>3.7360123005898549</v>
      </c>
      <c r="I194" s="9">
        <f t="shared" si="44"/>
        <v>3.5167136047410508</v>
      </c>
      <c r="J194" s="9">
        <f t="shared" si="45"/>
        <v>2.2322498147694767</v>
      </c>
      <c r="K194" s="11">
        <f t="shared" si="46"/>
        <v>0.27624309392265195</v>
      </c>
      <c r="L194" s="11">
        <f t="shared" si="47"/>
        <v>0.29325513196480935</v>
      </c>
      <c r="M194" s="11">
        <f t="shared" si="48"/>
        <v>0.4587155963302752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-0.27687318592143495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0.23076617789820394</v>
      </c>
      <c r="Q194" s="11">
        <f>2*'OddsRatio_working_3-way'!K194*'OddsRatio_working_3-way'!L194*'OddsRatio_working_3-way'!M194</f>
        <v>7.4320830240967445E-2</v>
      </c>
      <c r="R194" s="11">
        <f t="shared" si="49"/>
        <v>0</v>
      </c>
      <c r="S194" s="11">
        <f t="shared" si="50"/>
        <v>-0.83347246910246398</v>
      </c>
      <c r="T194" s="11">
        <f t="shared" si="51"/>
        <v>-0.26842913658694489</v>
      </c>
      <c r="U194" s="11">
        <f>'OddsRatio_working_3-way'!S194-'OddsRatio_working_3-way'!R194^2/3</f>
        <v>-0.83347246910246398</v>
      </c>
      <c r="V194" s="11">
        <f>'OddsRatio_working_3-way'!S194*'OddsRatio_working_3-way'!R194/3-2*'OddsRatio_working_3-way'!R194^3/27-'OddsRatio_working_3-way'!T194</f>
        <v>0.26842913658694489</v>
      </c>
      <c r="W194" s="11">
        <f>'OddsRatio_working_3-way'!V194^2+4*'OddsRatio_working_3-way'!U194^3/27</f>
        <v>-1.3722630970297162E-2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0.14643841055125348</v>
      </c>
      <c r="Y194" s="11">
        <f>IF('OddsRatio_working_3-way'!W194&gt;=0,IF('OddsRatio_working_3-way'!V194+SQRT('OddsRatio_working_3-way'!W194)&gt;0,0,PI()),ACOS('OddsRatio_working_3-way'!V194/(2*'OddsRatio_working_3-way'!X194)))</f>
        <v>0.4114904161793953</v>
      </c>
      <c r="Z194" s="11">
        <f>'OddsRatio_working_3-way'!X194^(1/3)*COS('OddsRatio_working_3-way'!Y194/3)</f>
        <v>0.52213975202096474</v>
      </c>
      <c r="AA194" s="11">
        <f>'OddsRatio_working_3-way'!X194^(1/3)*COS(('OddsRatio_working_3-way'!Y194+2*PI())/3)</f>
        <v>-0.32348523305688642</v>
      </c>
      <c r="AB194" s="11">
        <f>'OddsRatio_working_3-way'!X194^(1/3)*COS(('OddsRatio_working_3-way'!Y194+4*PI())/3)</f>
        <v>-0.19865451896407851</v>
      </c>
      <c r="AC194" s="11">
        <f>'OddsRatio_working_3-way'!X194^(1/3)*SIN('OddsRatio_working_3-way'!Y194/3)</f>
        <v>7.2071046384615978E-2</v>
      </c>
      <c r="AD194" s="11">
        <f>'OddsRatio_working_3-way'!X194^(1/3)*SIN(('OddsRatio_working_3-way'!Y194+2*PI())/3)</f>
        <v>0.41615076638355475</v>
      </c>
      <c r="AE194" s="11">
        <f>'OddsRatio_working_3-way'!X194^(1/3)*SIN(('OddsRatio_working_3-way'!Y194+4*PI())/3)</f>
        <v>-0.48822181276817062</v>
      </c>
      <c r="AF194" s="11">
        <f>-'OddsRatio_working_3-way'!U194/(3*'OddsRatio_working_3-way'!X194^(1/3))*COS(('OddsRatio_working_3-way'!Y194)/3)</f>
        <v>0.52213975202096463</v>
      </c>
      <c r="AG194" s="11">
        <f>-'OddsRatio_working_3-way'!U194/(3*'OddsRatio_working_3-way'!X194^(1/3))*COS(('OddsRatio_working_3-way'!Y194+2*PI())/3)</f>
        <v>-0.32348523305688637</v>
      </c>
      <c r="AH194" s="11">
        <f>-'OddsRatio_working_3-way'!U194/(3*'OddsRatio_working_3-way'!X194^(1/3))*COS(('OddsRatio_working_3-way'!Y194+4*PI())/3)</f>
        <v>-0.19865451896407846</v>
      </c>
      <c r="AI194" s="11">
        <f>'OddsRatio_working_3-way'!U194/(3*'OddsRatio_working_3-way'!X194^(1/3))*SIN(('OddsRatio_working_3-way'!Y194)/3)</f>
        <v>-7.2071046384615964E-2</v>
      </c>
      <c r="AJ194" s="11">
        <f>'OddsRatio_working_3-way'!U194/(3*'OddsRatio_working_3-way'!X194^(1/3))*SIN(('OddsRatio_working_3-way'!Y194+2*PI())/3)</f>
        <v>-0.41615076638355464</v>
      </c>
      <c r="AK194" s="11">
        <f>'OddsRatio_working_3-way'!U194/(3*'OddsRatio_working_3-way'!X194^(1/3))*SIN(('OddsRatio_working_3-way'!Y194+4*PI())/3)</f>
        <v>0.4882218127681705</v>
      </c>
      <c r="AL194" s="11">
        <f>'OddsRatio_working_3-way'!Z194+'OddsRatio_working_3-way'!AF194</f>
        <v>1.0442795040419295</v>
      </c>
      <c r="AM194" s="11">
        <f>'OddsRatio_working_3-way'!AA194+'OddsRatio_working_3-way'!AG194</f>
        <v>-0.64697046611377274</v>
      </c>
      <c r="AN194" s="11">
        <f>'OddsRatio_working_3-way'!AB194+'OddsRatio_working_3-way'!AH194</f>
        <v>-0.39730903792815697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1.0442795040419295</v>
      </c>
      <c r="AS194" s="11">
        <f>IF(('OddsRatio_working_3-way'!X194=0),IF(Q194&gt;0,-Q194^(1/3),(-Q194)^(1/3)),'OddsRatio_working_3-way'!AM194-'OddsRatio_working_3-way'!R194/3)</f>
        <v>-0.64697046611377274</v>
      </c>
      <c r="AT194" s="11">
        <f>IF(('OddsRatio_working_3-way'!X194=0),IF(Q194&gt;0,-Q194^(1/3),(-Q194)^(1/3)),'OddsRatio_working_3-way'!AN194-'OddsRatio_working_3-way'!R194/3)</f>
        <v>-0.39730903792815697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9">
        <f t="shared" si="39"/>
        <v>8.1168419503947653E-2</v>
      </c>
      <c r="E195" s="9">
        <f t="shared" si="40"/>
        <v>0.17022238373290577</v>
      </c>
      <c r="F195" s="9">
        <f t="shared" si="41"/>
        <v>0.74860919676314652</v>
      </c>
      <c r="G195" s="9">
        <f t="shared" si="42"/>
        <v>1.0832595678278389</v>
      </c>
      <c r="H195" s="9">
        <f t="shared" si="43"/>
        <v>12.320062483800916</v>
      </c>
      <c r="I195" s="9">
        <f t="shared" si="44"/>
        <v>5.8746680552252748</v>
      </c>
      <c r="J195" s="9">
        <f t="shared" si="45"/>
        <v>1.3358104660266301</v>
      </c>
      <c r="K195" s="11">
        <f t="shared" si="46"/>
        <v>8.7336244541484725E-2</v>
      </c>
      <c r="L195" s="11">
        <f t="shared" si="47"/>
        <v>0.18181818181818182</v>
      </c>
      <c r="M195" s="11">
        <f t="shared" si="48"/>
        <v>0.76335877862595414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-0.17670589019633975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0.18497586283179138</v>
      </c>
      <c r="Q195" s="11">
        <f>2*'OddsRatio_working_3-way'!K195*'OddsRatio_working_3-way'!L195*'OddsRatio_working_3-way'!M195</f>
        <v>2.4243232350169251E-2</v>
      </c>
      <c r="R195" s="11">
        <f t="shared" si="49"/>
        <v>0</v>
      </c>
      <c r="S195" s="11">
        <f t="shared" si="50"/>
        <v>-1.0468007751539168</v>
      </c>
      <c r="T195" s="11">
        <f t="shared" si="51"/>
        <v>-0.13719538337534953</v>
      </c>
      <c r="U195" s="11">
        <f>'OddsRatio_working_3-way'!S195-'OddsRatio_working_3-way'!R195^2/3</f>
        <v>-1.0468007751539168</v>
      </c>
      <c r="V195" s="11">
        <f>'OddsRatio_working_3-way'!S195*'OddsRatio_working_3-way'!R195/3-2*'OddsRatio_working_3-way'!R195^3/27-'OddsRatio_working_3-way'!T195</f>
        <v>0.13719538337534953</v>
      </c>
      <c r="W195" s="11">
        <f>'OddsRatio_working_3-way'!V195^2+4*'OddsRatio_working_3-way'!U195^3/27</f>
        <v>-0.15111457810673926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0.206117170152227</v>
      </c>
      <c r="Y195" s="11">
        <f>IF('OddsRatio_working_3-way'!W195&gt;=0,IF('OddsRatio_working_3-way'!V195+SQRT('OddsRatio_working_3-way'!W195)&gt;0,0,PI()),ACOS('OddsRatio_working_3-way'!V195/(2*'OddsRatio_working_3-way'!X195)))</f>
        <v>1.2315152840110783</v>
      </c>
      <c r="Z195" s="11">
        <f>'OddsRatio_working_3-way'!X195^(1/3)*COS('OddsRatio_working_3-way'!Y195/3)</f>
        <v>0.54162978391391958</v>
      </c>
      <c r="AA195" s="11">
        <f>'OddsRatio_working_3-way'!X195^(1/3)*COS(('OddsRatio_working_3-way'!Y195+2*PI())/3)</f>
        <v>-0.47496698396558895</v>
      </c>
      <c r="AB195" s="11">
        <f>'OddsRatio_working_3-way'!X195^(1/3)*COS(('OddsRatio_working_3-way'!Y195+4*PI())/3)</f>
        <v>-6.6662799948331061E-2</v>
      </c>
      <c r="AC195" s="11">
        <f>'OddsRatio_working_3-way'!X195^(1/3)*SIN('OddsRatio_working_3-way'!Y195/3)</f>
        <v>0.23573453055361457</v>
      </c>
      <c r="AD195" s="11">
        <f>'OddsRatio_working_3-way'!X195^(1/3)*SIN(('OddsRatio_working_3-way'!Y195+2*PI())/3)</f>
        <v>0.35119788703892324</v>
      </c>
      <c r="AE195" s="11">
        <f>'OddsRatio_working_3-way'!X195^(1/3)*SIN(('OddsRatio_working_3-way'!Y195+4*PI())/3)</f>
        <v>-0.58693241759253778</v>
      </c>
      <c r="AF195" s="11">
        <f>-'OddsRatio_working_3-way'!U195/(3*'OddsRatio_working_3-way'!X195^(1/3))*COS(('OddsRatio_working_3-way'!Y195)/3)</f>
        <v>0.54162978391391947</v>
      </c>
      <c r="AG195" s="11">
        <f>-'OddsRatio_working_3-way'!U195/(3*'OddsRatio_working_3-way'!X195^(1/3))*COS(('OddsRatio_working_3-way'!Y195+2*PI())/3)</f>
        <v>-0.4749669839655889</v>
      </c>
      <c r="AH195" s="11">
        <f>-'OddsRatio_working_3-way'!U195/(3*'OddsRatio_working_3-way'!X195^(1/3))*COS(('OddsRatio_working_3-way'!Y195+4*PI())/3)</f>
        <v>-6.6662799948331047E-2</v>
      </c>
      <c r="AI195" s="11">
        <f>'OddsRatio_working_3-way'!U195/(3*'OddsRatio_working_3-way'!X195^(1/3))*SIN(('OddsRatio_working_3-way'!Y195)/3)</f>
        <v>-0.23573453055361454</v>
      </c>
      <c r="AJ195" s="11">
        <f>'OddsRatio_working_3-way'!U195/(3*'OddsRatio_working_3-way'!X195^(1/3))*SIN(('OddsRatio_working_3-way'!Y195+2*PI())/3)</f>
        <v>-0.35119788703892313</v>
      </c>
      <c r="AK195" s="11">
        <f>'OddsRatio_working_3-way'!U195/(3*'OddsRatio_working_3-way'!X195^(1/3))*SIN(('OddsRatio_working_3-way'!Y195+4*PI())/3)</f>
        <v>0.58693241759253767</v>
      </c>
      <c r="AL195" s="11">
        <f>'OddsRatio_working_3-way'!Z195+'OddsRatio_working_3-way'!AF195</f>
        <v>1.0832595678278389</v>
      </c>
      <c r="AM195" s="11">
        <f>'OddsRatio_working_3-way'!AA195+'OddsRatio_working_3-way'!AG195</f>
        <v>-0.94993396793117779</v>
      </c>
      <c r="AN195" s="11">
        <f>'OddsRatio_working_3-way'!AB195+'OddsRatio_working_3-way'!AH195</f>
        <v>-0.13332559989666209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1.0832595678278389</v>
      </c>
      <c r="AS195" s="11">
        <f>IF(('OddsRatio_working_3-way'!X195=0),IF(Q195&gt;0,-Q195^(1/3),(-Q195)^(1/3)),'OddsRatio_working_3-way'!AM195-'OddsRatio_working_3-way'!R195/3)</f>
        <v>-0.94993396793117779</v>
      </c>
      <c r="AT195" s="11">
        <f>IF(('OddsRatio_working_3-way'!X195=0),IF(Q195&gt;0,-Q195^(1/3),(-Q195)^(1/3)),'OddsRatio_working_3-way'!AN195-'OddsRatio_working_3-way'!R195/3)</f>
        <v>-0.13332559989666209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0.30364010511694112</v>
      </c>
      <c r="E196" s="9">
        <f t="shared" ref="E196:E259" si="53">(L196/(AR196+L196-(AR196*L196)))</f>
        <v>0.29984375662880686</v>
      </c>
      <c r="F196" s="9">
        <f t="shared" ref="F196:F259" si="54">(M196/(AR196+M196-(AR196*M196)))</f>
        <v>0.39651613825425186</v>
      </c>
      <c r="G196" s="9">
        <f t="shared" ref="G196:G259" si="55">AR196</f>
        <v>1.0424420872366009</v>
      </c>
      <c r="H196" s="9">
        <f t="shared" ref="H196:H259" si="56">IF(A196="","",1/D196)</f>
        <v>3.2933725919205217</v>
      </c>
      <c r="I196" s="9">
        <f t="shared" ref="I196:I259" si="57">IF(B196="","",1/E196)</f>
        <v>3.3350702754099868</v>
      </c>
      <c r="J196" s="9">
        <f t="shared" ref="J196:J259" si="58">IF(C196="","",1/F196)</f>
        <v>2.5219654473654378</v>
      </c>
      <c r="K196" s="11">
        <f t="shared" ref="K196:K259" si="59">1/A196</f>
        <v>0.3125</v>
      </c>
      <c r="L196" s="11">
        <f t="shared" ref="L196:L259" si="60">1/B196</f>
        <v>0.30864197530864196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-0.28209374686339461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0.23132465120947504</v>
      </c>
      <c r="Q196" s="11">
        <f>2*'OddsRatio_working_3-way'!K196*'OddsRatio_working_3-way'!L196*'OddsRatio_working_3-way'!M196</f>
        <v>7.8415136003211885E-2</v>
      </c>
      <c r="R196" s="11">
        <f t="shared" ref="R196:R259" si="62">O196/N196</f>
        <v>0</v>
      </c>
      <c r="S196" s="11">
        <f t="shared" ref="S196:S259" si="63">P196/N196</f>
        <v>-0.82002757516456126</v>
      </c>
      <c r="T196" s="11">
        <f t="shared" ref="T196:T259" si="64">Q196/N196</f>
        <v>-0.2779754492083259</v>
      </c>
      <c r="U196" s="11">
        <f>'OddsRatio_working_3-way'!S196-'OddsRatio_working_3-way'!R196^2/3</f>
        <v>-0.82002757516456126</v>
      </c>
      <c r="V196" s="11">
        <f>'OddsRatio_working_3-way'!S196*'OddsRatio_working_3-way'!R196/3-2*'OddsRatio_working_3-way'!R196^3/27-'OddsRatio_working_3-way'!T196</f>
        <v>0.2779754492083259</v>
      </c>
      <c r="W196" s="11">
        <f>'OddsRatio_working_3-way'!V196^2+4*'OddsRatio_working_3-way'!U196^3/27</f>
        <v>-4.4220387474342565E-3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0.14290940234113783</v>
      </c>
      <c r="Y196" s="11">
        <f>IF('OddsRatio_working_3-way'!W196&gt;=0,IF('OddsRatio_working_3-way'!V196+SQRT('OddsRatio_working_3-way'!W196)&gt;0,0,PI()),ACOS('OddsRatio_working_3-way'!V196/(2*'OddsRatio_working_3-way'!X196)))</f>
        <v>0.23481115825838206</v>
      </c>
      <c r="Z196" s="11">
        <f>'OddsRatio_working_3-way'!X196^(1/3)*COS('OddsRatio_working_3-way'!Y196/3)</f>
        <v>0.52122104361830046</v>
      </c>
      <c r="AA196" s="11">
        <f>'OddsRatio_working_3-way'!X196^(1/3)*COS(('OddsRatio_working_3-way'!Y196+2*PI())/3)</f>
        <v>-0.2960133685623097</v>
      </c>
      <c r="AB196" s="11">
        <f>'OddsRatio_working_3-way'!X196^(1/3)*COS(('OddsRatio_working_3-way'!Y196+4*PI())/3)</f>
        <v>-0.22520767505599079</v>
      </c>
      <c r="AC196" s="11">
        <f>'OddsRatio_working_3-way'!X196^(1/3)*SIN('OddsRatio_working_3-way'!Y196/3)</f>
        <v>4.0879686206031551E-2</v>
      </c>
      <c r="AD196" s="11">
        <f>'OddsRatio_working_3-way'!X196^(1/3)*SIN(('OddsRatio_working_3-way'!Y196+2*PI())/3)</f>
        <v>0.4309508216574694</v>
      </c>
      <c r="AE196" s="11">
        <f>'OddsRatio_working_3-way'!X196^(1/3)*SIN(('OddsRatio_working_3-way'!Y196+4*PI())/3)</f>
        <v>-0.47183050786350078</v>
      </c>
      <c r="AF196" s="11">
        <f>-'OddsRatio_working_3-way'!U196/(3*'OddsRatio_working_3-way'!X196^(1/3))*COS(('OddsRatio_working_3-way'!Y196)/3)</f>
        <v>0.52122104361830046</v>
      </c>
      <c r="AG196" s="11">
        <f>-'OddsRatio_working_3-way'!U196/(3*'OddsRatio_working_3-way'!X196^(1/3))*COS(('OddsRatio_working_3-way'!Y196+2*PI())/3)</f>
        <v>-0.2960133685623097</v>
      </c>
      <c r="AH196" s="11">
        <f>-'OddsRatio_working_3-way'!U196/(3*'OddsRatio_working_3-way'!X196^(1/3))*COS(('OddsRatio_working_3-way'!Y196+4*PI())/3)</f>
        <v>-0.22520767505599079</v>
      </c>
      <c r="AI196" s="11">
        <f>'OddsRatio_working_3-way'!U196/(3*'OddsRatio_working_3-way'!X196^(1/3))*SIN(('OddsRatio_working_3-way'!Y196)/3)</f>
        <v>-4.0879686206031551E-2</v>
      </c>
      <c r="AJ196" s="11">
        <f>'OddsRatio_working_3-way'!U196/(3*'OddsRatio_working_3-way'!X196^(1/3))*SIN(('OddsRatio_working_3-way'!Y196+2*PI())/3)</f>
        <v>-0.4309508216574694</v>
      </c>
      <c r="AK196" s="11">
        <f>'OddsRatio_working_3-way'!U196/(3*'OddsRatio_working_3-way'!X196^(1/3))*SIN(('OddsRatio_working_3-way'!Y196+4*PI())/3)</f>
        <v>0.47183050786350078</v>
      </c>
      <c r="AL196" s="11">
        <f>'OddsRatio_working_3-way'!Z196+'OddsRatio_working_3-way'!AF196</f>
        <v>1.0424420872366009</v>
      </c>
      <c r="AM196" s="11">
        <f>'OddsRatio_working_3-way'!AA196+'OddsRatio_working_3-way'!AG196</f>
        <v>-0.5920267371246194</v>
      </c>
      <c r="AN196" s="11">
        <f>'OddsRatio_working_3-way'!AB196+'OddsRatio_working_3-way'!AH196</f>
        <v>-0.45041535011198158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1.0424420872366009</v>
      </c>
      <c r="AS196" s="11">
        <f>IF(('OddsRatio_working_3-way'!X196=0),IF(Q196&gt;0,-Q196^(1/3),(-Q196)^(1/3)),'OddsRatio_working_3-way'!AM196-'OddsRatio_working_3-way'!R196/3)</f>
        <v>-0.5920267371246194</v>
      </c>
      <c r="AT196" s="11">
        <f>IF(('OddsRatio_working_3-way'!X196=0),IF(Q196&gt;0,-Q196^(1/3),(-Q196)^(1/3)),'OddsRatio_working_3-way'!AN196-'OddsRatio_working_3-way'!R196/3)</f>
        <v>-0.45041535011198158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9">
        <f t="shared" si="52"/>
        <v>0.45211190182446326</v>
      </c>
      <c r="E197" s="9">
        <f t="shared" si="53"/>
        <v>0.26367796458726922</v>
      </c>
      <c r="F197" s="9">
        <f t="shared" si="54"/>
        <v>0.28421013358826763</v>
      </c>
      <c r="G197" s="9">
        <f t="shared" si="55"/>
        <v>1.0537754730046791</v>
      </c>
      <c r="H197" s="9">
        <f t="shared" si="56"/>
        <v>2.2118417939553812</v>
      </c>
      <c r="I197" s="9">
        <f t="shared" si="57"/>
        <v>3.7925050034623999</v>
      </c>
      <c r="J197" s="9">
        <f t="shared" si="58"/>
        <v>3.5185233804811826</v>
      </c>
      <c r="K197" s="11">
        <f t="shared" si="59"/>
        <v>0.46511627906976744</v>
      </c>
      <c r="L197" s="11">
        <f t="shared" si="60"/>
        <v>0.27397260273972601</v>
      </c>
      <c r="M197" s="11">
        <f t="shared" si="61"/>
        <v>0.29498525073746312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-0.27378559393151736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0.23268030609301013</v>
      </c>
      <c r="Q197" s="11">
        <f>2*'OddsRatio_working_3-way'!K197*'OddsRatio_working_3-way'!L197*'OddsRatio_working_3-way'!M197</f>
        <v>7.5179420385463672E-2</v>
      </c>
      <c r="R197" s="11">
        <f t="shared" si="62"/>
        <v>0</v>
      </c>
      <c r="S197" s="11">
        <f t="shared" si="63"/>
        <v>-0.84986321870248227</v>
      </c>
      <c r="T197" s="11">
        <f t="shared" si="64"/>
        <v>-0.27459231622051117</v>
      </c>
      <c r="U197" s="11">
        <f>'OddsRatio_working_3-way'!S197-'OddsRatio_working_3-way'!R197^2/3</f>
        <v>-0.84986321870248227</v>
      </c>
      <c r="V197" s="11">
        <f>'OddsRatio_working_3-way'!S197*'OddsRatio_working_3-way'!R197/3-2*'OddsRatio_working_3-way'!R197^3/27-'OddsRatio_working_3-way'!T197</f>
        <v>0.27459231622051117</v>
      </c>
      <c r="W197" s="11">
        <f>'OddsRatio_working_3-way'!V197^2+4*'OddsRatio_working_3-way'!U197^3/27</f>
        <v>-1.553662642722306E-2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0.1507792811981874</v>
      </c>
      <c r="Y197" s="11">
        <f>IF('OddsRatio_working_3-way'!W197&gt;=0,IF('OddsRatio_working_3-way'!V197+SQRT('OddsRatio_working_3-way'!W197)&gt;0,0,PI()),ACOS('OddsRatio_working_3-way'!V197/(2*'OddsRatio_working_3-way'!X197)))</f>
        <v>0.42611825561039085</v>
      </c>
      <c r="Z197" s="11">
        <f>'OddsRatio_working_3-way'!X197^(1/3)*COS('OddsRatio_working_3-way'!Y197/3)</f>
        <v>0.52688773650233967</v>
      </c>
      <c r="AA197" s="11">
        <f>'OddsRatio_working_3-way'!X197^(1/3)*COS(('OddsRatio_working_3-way'!Y197+2*PI())/3)</f>
        <v>-0.32869560783105722</v>
      </c>
      <c r="AB197" s="11">
        <f>'OddsRatio_working_3-way'!X197^(1/3)*COS(('OddsRatio_working_3-way'!Y197+4*PI())/3)</f>
        <v>-0.19819212867128255</v>
      </c>
      <c r="AC197" s="11">
        <f>'OddsRatio_working_3-way'!X197^(1/3)*SIN('OddsRatio_working_3-way'!Y197/3)</f>
        <v>7.5346218823078875E-2</v>
      </c>
      <c r="AD197" s="11">
        <f>'OddsRatio_working_3-way'!X197^(1/3)*SIN(('OddsRatio_working_3-way'!Y197+2*PI())/3)</f>
        <v>0.41862505534196831</v>
      </c>
      <c r="AE197" s="11">
        <f>'OddsRatio_working_3-way'!X197^(1/3)*SIN(('OddsRatio_working_3-way'!Y197+4*PI())/3)</f>
        <v>-0.49397127416504694</v>
      </c>
      <c r="AF197" s="11">
        <f>-'OddsRatio_working_3-way'!U197/(3*'OddsRatio_working_3-way'!X197^(1/3))*COS(('OddsRatio_working_3-way'!Y197)/3)</f>
        <v>0.52688773650233944</v>
      </c>
      <c r="AG197" s="11">
        <f>-'OddsRatio_working_3-way'!U197/(3*'OddsRatio_working_3-way'!X197^(1/3))*COS(('OddsRatio_working_3-way'!Y197+2*PI())/3)</f>
        <v>-0.32869560783105706</v>
      </c>
      <c r="AH197" s="11">
        <f>-'OddsRatio_working_3-way'!U197/(3*'OddsRatio_working_3-way'!X197^(1/3))*COS(('OddsRatio_working_3-way'!Y197+4*PI())/3)</f>
        <v>-0.19819212867128247</v>
      </c>
      <c r="AI197" s="11">
        <f>'OddsRatio_working_3-way'!U197/(3*'OddsRatio_working_3-way'!X197^(1/3))*SIN(('OddsRatio_working_3-way'!Y197)/3)</f>
        <v>-7.5346218823078848E-2</v>
      </c>
      <c r="AJ197" s="11">
        <f>'OddsRatio_working_3-way'!U197/(3*'OddsRatio_working_3-way'!X197^(1/3))*SIN(('OddsRatio_working_3-way'!Y197+2*PI())/3)</f>
        <v>-0.41862505534196814</v>
      </c>
      <c r="AK197" s="11">
        <f>'OddsRatio_working_3-way'!U197/(3*'OddsRatio_working_3-way'!X197^(1/3))*SIN(('OddsRatio_working_3-way'!Y197+4*PI())/3)</f>
        <v>0.49397127416504671</v>
      </c>
      <c r="AL197" s="11">
        <f>'OddsRatio_working_3-way'!Z197+'OddsRatio_working_3-way'!AF197</f>
        <v>1.0537754730046791</v>
      </c>
      <c r="AM197" s="11">
        <f>'OddsRatio_working_3-way'!AA197+'OddsRatio_working_3-way'!AG197</f>
        <v>-0.65739121566211423</v>
      </c>
      <c r="AN197" s="11">
        <f>'OddsRatio_working_3-way'!AB197+'OddsRatio_working_3-way'!AH197</f>
        <v>-0.39638425734256499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1.0537754730046791</v>
      </c>
      <c r="AS197" s="11">
        <f>IF(('OddsRatio_working_3-way'!X197=0),IF(Q197&gt;0,-Q197^(1/3),(-Q197)^(1/3)),'OddsRatio_working_3-way'!AM197-'OddsRatio_working_3-way'!R197/3)</f>
        <v>-0.65739121566211423</v>
      </c>
      <c r="AT197" s="11">
        <f>IF(('OddsRatio_working_3-way'!X197=0),IF(Q197&gt;0,-Q197^(1/3),(-Q197)^(1/3)),'OddsRatio_working_3-way'!AN197-'OddsRatio_working_3-way'!R197/3)</f>
        <v>-0.39638425734256499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9">
        <f t="shared" si="52"/>
        <v>0.38979182405607588</v>
      </c>
      <c r="E198" s="9">
        <f t="shared" si="53"/>
        <v>0.25770084665286569</v>
      </c>
      <c r="F198" s="9">
        <f t="shared" si="54"/>
        <v>0.3525073292910586</v>
      </c>
      <c r="G198" s="9">
        <f t="shared" si="55"/>
        <v>1.0436479821361244</v>
      </c>
      <c r="H198" s="9">
        <f t="shared" si="56"/>
        <v>2.5654719732041862</v>
      </c>
      <c r="I198" s="9">
        <f t="shared" si="57"/>
        <v>3.880468430695704</v>
      </c>
      <c r="J198" s="9">
        <f t="shared" si="58"/>
        <v>2.8368204485595787</v>
      </c>
      <c r="K198" s="11">
        <f t="shared" si="59"/>
        <v>0.4</v>
      </c>
      <c r="L198" s="11">
        <f t="shared" si="60"/>
        <v>0.26595744680851063</v>
      </c>
      <c r="M198" s="11">
        <f t="shared" si="61"/>
        <v>0.3623188405797102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-0.28085106382978731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0.23203823620104841</v>
      </c>
      <c r="Q198" s="11">
        <f>2*'OddsRatio_working_3-way'!K198*'OddsRatio_working_3-way'!L198*'OddsRatio_working_3-way'!M198</f>
        <v>7.7089115016959614E-2</v>
      </c>
      <c r="R198" s="11">
        <f t="shared" si="62"/>
        <v>0</v>
      </c>
      <c r="S198" s="11">
        <f t="shared" si="63"/>
        <v>-0.82619675010979332</v>
      </c>
      <c r="T198" s="11">
        <f t="shared" si="64"/>
        <v>-0.27448397013614401</v>
      </c>
      <c r="U198" s="11">
        <f>'OddsRatio_working_3-way'!S198-'OddsRatio_working_3-way'!R198^2/3</f>
        <v>-0.82619675010979332</v>
      </c>
      <c r="V198" s="11">
        <f>'OddsRatio_working_3-way'!S198*'OddsRatio_working_3-way'!R198/3-2*'OddsRatio_working_3-way'!R198^3/27-'OddsRatio_working_3-way'!T198</f>
        <v>0.27448397013614401</v>
      </c>
      <c r="W198" s="11">
        <f>'OddsRatio_working_3-way'!V198^2+4*'OddsRatio_working_3-way'!U198^3/27</f>
        <v>-8.2085924444078723E-3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0.14452512091856856</v>
      </c>
      <c r="Y198" s="11">
        <f>IF('OddsRatio_working_3-way'!W198&gt;=0,IF('OddsRatio_working_3-way'!V198+SQRT('OddsRatio_working_3-way'!W198)&gt;0,0,PI()),ACOS('OddsRatio_working_3-way'!V198/(2*'OddsRatio_working_3-way'!X198)))</f>
        <v>0.31881843394093101</v>
      </c>
      <c r="Z198" s="11">
        <f>'OddsRatio_working_3-way'!X198^(1/3)*COS('OddsRatio_working_3-way'!Y198/3)</f>
        <v>0.52182399106806232</v>
      </c>
      <c r="AA198" s="11">
        <f>'OddsRatio_working_3-way'!X198^(1/3)*COS(('OddsRatio_working_3-way'!Y198+2*PI())/3)</f>
        <v>-0.30911966387421841</v>
      </c>
      <c r="AB198" s="11">
        <f>'OddsRatio_working_3-way'!X198^(1/3)*COS(('OddsRatio_working_3-way'!Y198+4*PI())/3)</f>
        <v>-0.21270432719384375</v>
      </c>
      <c r="AC198" s="11">
        <f>'OddsRatio_working_3-way'!X198^(1/3)*SIN('OddsRatio_working_3-way'!Y198/3)</f>
        <v>5.5665420586422633E-2</v>
      </c>
      <c r="AD198" s="11">
        <f>'OddsRatio_working_3-way'!X198^(1/3)*SIN(('OddsRatio_working_3-way'!Y198+2*PI())/3)</f>
        <v>0.42408012227591457</v>
      </c>
      <c r="AE198" s="11">
        <f>'OddsRatio_working_3-way'!X198^(1/3)*SIN(('OddsRatio_working_3-way'!Y198+4*PI())/3)</f>
        <v>-0.47974554286233734</v>
      </c>
      <c r="AF198" s="11">
        <f>-'OddsRatio_working_3-way'!U198/(3*'OddsRatio_working_3-way'!X198^(1/3))*COS(('OddsRatio_working_3-way'!Y198)/3)</f>
        <v>0.52182399106806221</v>
      </c>
      <c r="AG198" s="11">
        <f>-'OddsRatio_working_3-way'!U198/(3*'OddsRatio_working_3-way'!X198^(1/3))*COS(('OddsRatio_working_3-way'!Y198+2*PI())/3)</f>
        <v>-0.30911966387421835</v>
      </c>
      <c r="AH198" s="11">
        <f>-'OddsRatio_working_3-way'!U198/(3*'OddsRatio_working_3-way'!X198^(1/3))*COS(('OddsRatio_working_3-way'!Y198+4*PI())/3)</f>
        <v>-0.21270432719384372</v>
      </c>
      <c r="AI198" s="11">
        <f>'OddsRatio_working_3-way'!U198/(3*'OddsRatio_working_3-way'!X198^(1/3))*SIN(('OddsRatio_working_3-way'!Y198)/3)</f>
        <v>-5.5665420586422626E-2</v>
      </c>
      <c r="AJ198" s="11">
        <f>'OddsRatio_working_3-way'!U198/(3*'OddsRatio_working_3-way'!X198^(1/3))*SIN(('OddsRatio_working_3-way'!Y198+2*PI())/3)</f>
        <v>-0.42408012227591452</v>
      </c>
      <c r="AK198" s="11">
        <f>'OddsRatio_working_3-way'!U198/(3*'OddsRatio_working_3-way'!X198^(1/3))*SIN(('OddsRatio_working_3-way'!Y198+4*PI())/3)</f>
        <v>0.47974554286233723</v>
      </c>
      <c r="AL198" s="11">
        <f>'OddsRatio_working_3-way'!Z198+'OddsRatio_working_3-way'!AF198</f>
        <v>1.0436479821361244</v>
      </c>
      <c r="AM198" s="11">
        <f>'OddsRatio_working_3-way'!AA198+'OddsRatio_working_3-way'!AG198</f>
        <v>-0.61823932774843682</v>
      </c>
      <c r="AN198" s="11">
        <f>'OddsRatio_working_3-way'!AB198+'OddsRatio_working_3-way'!AH198</f>
        <v>-0.42540865438768749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1.0436479821361244</v>
      </c>
      <c r="AS198" s="11">
        <f>IF(('OddsRatio_working_3-way'!X198=0),IF(Q198&gt;0,-Q198^(1/3),(-Q198)^(1/3)),'OddsRatio_working_3-way'!AM198-'OddsRatio_working_3-way'!R198/3)</f>
        <v>-0.61823932774843682</v>
      </c>
      <c r="AT198" s="11">
        <f>IF(('OddsRatio_working_3-way'!X198=0),IF(Q198&gt;0,-Q198^(1/3),(-Q198)^(1/3)),'OddsRatio_working_3-way'!AN198-'OddsRatio_working_3-way'!R198/3)</f>
        <v>-0.42540865438768749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9">
        <f t="shared" si="52"/>
        <v>0.13353753585971875</v>
      </c>
      <c r="E199" s="9">
        <f t="shared" si="53"/>
        <v>0.19645862846789877</v>
      </c>
      <c r="F199" s="9">
        <f t="shared" si="54"/>
        <v>0.67000383567238264</v>
      </c>
      <c r="G199" s="9">
        <f t="shared" si="55"/>
        <v>1.0707147149533442</v>
      </c>
      <c r="H199" s="9">
        <f t="shared" si="56"/>
        <v>7.4885311726172672</v>
      </c>
      <c r="I199" s="9">
        <f t="shared" si="57"/>
        <v>5.0901302111217754</v>
      </c>
      <c r="J199" s="9">
        <f t="shared" si="58"/>
        <v>1.4925287688785387</v>
      </c>
      <c r="K199" s="11">
        <f t="shared" si="59"/>
        <v>0.14164305949008499</v>
      </c>
      <c r="L199" s="11">
        <f t="shared" si="60"/>
        <v>0.20746887966804978</v>
      </c>
      <c r="M199" s="11">
        <f t="shared" si="61"/>
        <v>0.68493150684931503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-0.21433308927755701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0.20812101903135882</v>
      </c>
      <c r="Q199" s="11">
        <f>2*'OddsRatio_working_3-way'!K199*'OddsRatio_working_3-way'!L199*'OddsRatio_working_3-way'!M199</f>
        <v>4.0255516253647747E-2</v>
      </c>
      <c r="R199" s="11">
        <f t="shared" si="62"/>
        <v>0</v>
      </c>
      <c r="S199" s="11">
        <f t="shared" si="63"/>
        <v>-0.97101674656425219</v>
      </c>
      <c r="T199" s="11">
        <f t="shared" si="64"/>
        <v>-0.18781755252693469</v>
      </c>
      <c r="U199" s="11">
        <f>'OddsRatio_working_3-way'!S199-'OddsRatio_working_3-way'!R199^2/3</f>
        <v>-0.97101674656425219</v>
      </c>
      <c r="V199" s="11">
        <f>'OddsRatio_working_3-way'!S199*'OddsRatio_working_3-way'!R199/3-2*'OddsRatio_working_3-way'!R199^3/27-'OddsRatio_working_3-way'!T199</f>
        <v>0.18781755252693469</v>
      </c>
      <c r="W199" s="11">
        <f>'OddsRatio_working_3-way'!V199^2+4*'OddsRatio_working_3-way'!U199^3/27</f>
        <v>-0.10036100842340048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0.18414426508895707</v>
      </c>
      <c r="Y199" s="11">
        <f>IF('OddsRatio_working_3-way'!W199&gt;=0,IF('OddsRatio_working_3-way'!V199+SQRT('OddsRatio_working_3-way'!W199)&gt;0,0,PI()),ACOS('OddsRatio_working_3-way'!V199/(2*'OddsRatio_working_3-way'!X199)))</f>
        <v>1.0356418332645347</v>
      </c>
      <c r="Z199" s="11">
        <f>'OddsRatio_working_3-way'!X199^(1/3)*COS('OddsRatio_working_3-way'!Y199/3)</f>
        <v>0.53535735747667212</v>
      </c>
      <c r="AA199" s="11">
        <f>'OddsRatio_working_3-way'!X199^(1/3)*COS(('OddsRatio_working_3-way'!Y199+2*PI())/3)</f>
        <v>-0.43440768487631748</v>
      </c>
      <c r="AB199" s="11">
        <f>'OddsRatio_working_3-way'!X199^(1/3)*COS(('OddsRatio_working_3-way'!Y199+4*PI())/3)</f>
        <v>-0.10094967260035478</v>
      </c>
      <c r="AC199" s="11">
        <f>'OddsRatio_working_3-way'!X199^(1/3)*SIN('OddsRatio_working_3-way'!Y199/3)</f>
        <v>0.19252207315096467</v>
      </c>
      <c r="AD199" s="11">
        <f>'OddsRatio_working_3-way'!X199^(1/3)*SIN(('OddsRatio_working_3-way'!Y199+2*PI())/3)</f>
        <v>0.36737203510222277</v>
      </c>
      <c r="AE199" s="11">
        <f>'OddsRatio_working_3-way'!X199^(1/3)*SIN(('OddsRatio_working_3-way'!Y199+4*PI())/3)</f>
        <v>-0.55989410825318742</v>
      </c>
      <c r="AF199" s="11">
        <f>-'OddsRatio_working_3-way'!U199/(3*'OddsRatio_working_3-way'!X199^(1/3))*COS(('OddsRatio_working_3-way'!Y199)/3)</f>
        <v>0.53535735747667201</v>
      </c>
      <c r="AG199" s="11">
        <f>-'OddsRatio_working_3-way'!U199/(3*'OddsRatio_working_3-way'!X199^(1/3))*COS(('OddsRatio_working_3-way'!Y199+2*PI())/3)</f>
        <v>-0.43440768487631742</v>
      </c>
      <c r="AH199" s="11">
        <f>-'OddsRatio_working_3-way'!U199/(3*'OddsRatio_working_3-way'!X199^(1/3))*COS(('OddsRatio_working_3-way'!Y199+4*PI())/3)</f>
        <v>-0.10094967260035477</v>
      </c>
      <c r="AI199" s="11">
        <f>'OddsRatio_working_3-way'!U199/(3*'OddsRatio_working_3-way'!X199^(1/3))*SIN(('OddsRatio_working_3-way'!Y199)/3)</f>
        <v>-0.19252207315096462</v>
      </c>
      <c r="AJ199" s="11">
        <f>'OddsRatio_working_3-way'!U199/(3*'OddsRatio_working_3-way'!X199^(1/3))*SIN(('OddsRatio_working_3-way'!Y199+2*PI())/3)</f>
        <v>-0.36737203510222272</v>
      </c>
      <c r="AK199" s="11">
        <f>'OddsRatio_working_3-way'!U199/(3*'OddsRatio_working_3-way'!X199^(1/3))*SIN(('OddsRatio_working_3-way'!Y199+4*PI())/3)</f>
        <v>0.55989410825318731</v>
      </c>
      <c r="AL199" s="11">
        <f>'OddsRatio_working_3-way'!Z199+'OddsRatio_working_3-way'!AF199</f>
        <v>1.0707147149533442</v>
      </c>
      <c r="AM199" s="11">
        <f>'OddsRatio_working_3-way'!AA199+'OddsRatio_working_3-way'!AG199</f>
        <v>-0.86881536975263485</v>
      </c>
      <c r="AN199" s="11">
        <f>'OddsRatio_working_3-way'!AB199+'OddsRatio_working_3-way'!AH199</f>
        <v>-0.20189934520070957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1.0707147149533442</v>
      </c>
      <c r="AS199" s="11">
        <f>IF(('OddsRatio_working_3-way'!X199=0),IF(Q199&gt;0,-Q199^(1/3),(-Q199)^(1/3)),'OddsRatio_working_3-way'!AM199-'OddsRatio_working_3-way'!R199/3)</f>
        <v>-0.86881536975263485</v>
      </c>
      <c r="AT199" s="11">
        <f>IF(('OddsRatio_working_3-way'!X199=0),IF(Q199&gt;0,-Q199^(1/3),(-Q199)^(1/3)),'OddsRatio_working_3-way'!AN199-'OddsRatio_working_3-way'!R199/3)</f>
        <v>-0.20189934520070957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9">
        <f t="shared" si="52"/>
        <v>0.79704238856829168</v>
      </c>
      <c r="E200" s="9">
        <f t="shared" si="53"/>
        <v>0.12504656692792113</v>
      </c>
      <c r="F200" s="9">
        <f t="shared" si="54"/>
        <v>7.7911044503787441E-2</v>
      </c>
      <c r="G200" s="9">
        <f t="shared" si="55"/>
        <v>1.1071235484906208</v>
      </c>
      <c r="H200" s="9">
        <f t="shared" si="56"/>
        <v>1.2546384161528426</v>
      </c>
      <c r="I200" s="9">
        <f t="shared" si="57"/>
        <v>7.9970208264607239</v>
      </c>
      <c r="J200" s="9">
        <f t="shared" si="58"/>
        <v>12.835150733364737</v>
      </c>
      <c r="K200" s="11">
        <f t="shared" si="59"/>
        <v>0.81300813008130079</v>
      </c>
      <c r="L200" s="11">
        <f t="shared" si="60"/>
        <v>0.13661202185792348</v>
      </c>
      <c r="M200" s="11">
        <f t="shared" si="61"/>
        <v>8.5543199315654406E-2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-0.14763587958980473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0.16379723179637945</v>
      </c>
      <c r="Q200" s="11">
        <f>2*'OddsRatio_working_3-way'!K200*'OddsRatio_working_3-way'!L200*'OddsRatio_working_3-way'!M200</f>
        <v>1.9001999048303877E-2</v>
      </c>
      <c r="R200" s="11">
        <f t="shared" si="62"/>
        <v>0</v>
      </c>
      <c r="S200" s="11">
        <f t="shared" si="63"/>
        <v>-1.1094676460185549</v>
      </c>
      <c r="T200" s="11">
        <f t="shared" si="64"/>
        <v>-0.12870854362164205</v>
      </c>
      <c r="U200" s="11">
        <f>'OddsRatio_working_3-way'!S200-'OddsRatio_working_3-way'!R200^2/3</f>
        <v>-1.1094676460185549</v>
      </c>
      <c r="V200" s="11">
        <f>'OddsRatio_working_3-way'!S200*'OddsRatio_working_3-way'!R200/3-2*'OddsRatio_working_3-way'!R200^3/27-'OddsRatio_working_3-way'!T200</f>
        <v>0.12870854362164205</v>
      </c>
      <c r="W200" s="11">
        <f>'OddsRatio_working_3-way'!V200^2+4*'OddsRatio_working_3-way'!U200^3/27</f>
        <v>-0.18575473354724784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0.22490032389285924</v>
      </c>
      <c r="Y200" s="11">
        <f>IF('OddsRatio_working_3-way'!W200&gt;=0,IF('OddsRatio_working_3-way'!V200+SQRT('OddsRatio_working_3-way'!W200)&gt;0,0,PI()),ACOS('OddsRatio_working_3-way'!V200/(2*'OddsRatio_working_3-way'!X200)))</f>
        <v>1.2805943630418493</v>
      </c>
      <c r="Z200" s="11">
        <f>'OddsRatio_working_3-way'!X200^(1/3)*COS('OddsRatio_working_3-way'!Y200/3)</f>
        <v>0.55356177424531039</v>
      </c>
      <c r="AA200" s="11">
        <f>'OddsRatio_working_3-way'!X200^(1/3)*COS(('OddsRatio_working_3-way'!Y200+2*PI())/3)</f>
        <v>-0.49482660039266368</v>
      </c>
      <c r="AB200" s="11">
        <f>'OddsRatio_working_3-way'!X200^(1/3)*COS(('OddsRatio_working_3-way'!Y200+4*PI())/3)</f>
        <v>-5.8735173852646844E-2</v>
      </c>
      <c r="AC200" s="11">
        <f>'OddsRatio_working_3-way'!X200^(1/3)*SIN('OddsRatio_working_3-way'!Y200/3)</f>
        <v>0.25177750250416658</v>
      </c>
      <c r="AD200" s="11">
        <f>'OddsRatio_working_3-way'!X200^(1/3)*SIN(('OddsRatio_working_3-way'!Y200+2*PI())/3)</f>
        <v>0.35350980780834185</v>
      </c>
      <c r="AE200" s="11">
        <f>'OddsRatio_working_3-way'!X200^(1/3)*SIN(('OddsRatio_working_3-way'!Y200+4*PI())/3)</f>
        <v>-0.6052873103125086</v>
      </c>
      <c r="AF200" s="11">
        <f>-'OddsRatio_working_3-way'!U200/(3*'OddsRatio_working_3-way'!X200^(1/3))*COS(('OddsRatio_working_3-way'!Y200)/3)</f>
        <v>0.55356177424531039</v>
      </c>
      <c r="AG200" s="11">
        <f>-'OddsRatio_working_3-way'!U200/(3*'OddsRatio_working_3-way'!X200^(1/3))*COS(('OddsRatio_working_3-way'!Y200+2*PI())/3)</f>
        <v>-0.49482660039266368</v>
      </c>
      <c r="AH200" s="11">
        <f>-'OddsRatio_working_3-way'!U200/(3*'OddsRatio_working_3-way'!X200^(1/3))*COS(('OddsRatio_working_3-way'!Y200+4*PI())/3)</f>
        <v>-5.8735173852646844E-2</v>
      </c>
      <c r="AI200" s="11">
        <f>'OddsRatio_working_3-way'!U200/(3*'OddsRatio_working_3-way'!X200^(1/3))*SIN(('OddsRatio_working_3-way'!Y200)/3)</f>
        <v>-0.25177750250416658</v>
      </c>
      <c r="AJ200" s="11">
        <f>'OddsRatio_working_3-way'!U200/(3*'OddsRatio_working_3-way'!X200^(1/3))*SIN(('OddsRatio_working_3-way'!Y200+2*PI())/3)</f>
        <v>-0.35350980780834185</v>
      </c>
      <c r="AK200" s="11">
        <f>'OddsRatio_working_3-way'!U200/(3*'OddsRatio_working_3-way'!X200^(1/3))*SIN(('OddsRatio_working_3-way'!Y200+4*PI())/3)</f>
        <v>0.6052873103125086</v>
      </c>
      <c r="AL200" s="11">
        <f>'OddsRatio_working_3-way'!Z200+'OddsRatio_working_3-way'!AF200</f>
        <v>1.1071235484906208</v>
      </c>
      <c r="AM200" s="11">
        <f>'OddsRatio_working_3-way'!AA200+'OddsRatio_working_3-way'!AG200</f>
        <v>-0.98965320078532737</v>
      </c>
      <c r="AN200" s="11">
        <f>'OddsRatio_working_3-way'!AB200+'OddsRatio_working_3-way'!AH200</f>
        <v>-0.11747034770529369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1.1071235484906208</v>
      </c>
      <c r="AS200" s="11">
        <f>IF(('OddsRatio_working_3-way'!X200=0),IF(Q200&gt;0,-Q200^(1/3),(-Q200)^(1/3)),'OddsRatio_working_3-way'!AM200-'OddsRatio_working_3-way'!R200/3)</f>
        <v>-0.98965320078532737</v>
      </c>
      <c r="AT200" s="11">
        <f>IF(('OddsRatio_working_3-way'!X200=0),IF(Q200&gt;0,-Q200^(1/3),(-Q200)^(1/3)),'OddsRatio_working_3-way'!AN200-'OddsRatio_working_3-way'!R200/3)</f>
        <v>-0.11747034770529369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9">
        <f t="shared" si="52"/>
        <v>0.19457633713896411</v>
      </c>
      <c r="E201" s="9">
        <f t="shared" si="53"/>
        <v>0.22795877144400653</v>
      </c>
      <c r="F201" s="9">
        <f t="shared" si="54"/>
        <v>0.57746489141702939</v>
      </c>
      <c r="G201" s="9">
        <f t="shared" si="55"/>
        <v>1.0452957273449872</v>
      </c>
      <c r="H201" s="9">
        <f t="shared" si="56"/>
        <v>5.1393710802861499</v>
      </c>
      <c r="I201" s="9">
        <f t="shared" si="57"/>
        <v>4.3867581565977591</v>
      </c>
      <c r="J201" s="9">
        <f t="shared" si="58"/>
        <v>1.7317070091414912</v>
      </c>
      <c r="K201" s="11">
        <f t="shared" si="59"/>
        <v>0.20161290322580647</v>
      </c>
      <c r="L201" s="11">
        <f t="shared" si="60"/>
        <v>0.23584905660377356</v>
      </c>
      <c r="M201" s="11">
        <f t="shared" si="61"/>
        <v>0.58823529411764708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-0.25121281013927188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0.22096863699831731</v>
      </c>
      <c r="Q201" s="11">
        <f>2*'OddsRatio_working_3-way'!K201*'OddsRatio_working_3-way'!L201*'OddsRatio_working_3-way'!M201</f>
        <v>5.5941427088181596E-2</v>
      </c>
      <c r="R201" s="11">
        <f t="shared" si="62"/>
        <v>0</v>
      </c>
      <c r="S201" s="11">
        <f t="shared" si="63"/>
        <v>-0.8796073610888423</v>
      </c>
      <c r="T201" s="11">
        <f t="shared" si="64"/>
        <v>-0.22268540787059299</v>
      </c>
      <c r="U201" s="11">
        <f>'OddsRatio_working_3-way'!S201-'OddsRatio_working_3-way'!R201^2/3</f>
        <v>-0.8796073610888423</v>
      </c>
      <c r="V201" s="11">
        <f>'OddsRatio_working_3-way'!S201*'OddsRatio_working_3-way'!R201/3-2*'OddsRatio_working_3-way'!R201^3/27-'OddsRatio_working_3-way'!T201</f>
        <v>0.22268540787059299</v>
      </c>
      <c r="W201" s="11">
        <f>'OddsRatio_working_3-way'!V201^2+4*'OddsRatio_working_3-way'!U201^3/27</f>
        <v>-5.1234946635210998E-2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0.1587637690987016</v>
      </c>
      <c r="Y201" s="11">
        <f>IF('OddsRatio_working_3-way'!W201&gt;=0,IF('OddsRatio_working_3-way'!V201+SQRT('OddsRatio_working_3-way'!W201)&gt;0,0,PI()),ACOS('OddsRatio_working_3-way'!V201/(2*'OddsRatio_working_3-way'!X201)))</f>
        <v>0.79356205883956643</v>
      </c>
      <c r="Z201" s="11">
        <f>'OddsRatio_working_3-way'!X201^(1/3)*COS('OddsRatio_working_3-way'!Y201/3)</f>
        <v>0.52264786367249361</v>
      </c>
      <c r="AA201" s="11">
        <f>'OddsRatio_working_3-way'!X201^(1/3)*COS(('OddsRatio_working_3-way'!Y201+2*PI())/3)</f>
        <v>-0.38392592293404437</v>
      </c>
      <c r="AB201" s="11">
        <f>'OddsRatio_working_3-way'!X201^(1/3)*COS(('OddsRatio_working_3-way'!Y201+4*PI())/3)</f>
        <v>-0.13872194073844962</v>
      </c>
      <c r="AC201" s="11">
        <f>'OddsRatio_working_3-way'!X201^(1/3)*SIN('OddsRatio_working_3-way'!Y201/3)</f>
        <v>0.14156858512699502</v>
      </c>
      <c r="AD201" s="11">
        <f>'OddsRatio_working_3-way'!X201^(1/3)*SIN(('OddsRatio_working_3-way'!Y201+2*PI())/3)</f>
        <v>0.38184203461054811</v>
      </c>
      <c r="AE201" s="11">
        <f>'OddsRatio_working_3-way'!X201^(1/3)*SIN(('OddsRatio_working_3-way'!Y201+4*PI())/3)</f>
        <v>-0.52341061973754299</v>
      </c>
      <c r="AF201" s="11">
        <f>-'OddsRatio_working_3-way'!U201/(3*'OddsRatio_working_3-way'!X201^(1/3))*COS(('OddsRatio_working_3-way'!Y201)/3)</f>
        <v>0.52264786367249361</v>
      </c>
      <c r="AG201" s="11">
        <f>-'OddsRatio_working_3-way'!U201/(3*'OddsRatio_working_3-way'!X201^(1/3))*COS(('OddsRatio_working_3-way'!Y201+2*PI())/3)</f>
        <v>-0.38392592293404437</v>
      </c>
      <c r="AH201" s="11">
        <f>-'OddsRatio_working_3-way'!U201/(3*'OddsRatio_working_3-way'!X201^(1/3))*COS(('OddsRatio_working_3-way'!Y201+4*PI())/3)</f>
        <v>-0.13872194073844962</v>
      </c>
      <c r="AI201" s="11">
        <f>'OddsRatio_working_3-way'!U201/(3*'OddsRatio_working_3-way'!X201^(1/3))*SIN(('OddsRatio_working_3-way'!Y201)/3)</f>
        <v>-0.14156858512699502</v>
      </c>
      <c r="AJ201" s="11">
        <f>'OddsRatio_working_3-way'!U201/(3*'OddsRatio_working_3-way'!X201^(1/3))*SIN(('OddsRatio_working_3-way'!Y201+2*PI())/3)</f>
        <v>-0.38184203461054811</v>
      </c>
      <c r="AK201" s="11">
        <f>'OddsRatio_working_3-way'!U201/(3*'OddsRatio_working_3-way'!X201^(1/3))*SIN(('OddsRatio_working_3-way'!Y201+4*PI())/3)</f>
        <v>0.52341061973754299</v>
      </c>
      <c r="AL201" s="11">
        <f>'OddsRatio_working_3-way'!Z201+'OddsRatio_working_3-way'!AF201</f>
        <v>1.0452957273449872</v>
      </c>
      <c r="AM201" s="11">
        <f>'OddsRatio_working_3-way'!AA201+'OddsRatio_working_3-way'!AG201</f>
        <v>-0.76785184586808874</v>
      </c>
      <c r="AN201" s="11">
        <f>'OddsRatio_working_3-way'!AB201+'OddsRatio_working_3-way'!AH201</f>
        <v>-0.27744388147689925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1.0452957273449872</v>
      </c>
      <c r="AS201" s="11">
        <f>IF(('OddsRatio_working_3-way'!X201=0),IF(Q201&gt;0,-Q201^(1/3),(-Q201)^(1/3)),'OddsRatio_working_3-way'!AM201-'OddsRatio_working_3-way'!R201/3)</f>
        <v>-0.76785184586808874</v>
      </c>
      <c r="AT201" s="11">
        <f>IF(('OddsRatio_working_3-way'!X201=0),IF(Q201&gt;0,-Q201^(1/3),(-Q201)^(1/3)),'OddsRatio_working_3-way'!AN201-'OddsRatio_working_3-way'!R201/3)</f>
        <v>-0.27744388147689925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9">
        <f t="shared" si="52"/>
        <v>0.65217282964635581</v>
      </c>
      <c r="E202" s="9">
        <f t="shared" si="53"/>
        <v>0.1969104416535305</v>
      </c>
      <c r="F202" s="9">
        <f t="shared" si="54"/>
        <v>0.15091672870011386</v>
      </c>
      <c r="G202" s="9">
        <f t="shared" si="55"/>
        <v>1.0457566284795632</v>
      </c>
      <c r="H202" s="9">
        <f t="shared" si="56"/>
        <v>1.5333358805245771</v>
      </c>
      <c r="I202" s="9">
        <f t="shared" si="57"/>
        <v>5.078450851070297</v>
      </c>
      <c r="J202" s="9">
        <f t="shared" si="58"/>
        <v>6.6261706612200477</v>
      </c>
      <c r="K202" s="11">
        <f t="shared" si="59"/>
        <v>0.66225165562913912</v>
      </c>
      <c r="L202" s="11">
        <f t="shared" si="60"/>
        <v>0.2040816326530612</v>
      </c>
      <c r="M202" s="11">
        <f t="shared" si="61"/>
        <v>0.15673981191222572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-0.22668529721672981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0.20739056070018785</v>
      </c>
      <c r="Q202" s="11">
        <f>2*'OddsRatio_working_3-way'!K202*'OddsRatio_working_3-way'!L202*'OddsRatio_working_3-way'!M202</f>
        <v>4.2367836710967895E-2</v>
      </c>
      <c r="R202" s="11">
        <f t="shared" si="62"/>
        <v>0</v>
      </c>
      <c r="S202" s="11">
        <f t="shared" si="63"/>
        <v>-0.91488315848691948</v>
      </c>
      <c r="T202" s="11">
        <f t="shared" si="64"/>
        <v>-0.18690156455299681</v>
      </c>
      <c r="U202" s="11">
        <f>'OddsRatio_working_3-way'!S202-'OddsRatio_working_3-way'!R202^2/3</f>
        <v>-0.91488315848691948</v>
      </c>
      <c r="V202" s="11">
        <f>'OddsRatio_working_3-way'!S202*'OddsRatio_working_3-way'!R202/3-2*'OddsRatio_working_3-way'!R202^3/27-'OddsRatio_working_3-way'!T202</f>
        <v>0.18690156455299681</v>
      </c>
      <c r="W202" s="11">
        <f>'OddsRatio_working_3-way'!V202^2+4*'OddsRatio_working_3-way'!U202^3/27</f>
        <v>-7.8514833992176999E-2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0.16840949262477384</v>
      </c>
      <c r="Y202" s="11">
        <f>IF('OddsRatio_working_3-way'!W202&gt;=0,IF('OddsRatio_working_3-way'!V202+SQRT('OddsRatio_working_3-way'!W202)&gt;0,0,PI()),ACOS('OddsRatio_working_3-way'!V202/(2*'OddsRatio_working_3-way'!X202)))</f>
        <v>0.98255103720350101</v>
      </c>
      <c r="Z202" s="11">
        <f>'OddsRatio_working_3-way'!X202^(1/3)*COS('OddsRatio_working_3-way'!Y202/3)</f>
        <v>0.52287831423978171</v>
      </c>
      <c r="AA202" s="11">
        <f>'OddsRatio_working_3-way'!X202^(1/3)*COS(('OddsRatio_working_3-way'!Y202+2*PI())/3)</f>
        <v>-0.41528807975197496</v>
      </c>
      <c r="AB202" s="11">
        <f>'OddsRatio_working_3-way'!X202^(1/3)*COS(('OddsRatio_working_3-way'!Y202+4*PI())/3)</f>
        <v>-0.10759023448780666</v>
      </c>
      <c r="AC202" s="11">
        <f>'OddsRatio_working_3-way'!X202^(1/3)*SIN('OddsRatio_working_3-way'!Y202/3)</f>
        <v>0.17764943379233541</v>
      </c>
      <c r="AD202" s="11">
        <f>'OddsRatio_working_3-way'!X202^(1/3)*SIN(('OddsRatio_working_3-way'!Y202+2*PI())/3)</f>
        <v>0.3640011863234659</v>
      </c>
      <c r="AE202" s="11">
        <f>'OddsRatio_working_3-way'!X202^(1/3)*SIN(('OddsRatio_working_3-way'!Y202+4*PI())/3)</f>
        <v>-0.54165062011580123</v>
      </c>
      <c r="AF202" s="11">
        <f>-'OddsRatio_working_3-way'!U202/(3*'OddsRatio_working_3-way'!X202^(1/3))*COS(('OddsRatio_working_3-way'!Y202)/3)</f>
        <v>0.52287831423978148</v>
      </c>
      <c r="AG202" s="11">
        <f>-'OddsRatio_working_3-way'!U202/(3*'OddsRatio_working_3-way'!X202^(1/3))*COS(('OddsRatio_working_3-way'!Y202+2*PI())/3)</f>
        <v>-0.41528807975197479</v>
      </c>
      <c r="AH202" s="11">
        <f>-'OddsRatio_working_3-way'!U202/(3*'OddsRatio_working_3-way'!X202^(1/3))*COS(('OddsRatio_working_3-way'!Y202+4*PI())/3)</f>
        <v>-0.10759023448780662</v>
      </c>
      <c r="AI202" s="11">
        <f>'OddsRatio_working_3-way'!U202/(3*'OddsRatio_working_3-way'!X202^(1/3))*SIN(('OddsRatio_working_3-way'!Y202)/3)</f>
        <v>-0.17764943379233533</v>
      </c>
      <c r="AJ202" s="11">
        <f>'OddsRatio_working_3-way'!U202/(3*'OddsRatio_working_3-way'!X202^(1/3))*SIN(('OddsRatio_working_3-way'!Y202+2*PI())/3)</f>
        <v>-0.36400118632346573</v>
      </c>
      <c r="AK202" s="11">
        <f>'OddsRatio_working_3-way'!U202/(3*'OddsRatio_working_3-way'!X202^(1/3))*SIN(('OddsRatio_working_3-way'!Y202+4*PI())/3)</f>
        <v>0.54165062011580101</v>
      </c>
      <c r="AL202" s="11">
        <f>'OddsRatio_working_3-way'!Z202+'OddsRatio_working_3-way'!AF202</f>
        <v>1.0457566284795632</v>
      </c>
      <c r="AM202" s="11">
        <f>'OddsRatio_working_3-way'!AA202+'OddsRatio_working_3-way'!AG202</f>
        <v>-0.83057615950394981</v>
      </c>
      <c r="AN202" s="11">
        <f>'OddsRatio_working_3-way'!AB202+'OddsRatio_working_3-way'!AH202</f>
        <v>-0.21518046897561327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1.0457566284795632</v>
      </c>
      <c r="AS202" s="11">
        <f>IF(('OddsRatio_working_3-way'!X202=0),IF(Q202&gt;0,-Q202^(1/3),(-Q202)^(1/3)),'OddsRatio_working_3-way'!AM202-'OddsRatio_working_3-way'!R202/3)</f>
        <v>-0.83057615950394981</v>
      </c>
      <c r="AT202" s="11">
        <f>IF(('OddsRatio_working_3-way'!X202=0),IF(Q202&gt;0,-Q202^(1/3),(-Q202)^(1/3)),'OddsRatio_working_3-way'!AN202-'OddsRatio_working_3-way'!R202/3)</f>
        <v>-0.21518046897561327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9">
        <f t="shared" si="52"/>
        <v>0.4261053785594443</v>
      </c>
      <c r="E203" s="9">
        <f t="shared" si="53"/>
        <v>0.28097852219448605</v>
      </c>
      <c r="F203" s="9">
        <f t="shared" si="54"/>
        <v>0.29291609924606943</v>
      </c>
      <c r="G203" s="9">
        <f t="shared" si="55"/>
        <v>1.0360286992869625</v>
      </c>
      <c r="H203" s="9">
        <f t="shared" si="56"/>
        <v>2.346837309073051</v>
      </c>
      <c r="I203" s="9">
        <f t="shared" si="57"/>
        <v>3.5589908872387972</v>
      </c>
      <c r="J203" s="9">
        <f t="shared" si="58"/>
        <v>3.4139468693386226</v>
      </c>
      <c r="K203" s="11">
        <f t="shared" si="59"/>
        <v>0.43478260869565222</v>
      </c>
      <c r="L203" s="11">
        <f t="shared" si="60"/>
        <v>0.28818443804034583</v>
      </c>
      <c r="M203" s="11">
        <f t="shared" si="61"/>
        <v>0.3003003003003003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-0.28151055453398499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0.22952409871342339</v>
      </c>
      <c r="Q203" s="11">
        <f>2*'OddsRatio_working_3-way'!K203*'OddsRatio_working_3-way'!L203*'OddsRatio_working_3-way'!M203</f>
        <v>7.5253802856860119E-2</v>
      </c>
      <c r="R203" s="11">
        <f t="shared" si="62"/>
        <v>0</v>
      </c>
      <c r="S203" s="11">
        <f t="shared" si="63"/>
        <v>-0.81533034913514901</v>
      </c>
      <c r="T203" s="11">
        <f t="shared" si="64"/>
        <v>-0.26732142594595049</v>
      </c>
      <c r="U203" s="11">
        <f>'OddsRatio_working_3-way'!S203-'OddsRatio_working_3-way'!R203^2/3</f>
        <v>-0.81533034913514901</v>
      </c>
      <c r="V203" s="11">
        <f>'OddsRatio_working_3-way'!S203*'OddsRatio_working_3-way'!R203/3-2*'OddsRatio_working_3-way'!R203^3/27-'OddsRatio_working_3-way'!T203</f>
        <v>0.26732142594595049</v>
      </c>
      <c r="W203" s="11">
        <f>'OddsRatio_working_3-way'!V203^2+4*'OddsRatio_working_3-way'!U203^3/27</f>
        <v>-8.8358360188358076E-3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0.14168325658719533</v>
      </c>
      <c r="Y203" s="11">
        <f>IF('OddsRatio_working_3-way'!W203&gt;=0,IF('OddsRatio_working_3-way'!V203+SQRT('OddsRatio_working_3-way'!W203)&gt;0,0,PI()),ACOS('OddsRatio_working_3-way'!V203/(2*'OddsRatio_working_3-way'!X203)))</f>
        <v>0.33812917531554953</v>
      </c>
      <c r="Z203" s="11">
        <f>'OddsRatio_working_3-way'!X203^(1/3)*COS('OddsRatio_working_3-way'!Y203/3)</f>
        <v>0.51801434964348114</v>
      </c>
      <c r="AA203" s="11">
        <f>'OddsRatio_working_3-way'!X203^(1/3)*COS(('OddsRatio_working_3-way'!Y203+2*PI())/3)</f>
        <v>-0.30978549161511348</v>
      </c>
      <c r="AB203" s="11">
        <f>'OddsRatio_working_3-way'!X203^(1/3)*COS(('OddsRatio_working_3-way'!Y203+4*PI())/3)</f>
        <v>-0.2082288580283676</v>
      </c>
      <c r="AC203" s="11">
        <f>'OddsRatio_working_3-way'!X203^(1/3)*SIN('OddsRatio_working_3-way'!Y203/3)</f>
        <v>5.8633749739299988E-2</v>
      </c>
      <c r="AD203" s="11">
        <f>'OddsRatio_working_3-way'!X203^(1/3)*SIN(('OddsRatio_working_3-way'!Y203+2*PI())/3)</f>
        <v>0.41929671144647923</v>
      </c>
      <c r="AE203" s="11">
        <f>'OddsRatio_working_3-way'!X203^(1/3)*SIN(('OddsRatio_working_3-way'!Y203+4*PI())/3)</f>
        <v>-0.47793046118577914</v>
      </c>
      <c r="AF203" s="11">
        <f>-'OddsRatio_working_3-way'!U203/(3*'OddsRatio_working_3-way'!X203^(1/3))*COS(('OddsRatio_working_3-way'!Y203)/3)</f>
        <v>0.51801434964348125</v>
      </c>
      <c r="AG203" s="11">
        <f>-'OddsRatio_working_3-way'!U203/(3*'OddsRatio_working_3-way'!X203^(1/3))*COS(('OddsRatio_working_3-way'!Y203+2*PI())/3)</f>
        <v>-0.30978549161511354</v>
      </c>
      <c r="AH203" s="11">
        <f>-'OddsRatio_working_3-way'!U203/(3*'OddsRatio_working_3-way'!X203^(1/3))*COS(('OddsRatio_working_3-way'!Y203+4*PI())/3)</f>
        <v>-0.20822885802836766</v>
      </c>
      <c r="AI203" s="11">
        <f>'OddsRatio_working_3-way'!U203/(3*'OddsRatio_working_3-way'!X203^(1/3))*SIN(('OddsRatio_working_3-way'!Y203)/3)</f>
        <v>-5.8633749739300002E-2</v>
      </c>
      <c r="AJ203" s="11">
        <f>'OddsRatio_working_3-way'!U203/(3*'OddsRatio_working_3-way'!X203^(1/3))*SIN(('OddsRatio_working_3-way'!Y203+2*PI())/3)</f>
        <v>-0.41929671144647934</v>
      </c>
      <c r="AK203" s="11">
        <f>'OddsRatio_working_3-way'!U203/(3*'OddsRatio_working_3-way'!X203^(1/3))*SIN(('OddsRatio_working_3-way'!Y203+4*PI())/3)</f>
        <v>0.47793046118577925</v>
      </c>
      <c r="AL203" s="11">
        <f>'OddsRatio_working_3-way'!Z203+'OddsRatio_working_3-way'!AF203</f>
        <v>1.0360286992869625</v>
      </c>
      <c r="AM203" s="11">
        <f>'OddsRatio_working_3-way'!AA203+'OddsRatio_working_3-way'!AG203</f>
        <v>-0.61957098323022697</v>
      </c>
      <c r="AN203" s="11">
        <f>'OddsRatio_working_3-way'!AB203+'OddsRatio_working_3-way'!AH203</f>
        <v>-0.41645771605673526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1.0360286992869625</v>
      </c>
      <c r="AS203" s="11">
        <f>IF(('OddsRatio_working_3-way'!X203=0),IF(Q203&gt;0,-Q203^(1/3),(-Q203)^(1/3)),'OddsRatio_working_3-way'!AM203-'OddsRatio_working_3-way'!R203/3)</f>
        <v>-0.61957098323022697</v>
      </c>
      <c r="AT203" s="11">
        <f>IF(('OddsRatio_working_3-way'!X203=0),IF(Q203&gt;0,-Q203^(1/3),(-Q203)^(1/3)),'OddsRatio_working_3-way'!AN203-'OddsRatio_working_3-way'!R203/3)</f>
        <v>-0.41645771605673526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9">
        <f t="shared" si="52"/>
        <v>0.80251842059621292</v>
      </c>
      <c r="E204" s="9">
        <f t="shared" si="53"/>
        <v>0.13276273290517129</v>
      </c>
      <c r="F204" s="9">
        <f t="shared" si="54"/>
        <v>6.4718846498615798E-2</v>
      </c>
      <c r="G204" s="9">
        <f t="shared" si="55"/>
        <v>1.1185332569408222</v>
      </c>
      <c r="H204" s="9">
        <f t="shared" si="56"/>
        <v>1.2460773165269809</v>
      </c>
      <c r="I204" s="9">
        <f t="shared" si="57"/>
        <v>7.5322342205344031</v>
      </c>
      <c r="J204" s="9">
        <f t="shared" si="58"/>
        <v>15.451449679675424</v>
      </c>
      <c r="K204" s="11">
        <f t="shared" si="59"/>
        <v>0.81967213114754101</v>
      </c>
      <c r="L204" s="11">
        <f t="shared" si="60"/>
        <v>0.14619883040935672</v>
      </c>
      <c r="M204" s="11">
        <f t="shared" si="61"/>
        <v>7.183908045977011E-2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-0.14290350271130381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0.16339585695600095</v>
      </c>
      <c r="Q204" s="11">
        <f>2*'OddsRatio_working_3-way'!K204*'OddsRatio_working_3-way'!L204*'OddsRatio_working_3-way'!M204</f>
        <v>1.7217687771970594E-2</v>
      </c>
      <c r="R204" s="11">
        <f t="shared" si="62"/>
        <v>0</v>
      </c>
      <c r="S204" s="11">
        <f t="shared" si="63"/>
        <v>-1.1433999437095406</v>
      </c>
      <c r="T204" s="11">
        <f t="shared" si="64"/>
        <v>-0.12048471482713809</v>
      </c>
      <c r="U204" s="11">
        <f>'OddsRatio_working_3-way'!S204-'OddsRatio_working_3-way'!R204^2/3</f>
        <v>-1.1433999437095406</v>
      </c>
      <c r="V204" s="11">
        <f>'OddsRatio_working_3-way'!S204*'OddsRatio_working_3-way'!R204/3-2*'OddsRatio_working_3-way'!R204^3/27-'OddsRatio_working_3-way'!T204</f>
        <v>0.12048471482713809</v>
      </c>
      <c r="W204" s="11">
        <f>'OddsRatio_working_3-way'!V204^2+4*'OddsRatio_working_3-way'!U204^3/27</f>
        <v>-0.20694110367490831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0.23529644609613481</v>
      </c>
      <c r="Y204" s="11">
        <f>IF('OddsRatio_working_3-way'!W204&gt;=0,IF('OddsRatio_working_3-way'!V204+SQRT('OddsRatio_working_3-way'!W204)&gt;0,0,PI()),ACOS('OddsRatio_working_3-way'!V204/(2*'OddsRatio_working_3-way'!X204)))</f>
        <v>1.311885860164713</v>
      </c>
      <c r="Z204" s="11">
        <f>'OddsRatio_working_3-way'!X204^(1/3)*COS('OddsRatio_working_3-way'!Y204/3)</f>
        <v>0.55926662847041109</v>
      </c>
      <c r="AA204" s="11">
        <f>'OddsRatio_working_3-way'!X204^(1/3)*COS(('OddsRatio_working_3-way'!Y204+2*PI())/3)</f>
        <v>-0.50605242702582121</v>
      </c>
      <c r="AB204" s="11">
        <f>'OddsRatio_working_3-way'!X204^(1/3)*COS(('OddsRatio_working_3-way'!Y204+4*PI())/3)</f>
        <v>-5.321420144458968E-2</v>
      </c>
      <c r="AC204" s="11">
        <f>'OddsRatio_working_3-way'!X204^(1/3)*SIN('OddsRatio_working_3-way'!Y204/3)</f>
        <v>0.26144627143867649</v>
      </c>
      <c r="AD204" s="11">
        <f>'OddsRatio_working_3-way'!X204^(1/3)*SIN(('OddsRatio_working_3-way'!Y204+2*PI())/3)</f>
        <v>0.35361597202491113</v>
      </c>
      <c r="AE204" s="11">
        <f>'OddsRatio_working_3-way'!X204^(1/3)*SIN(('OddsRatio_working_3-way'!Y204+4*PI())/3)</f>
        <v>-0.61506224346358762</v>
      </c>
      <c r="AF204" s="11">
        <f>-'OddsRatio_working_3-way'!U204/(3*'OddsRatio_working_3-way'!X204^(1/3))*COS(('OddsRatio_working_3-way'!Y204)/3)</f>
        <v>0.55926662847041109</v>
      </c>
      <c r="AG204" s="11">
        <f>-'OddsRatio_working_3-way'!U204/(3*'OddsRatio_working_3-way'!X204^(1/3))*COS(('OddsRatio_working_3-way'!Y204+2*PI())/3)</f>
        <v>-0.50605242702582121</v>
      </c>
      <c r="AH204" s="11">
        <f>-'OddsRatio_working_3-way'!U204/(3*'OddsRatio_working_3-way'!X204^(1/3))*COS(('OddsRatio_working_3-way'!Y204+4*PI())/3)</f>
        <v>-5.321420144458968E-2</v>
      </c>
      <c r="AI204" s="11">
        <f>'OddsRatio_working_3-way'!U204/(3*'OddsRatio_working_3-way'!X204^(1/3))*SIN(('OddsRatio_working_3-way'!Y204)/3)</f>
        <v>-0.26144627143867649</v>
      </c>
      <c r="AJ204" s="11">
        <f>'OddsRatio_working_3-way'!U204/(3*'OddsRatio_working_3-way'!X204^(1/3))*SIN(('OddsRatio_working_3-way'!Y204+2*PI())/3)</f>
        <v>-0.35361597202491113</v>
      </c>
      <c r="AK204" s="11">
        <f>'OddsRatio_working_3-way'!U204/(3*'OddsRatio_working_3-way'!X204^(1/3))*SIN(('OddsRatio_working_3-way'!Y204+4*PI())/3)</f>
        <v>0.61506224346358762</v>
      </c>
      <c r="AL204" s="11">
        <f>'OddsRatio_working_3-way'!Z204+'OddsRatio_working_3-way'!AF204</f>
        <v>1.1185332569408222</v>
      </c>
      <c r="AM204" s="11">
        <f>'OddsRatio_working_3-way'!AA204+'OddsRatio_working_3-way'!AG204</f>
        <v>-1.0121048540516424</v>
      </c>
      <c r="AN204" s="11">
        <f>'OddsRatio_working_3-way'!AB204+'OddsRatio_working_3-way'!AH204</f>
        <v>-0.10642840288917936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1.1185332569408222</v>
      </c>
      <c r="AS204" s="11">
        <f>IF(('OddsRatio_working_3-way'!X204=0),IF(Q204&gt;0,-Q204^(1/3),(-Q204)^(1/3)),'OddsRatio_working_3-way'!AM204-'OddsRatio_working_3-way'!R204/3)</f>
        <v>-1.0121048540516424</v>
      </c>
      <c r="AT204" s="11">
        <f>IF(('OddsRatio_working_3-way'!X204=0),IF(Q204&gt;0,-Q204^(1/3),(-Q204)^(1/3)),'OddsRatio_working_3-way'!AN204-'OddsRatio_working_3-way'!R204/3)</f>
        <v>-0.10642840288917936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9">
        <f t="shared" si="52"/>
        <v>0.46955772067849916</v>
      </c>
      <c r="E205" s="9">
        <f t="shared" si="53"/>
        <v>0.26007269531162164</v>
      </c>
      <c r="F205" s="9">
        <f t="shared" si="54"/>
        <v>0.27036958400987926</v>
      </c>
      <c r="G205" s="9">
        <f t="shared" si="55"/>
        <v>1.0459848427607992</v>
      </c>
      <c r="H205" s="9">
        <f t="shared" si="56"/>
        <v>2.1296636301816632</v>
      </c>
      <c r="I205" s="9">
        <f t="shared" si="57"/>
        <v>3.8450787723093738</v>
      </c>
      <c r="J205" s="9">
        <f t="shared" si="58"/>
        <v>3.6986408943228621</v>
      </c>
      <c r="K205" s="11">
        <f t="shared" si="59"/>
        <v>0.48076923076923073</v>
      </c>
      <c r="L205" s="11">
        <f t="shared" si="60"/>
        <v>0.26881720430107525</v>
      </c>
      <c r="M205" s="11">
        <f t="shared" si="61"/>
        <v>0.27932960893854747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-0.273604391643678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0.23031985435121127</v>
      </c>
      <c r="Q205" s="11">
        <f>2*'OddsRatio_working_3-way'!K205*'OddsRatio_working_3-way'!L205*'OddsRatio_working_3-way'!M205</f>
        <v>7.2200581301320149E-2</v>
      </c>
      <c r="R205" s="11">
        <f t="shared" si="62"/>
        <v>0</v>
      </c>
      <c r="S205" s="11">
        <f t="shared" si="63"/>
        <v>-0.84179882116498594</v>
      </c>
      <c r="T205" s="11">
        <f t="shared" si="64"/>
        <v>-0.26388677779466646</v>
      </c>
      <c r="U205" s="11">
        <f>'OddsRatio_working_3-way'!S205-'OddsRatio_working_3-way'!R205^2/3</f>
        <v>-0.84179882116498594</v>
      </c>
      <c r="V205" s="11">
        <f>'OddsRatio_working_3-way'!S205*'OddsRatio_working_3-way'!R205/3-2*'OddsRatio_working_3-way'!R205^3/27-'OddsRatio_working_3-way'!T205</f>
        <v>0.26388677779466646</v>
      </c>
      <c r="W205" s="11">
        <f>'OddsRatio_working_3-way'!V205^2+4*'OddsRatio_working_3-way'!U205^3/27</f>
        <v>-1.8737087700956057E-2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0.1486382514662761</v>
      </c>
      <c r="Y205" s="11">
        <f>IF('OddsRatio_working_3-way'!W205&gt;=0,IF('OddsRatio_working_3-way'!V205+SQRT('OddsRatio_working_3-way'!W205)&gt;0,0,PI()),ACOS('OddsRatio_working_3-way'!V205/(2*'OddsRatio_working_3-way'!X205)))</f>
        <v>0.47851160412654048</v>
      </c>
      <c r="Z205" s="11">
        <f>'OddsRatio_working_3-way'!X205^(1/3)*COS('OddsRatio_working_3-way'!Y205/3)</f>
        <v>0.52299242138039959</v>
      </c>
      <c r="AA205" s="11">
        <f>'OddsRatio_working_3-way'!X205^(1/3)*COS(('OddsRatio_working_3-way'!Y205+2*PI())/3)</f>
        <v>-0.334358414028051</v>
      </c>
      <c r="AB205" s="11">
        <f>'OddsRatio_working_3-way'!X205^(1/3)*COS(('OddsRatio_working_3-way'!Y205+4*PI())/3)</f>
        <v>-0.18863400735234875</v>
      </c>
      <c r="AC205" s="11">
        <f>'OddsRatio_working_3-way'!X205^(1/3)*SIN('OddsRatio_working_3-way'!Y205/3)</f>
        <v>8.4134025421715303E-2</v>
      </c>
      <c r="AD205" s="11">
        <f>'OddsRatio_working_3-way'!X205^(1/3)*SIN(('OddsRatio_working_3-way'!Y205+2*PI())/3)</f>
        <v>0.41085771019130429</v>
      </c>
      <c r="AE205" s="11">
        <f>'OddsRatio_working_3-way'!X205^(1/3)*SIN(('OddsRatio_working_3-way'!Y205+4*PI())/3)</f>
        <v>-0.49499173561301951</v>
      </c>
      <c r="AF205" s="11">
        <f>-'OddsRatio_working_3-way'!U205/(3*'OddsRatio_working_3-way'!X205^(1/3))*COS(('OddsRatio_working_3-way'!Y205)/3)</f>
        <v>0.52299242138039959</v>
      </c>
      <c r="AG205" s="11">
        <f>-'OddsRatio_working_3-way'!U205/(3*'OddsRatio_working_3-way'!X205^(1/3))*COS(('OddsRatio_working_3-way'!Y205+2*PI())/3)</f>
        <v>-0.334358414028051</v>
      </c>
      <c r="AH205" s="11">
        <f>-'OddsRatio_working_3-way'!U205/(3*'OddsRatio_working_3-way'!X205^(1/3))*COS(('OddsRatio_working_3-way'!Y205+4*PI())/3)</f>
        <v>-0.18863400735234875</v>
      </c>
      <c r="AI205" s="11">
        <f>'OddsRatio_working_3-way'!U205/(3*'OddsRatio_working_3-way'!X205^(1/3))*SIN(('OddsRatio_working_3-way'!Y205)/3)</f>
        <v>-8.4134025421715303E-2</v>
      </c>
      <c r="AJ205" s="11">
        <f>'OddsRatio_working_3-way'!U205/(3*'OddsRatio_working_3-way'!X205^(1/3))*SIN(('OddsRatio_working_3-way'!Y205+2*PI())/3)</f>
        <v>-0.41085771019130429</v>
      </c>
      <c r="AK205" s="11">
        <f>'OddsRatio_working_3-way'!U205/(3*'OddsRatio_working_3-way'!X205^(1/3))*SIN(('OddsRatio_working_3-way'!Y205+4*PI())/3)</f>
        <v>0.49499173561301951</v>
      </c>
      <c r="AL205" s="11">
        <f>'OddsRatio_working_3-way'!Z205+'OddsRatio_working_3-way'!AF205</f>
        <v>1.0459848427607992</v>
      </c>
      <c r="AM205" s="11">
        <f>'OddsRatio_working_3-way'!AA205+'OddsRatio_working_3-way'!AG205</f>
        <v>-0.668716828056102</v>
      </c>
      <c r="AN205" s="11">
        <f>'OddsRatio_working_3-way'!AB205+'OddsRatio_working_3-way'!AH205</f>
        <v>-0.37726801470469751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1.0459848427607992</v>
      </c>
      <c r="AS205" s="11">
        <f>IF(('OddsRatio_working_3-way'!X205=0),IF(Q205&gt;0,-Q205^(1/3),(-Q205)^(1/3)),'OddsRatio_working_3-way'!AM205-'OddsRatio_working_3-way'!R205/3)</f>
        <v>-0.668716828056102</v>
      </c>
      <c r="AT205" s="11">
        <f>IF(('OddsRatio_working_3-way'!X205=0),IF(Q205&gt;0,-Q205^(1/3),(-Q205)^(1/3)),'OddsRatio_working_3-way'!AN205-'OddsRatio_working_3-way'!R205/3)</f>
        <v>-0.37726801470469751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9">
        <f t="shared" si="52"/>
        <v>0.69061693889749398</v>
      </c>
      <c r="E206" s="9">
        <f t="shared" si="53"/>
        <v>0.19501456258866795</v>
      </c>
      <c r="F206" s="9">
        <f t="shared" si="54"/>
        <v>0.11436849851383818</v>
      </c>
      <c r="G206" s="9">
        <f t="shared" si="55"/>
        <v>1.0666207190549133</v>
      </c>
      <c r="H206" s="9">
        <f t="shared" si="56"/>
        <v>1.4479807020030633</v>
      </c>
      <c r="I206" s="9">
        <f t="shared" si="57"/>
        <v>5.1278221827425146</v>
      </c>
      <c r="J206" s="9">
        <f t="shared" si="58"/>
        <v>8.7436664203386698</v>
      </c>
      <c r="K206" s="11">
        <f t="shared" si="59"/>
        <v>0.70422535211267612</v>
      </c>
      <c r="L206" s="11">
        <f t="shared" si="60"/>
        <v>0.20533880903490759</v>
      </c>
      <c r="M206" s="11">
        <f t="shared" si="61"/>
        <v>0.12106537530266344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-0.20658535138720113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0.20220162025996513</v>
      </c>
      <c r="Q206" s="11">
        <f>2*'OddsRatio_working_3-way'!K206*'OddsRatio_working_3-way'!L206*'OddsRatio_working_3-way'!M206</f>
        <v>3.5013267577483131E-2</v>
      </c>
      <c r="R206" s="11">
        <f t="shared" si="62"/>
        <v>0</v>
      </c>
      <c r="S206" s="11">
        <f t="shared" si="63"/>
        <v>-0.97878004854749057</v>
      </c>
      <c r="T206" s="11">
        <f t="shared" si="64"/>
        <v>-0.16948572269220613</v>
      </c>
      <c r="U206" s="11">
        <f>'OddsRatio_working_3-way'!S206-'OddsRatio_working_3-way'!R206^2/3</f>
        <v>-0.97878004854749057</v>
      </c>
      <c r="V206" s="11">
        <f>'OddsRatio_working_3-way'!S206*'OddsRatio_working_3-way'!R206/3-2*'OddsRatio_working_3-way'!R206^3/27-'OddsRatio_working_3-way'!T206</f>
        <v>0.16948572269220613</v>
      </c>
      <c r="W206" s="11">
        <f>'OddsRatio_working_3-way'!V206^2+4*'OddsRatio_working_3-way'!U206^3/27</f>
        <v>-0.11019036011567025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0.18635702985946737</v>
      </c>
      <c r="Y206" s="11">
        <f>IF('OddsRatio_working_3-way'!W206&gt;=0,IF('OddsRatio_working_3-way'!V206+SQRT('OddsRatio_working_3-way'!W206)&gt;0,0,PI()),ACOS('OddsRatio_working_3-way'!V206/(2*'OddsRatio_working_3-way'!X206)))</f>
        <v>1.0987228993681666</v>
      </c>
      <c r="Z206" s="11">
        <f>'OddsRatio_working_3-way'!X206^(1/3)*COS('OddsRatio_working_3-way'!Y206/3)</f>
        <v>0.53331035952745665</v>
      </c>
      <c r="AA206" s="11">
        <f>'OddsRatio_working_3-way'!X206^(1/3)*COS(('OddsRatio_working_3-way'!Y206+2*PI())/3)</f>
        <v>-0.44379935113945779</v>
      </c>
      <c r="AB206" s="11">
        <f>'OddsRatio_working_3-way'!X206^(1/3)*COS(('OddsRatio_working_3-way'!Y206+4*PI())/3)</f>
        <v>-8.9511008387998803E-2</v>
      </c>
      <c r="AC206" s="11">
        <f>'OddsRatio_working_3-way'!X206^(1/3)*SIN('OddsRatio_working_3-way'!Y206/3)</f>
        <v>0.20454847005830129</v>
      </c>
      <c r="AD206" s="11">
        <f>'OddsRatio_working_3-way'!X206^(1/3)*SIN(('OddsRatio_working_3-way'!Y206+2*PI())/3)</f>
        <v>0.35958608442303924</v>
      </c>
      <c r="AE206" s="11">
        <f>'OddsRatio_working_3-way'!X206^(1/3)*SIN(('OddsRatio_working_3-way'!Y206+4*PI())/3)</f>
        <v>-0.56413455448134042</v>
      </c>
      <c r="AF206" s="11">
        <f>-'OddsRatio_working_3-way'!U206/(3*'OddsRatio_working_3-way'!X206^(1/3))*COS(('OddsRatio_working_3-way'!Y206)/3)</f>
        <v>0.53331035952745665</v>
      </c>
      <c r="AG206" s="11">
        <f>-'OddsRatio_working_3-way'!U206/(3*'OddsRatio_working_3-way'!X206^(1/3))*COS(('OddsRatio_working_3-way'!Y206+2*PI())/3)</f>
        <v>-0.44379935113945779</v>
      </c>
      <c r="AH206" s="11">
        <f>-'OddsRatio_working_3-way'!U206/(3*'OddsRatio_working_3-way'!X206^(1/3))*COS(('OddsRatio_working_3-way'!Y206+4*PI())/3)</f>
        <v>-8.9511008387998803E-2</v>
      </c>
      <c r="AI206" s="11">
        <f>'OddsRatio_working_3-way'!U206/(3*'OddsRatio_working_3-way'!X206^(1/3))*SIN(('OddsRatio_working_3-way'!Y206)/3)</f>
        <v>-0.20454847005830129</v>
      </c>
      <c r="AJ206" s="11">
        <f>'OddsRatio_working_3-way'!U206/(3*'OddsRatio_working_3-way'!X206^(1/3))*SIN(('OddsRatio_working_3-way'!Y206+2*PI())/3)</f>
        <v>-0.35958608442303924</v>
      </c>
      <c r="AK206" s="11">
        <f>'OddsRatio_working_3-way'!U206/(3*'OddsRatio_working_3-way'!X206^(1/3))*SIN(('OddsRatio_working_3-way'!Y206+4*PI())/3)</f>
        <v>0.56413455448134042</v>
      </c>
      <c r="AL206" s="11">
        <f>'OddsRatio_working_3-way'!Z206+'OddsRatio_working_3-way'!AF206</f>
        <v>1.0666207190549133</v>
      </c>
      <c r="AM206" s="11">
        <f>'OddsRatio_working_3-way'!AA206+'OddsRatio_working_3-way'!AG206</f>
        <v>-0.88759870227891557</v>
      </c>
      <c r="AN206" s="11">
        <f>'OddsRatio_working_3-way'!AB206+'OddsRatio_working_3-way'!AH206</f>
        <v>-0.17902201677599761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1.0666207190549133</v>
      </c>
      <c r="AS206" s="11">
        <f>IF(('OddsRatio_working_3-way'!X206=0),IF(Q206&gt;0,-Q206^(1/3),(-Q206)^(1/3)),'OddsRatio_working_3-way'!AM206-'OddsRatio_working_3-way'!R206/3)</f>
        <v>-0.88759870227891557</v>
      </c>
      <c r="AT206" s="11">
        <f>IF(('OddsRatio_working_3-way'!X206=0),IF(Q206&gt;0,-Q206^(1/3),(-Q206)^(1/3)),'OddsRatio_working_3-way'!AN206-'OddsRatio_working_3-way'!R206/3)</f>
        <v>-0.17902201677599761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9">
        <f t="shared" si="52"/>
        <v>0.50943113448887312</v>
      </c>
      <c r="E207" s="9">
        <f t="shared" si="53"/>
        <v>0.24780315824918864</v>
      </c>
      <c r="F207" s="9">
        <f t="shared" si="54"/>
        <v>0.24276570726193805</v>
      </c>
      <c r="G207" s="9">
        <f t="shared" si="55"/>
        <v>1.0467107163846348</v>
      </c>
      <c r="H207" s="9">
        <f t="shared" si="56"/>
        <v>1.9629738590738643</v>
      </c>
      <c r="I207" s="9">
        <f t="shared" si="57"/>
        <v>4.0354610775154409</v>
      </c>
      <c r="J207" s="9">
        <f t="shared" si="58"/>
        <v>4.1191979348262118</v>
      </c>
      <c r="K207" s="11">
        <f t="shared" si="59"/>
        <v>0.52083333333333337</v>
      </c>
      <c r="L207" s="11">
        <f t="shared" si="60"/>
        <v>0.25641025641025644</v>
      </c>
      <c r="M207" s="11">
        <f t="shared" si="61"/>
        <v>0.25125628140703515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-0.26677994674225824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0.22817076837177341</v>
      </c>
      <c r="Q207" s="11">
        <f>2*'OddsRatio_working_3-way'!K207*'OddsRatio_working_3-way'!L207*'OddsRatio_working_3-way'!M207</f>
        <v>6.7109049521109826E-2</v>
      </c>
      <c r="R207" s="11">
        <f t="shared" si="62"/>
        <v>0</v>
      </c>
      <c r="S207" s="11">
        <f t="shared" si="63"/>
        <v>-0.85527705945684895</v>
      </c>
      <c r="T207" s="11">
        <f t="shared" si="64"/>
        <v>-0.25155207631083792</v>
      </c>
      <c r="U207" s="11">
        <f>'OddsRatio_working_3-way'!S207-'OddsRatio_working_3-way'!R207^2/3</f>
        <v>-0.85527705945684895</v>
      </c>
      <c r="V207" s="11">
        <f>'OddsRatio_working_3-way'!S207*'OddsRatio_working_3-way'!R207/3-2*'OddsRatio_working_3-way'!R207^3/27-'OddsRatio_working_3-way'!T207</f>
        <v>0.25155207631083792</v>
      </c>
      <c r="W207" s="11">
        <f>'OddsRatio_working_3-way'!V207^2+4*'OddsRatio_working_3-way'!U207^3/27</f>
        <v>-2.9408098693925563E-2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0.15222232571983257</v>
      </c>
      <c r="Y207" s="11">
        <f>IF('OddsRatio_working_3-way'!W207&gt;=0,IF('OddsRatio_working_3-way'!V207+SQRT('OddsRatio_working_3-way'!W207)&gt;0,0,PI()),ACOS('OddsRatio_working_3-way'!V207/(2*'OddsRatio_working_3-way'!X207)))</f>
        <v>0.59835136482750451</v>
      </c>
      <c r="Z207" s="11">
        <f>'OddsRatio_working_3-way'!X207^(1/3)*COS('OddsRatio_working_3-way'!Y207/3)</f>
        <v>0.52335535819231738</v>
      </c>
      <c r="AA207" s="11">
        <f>'OddsRatio_working_3-way'!X207^(1/3)*COS(('OddsRatio_working_3-way'!Y207+2*PI())/3)</f>
        <v>-0.35329449880059743</v>
      </c>
      <c r="AB207" s="11">
        <f>'OddsRatio_working_3-way'!X207^(1/3)*COS(('OddsRatio_working_3-way'!Y207+4*PI())/3)</f>
        <v>-0.1700608593917198</v>
      </c>
      <c r="AC207" s="11">
        <f>'OddsRatio_working_3-way'!X207^(1/3)*SIN('OddsRatio_working_3-way'!Y207/3)</f>
        <v>0.10578999103731032</v>
      </c>
      <c r="AD207" s="11">
        <f>'OddsRatio_working_3-way'!X207^(1/3)*SIN(('OddsRatio_working_3-way'!Y207+2*PI())/3)</f>
        <v>0.40034403988259604</v>
      </c>
      <c r="AE207" s="11">
        <f>'OddsRatio_working_3-way'!X207^(1/3)*SIN(('OddsRatio_working_3-way'!Y207+4*PI())/3)</f>
        <v>-0.50613403091990627</v>
      </c>
      <c r="AF207" s="11">
        <f>-'OddsRatio_working_3-way'!U207/(3*'OddsRatio_working_3-way'!X207^(1/3))*COS(('OddsRatio_working_3-way'!Y207)/3)</f>
        <v>0.52335535819231738</v>
      </c>
      <c r="AG207" s="11">
        <f>-'OddsRatio_working_3-way'!U207/(3*'OddsRatio_working_3-way'!X207^(1/3))*COS(('OddsRatio_working_3-way'!Y207+2*PI())/3)</f>
        <v>-0.35329449880059743</v>
      </c>
      <c r="AH207" s="11">
        <f>-'OddsRatio_working_3-way'!U207/(3*'OddsRatio_working_3-way'!X207^(1/3))*COS(('OddsRatio_working_3-way'!Y207+4*PI())/3)</f>
        <v>-0.1700608593917198</v>
      </c>
      <c r="AI207" s="11">
        <f>'OddsRatio_working_3-way'!U207/(3*'OddsRatio_working_3-way'!X207^(1/3))*SIN(('OddsRatio_working_3-way'!Y207)/3)</f>
        <v>-0.10578999103731032</v>
      </c>
      <c r="AJ207" s="11">
        <f>'OddsRatio_working_3-way'!U207/(3*'OddsRatio_working_3-way'!X207^(1/3))*SIN(('OddsRatio_working_3-way'!Y207+2*PI())/3)</f>
        <v>-0.40034403988259604</v>
      </c>
      <c r="AK207" s="11">
        <f>'OddsRatio_working_3-way'!U207/(3*'OddsRatio_working_3-way'!X207^(1/3))*SIN(('OddsRatio_working_3-way'!Y207+4*PI())/3)</f>
        <v>0.50613403091990627</v>
      </c>
      <c r="AL207" s="11">
        <f>'OddsRatio_working_3-way'!Z207+'OddsRatio_working_3-way'!AF207</f>
        <v>1.0467107163846348</v>
      </c>
      <c r="AM207" s="11">
        <f>'OddsRatio_working_3-way'!AA207+'OddsRatio_working_3-way'!AG207</f>
        <v>-0.70658899760119487</v>
      </c>
      <c r="AN207" s="11">
        <f>'OddsRatio_working_3-way'!AB207+'OddsRatio_working_3-way'!AH207</f>
        <v>-0.34012171878343961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1.0467107163846348</v>
      </c>
      <c r="AS207" s="11">
        <f>IF(('OddsRatio_working_3-way'!X207=0),IF(Q207&gt;0,-Q207^(1/3),(-Q207)^(1/3)),'OddsRatio_working_3-way'!AM207-'OddsRatio_working_3-way'!R207/3)</f>
        <v>-0.70658899760119487</v>
      </c>
      <c r="AT207" s="11">
        <f>IF(('OddsRatio_working_3-way'!X207=0),IF(Q207&gt;0,-Q207^(1/3),(-Q207)^(1/3)),'OddsRatio_working_3-way'!AN207-'OddsRatio_working_3-way'!R207/3)</f>
        <v>-0.34012171878343961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9">
        <f t="shared" si="52"/>
        <v>0.45433341034112595</v>
      </c>
      <c r="E208" s="9">
        <f t="shared" si="53"/>
        <v>0.29484523536247581</v>
      </c>
      <c r="F208" s="9">
        <f t="shared" si="54"/>
        <v>0.25082135429639851</v>
      </c>
      <c r="G208" s="9">
        <f t="shared" si="55"/>
        <v>1.0443711069006096</v>
      </c>
      <c r="H208" s="9">
        <f t="shared" si="56"/>
        <v>2.2010267729357009</v>
      </c>
      <c r="I208" s="9">
        <f t="shared" si="57"/>
        <v>3.3916098348023955</v>
      </c>
      <c r="J208" s="9">
        <f t="shared" si="58"/>
        <v>3.9869013657357435</v>
      </c>
      <c r="K208" s="11">
        <f t="shared" si="59"/>
        <v>0.46511627906976744</v>
      </c>
      <c r="L208" s="11">
        <f t="shared" si="60"/>
        <v>0.303951367781155</v>
      </c>
      <c r="M208" s="11">
        <f t="shared" si="61"/>
        <v>0.2590673575129534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-0.27585298847665762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0.23073787408377835</v>
      </c>
      <c r="Q208" s="11">
        <f>2*'OddsRatio_working_3-way'!K208*'OddsRatio_working_3-way'!L208*'OddsRatio_working_3-way'!M208</f>
        <v>7.3250118756755037E-2</v>
      </c>
      <c r="R208" s="11">
        <f t="shared" si="62"/>
        <v>0</v>
      </c>
      <c r="S208" s="11">
        <f t="shared" si="63"/>
        <v>-0.83645232686432591</v>
      </c>
      <c r="T208" s="11">
        <f t="shared" si="64"/>
        <v>-0.26554042122677013</v>
      </c>
      <c r="U208" s="11">
        <f>'OddsRatio_working_3-way'!S208-'OddsRatio_working_3-way'!R208^2/3</f>
        <v>-0.83645232686432591</v>
      </c>
      <c r="V208" s="11">
        <f>'OddsRatio_working_3-way'!S208*'OddsRatio_working_3-way'!R208/3-2*'OddsRatio_working_3-way'!R208^3/27-'OddsRatio_working_3-way'!T208</f>
        <v>0.26554042122677013</v>
      </c>
      <c r="W208" s="11">
        <f>'OddsRatio_working_3-way'!V208^2+4*'OddsRatio_working_3-way'!U208^3/27</f>
        <v>-1.6188426552018048E-2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0.14722443908647484</v>
      </c>
      <c r="Y208" s="11">
        <f>IF('OddsRatio_working_3-way'!W208&gt;=0,IF('OddsRatio_working_3-way'!V208+SQRT('OddsRatio_working_3-way'!W208)&gt;0,0,PI()),ACOS('OddsRatio_working_3-way'!V208/(2*'OddsRatio_working_3-way'!X208)))</f>
        <v>0.44682908189096504</v>
      </c>
      <c r="Z208" s="11">
        <f>'OddsRatio_working_3-way'!X208^(1/3)*COS('OddsRatio_working_3-way'!Y208/3)</f>
        <v>0.52218555345030493</v>
      </c>
      <c r="AA208" s="11">
        <f>'OddsRatio_working_3-way'!X208^(1/3)*COS(('OddsRatio_working_3-way'!Y208+2*PI())/3)</f>
        <v>-0.32895121423980922</v>
      </c>
      <c r="AB208" s="11">
        <f>'OddsRatio_working_3-way'!X208^(1/3)*COS(('OddsRatio_working_3-way'!Y208+4*PI())/3)</f>
        <v>-0.19323433921049588</v>
      </c>
      <c r="AC208" s="11">
        <f>'OddsRatio_working_3-way'!X208^(1/3)*SIN('OddsRatio_working_3-way'!Y208/3)</f>
        <v>7.8356174331748851E-2</v>
      </c>
      <c r="AD208" s="11">
        <f>'OddsRatio_working_3-way'!X208^(1/3)*SIN(('OddsRatio_working_3-way'!Y208+2*PI())/3)</f>
        <v>0.41304786761132645</v>
      </c>
      <c r="AE208" s="11">
        <f>'OddsRatio_working_3-way'!X208^(1/3)*SIN(('OddsRatio_working_3-way'!Y208+4*PI())/3)</f>
        <v>-0.49140404194307535</v>
      </c>
      <c r="AF208" s="11">
        <f>-'OddsRatio_working_3-way'!U208/(3*'OddsRatio_working_3-way'!X208^(1/3))*COS(('OddsRatio_working_3-way'!Y208)/3)</f>
        <v>0.52218555345030482</v>
      </c>
      <c r="AG208" s="11">
        <f>-'OddsRatio_working_3-way'!U208/(3*'OddsRatio_working_3-way'!X208^(1/3))*COS(('OddsRatio_working_3-way'!Y208+2*PI())/3)</f>
        <v>-0.32895121423980916</v>
      </c>
      <c r="AH208" s="11">
        <f>-'OddsRatio_working_3-way'!U208/(3*'OddsRatio_working_3-way'!X208^(1/3))*COS(('OddsRatio_working_3-way'!Y208+4*PI())/3)</f>
        <v>-0.19323433921049582</v>
      </c>
      <c r="AI208" s="11">
        <f>'OddsRatio_working_3-way'!U208/(3*'OddsRatio_working_3-way'!X208^(1/3))*SIN(('OddsRatio_working_3-way'!Y208)/3)</f>
        <v>-7.8356174331748837E-2</v>
      </c>
      <c r="AJ208" s="11">
        <f>'OddsRatio_working_3-way'!U208/(3*'OddsRatio_working_3-way'!X208^(1/3))*SIN(('OddsRatio_working_3-way'!Y208+2*PI())/3)</f>
        <v>-0.41304786761132639</v>
      </c>
      <c r="AK208" s="11">
        <f>'OddsRatio_working_3-way'!U208/(3*'OddsRatio_working_3-way'!X208^(1/3))*SIN(('OddsRatio_working_3-way'!Y208+4*PI())/3)</f>
        <v>0.49140404194307524</v>
      </c>
      <c r="AL208" s="11">
        <f>'OddsRatio_working_3-way'!Z208+'OddsRatio_working_3-way'!AF208</f>
        <v>1.0443711069006096</v>
      </c>
      <c r="AM208" s="11">
        <f>'OddsRatio_working_3-way'!AA208+'OddsRatio_working_3-way'!AG208</f>
        <v>-0.65790242847961844</v>
      </c>
      <c r="AN208" s="11">
        <f>'OddsRatio_working_3-way'!AB208+'OddsRatio_working_3-way'!AH208</f>
        <v>-0.3864686784209917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1.0443711069006096</v>
      </c>
      <c r="AS208" s="11">
        <f>IF(('OddsRatio_working_3-way'!X208=0),IF(Q208&gt;0,-Q208^(1/3),(-Q208)^(1/3)),'OddsRatio_working_3-way'!AM208-'OddsRatio_working_3-way'!R208/3)</f>
        <v>-0.65790242847961844</v>
      </c>
      <c r="AT208" s="11">
        <f>IF(('OddsRatio_working_3-way'!X208=0),IF(Q208&gt;0,-Q208^(1/3),(-Q208)^(1/3)),'OddsRatio_working_3-way'!AN208-'OddsRatio_working_3-way'!R208/3)</f>
        <v>-0.3864686784209917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9">
        <f t="shared" si="52"/>
        <v>0.12693913025121931</v>
      </c>
      <c r="E209" s="9">
        <f t="shared" si="53"/>
        <v>0.18040985424751735</v>
      </c>
      <c r="F209" s="9">
        <f t="shared" si="54"/>
        <v>0.69265101550126329</v>
      </c>
      <c r="G209" s="9">
        <f t="shared" si="55"/>
        <v>1.0564963885831891</v>
      </c>
      <c r="H209" s="9">
        <f t="shared" si="56"/>
        <v>7.8777914896765617</v>
      </c>
      <c r="I209" s="9">
        <f t="shared" si="57"/>
        <v>5.5429344709077117</v>
      </c>
      <c r="J209" s="9">
        <f t="shared" si="58"/>
        <v>1.4437284832049397</v>
      </c>
      <c r="K209" s="11">
        <f t="shared" si="59"/>
        <v>0.13315579227696406</v>
      </c>
      <c r="L209" s="11">
        <f t="shared" si="60"/>
        <v>0.18867924528301888</v>
      </c>
      <c r="M209" s="11">
        <f t="shared" si="61"/>
        <v>0.70422535211267612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-0.20801496666858932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0.19868981494423416</v>
      </c>
      <c r="Q209" s="11">
        <f>2*'OddsRatio_working_3-way'!K209*'OddsRatio_working_3-way'!L209*'OddsRatio_working_3-way'!M209</f>
        <v>3.5385541397014109E-2</v>
      </c>
      <c r="R209" s="11">
        <f t="shared" si="62"/>
        <v>0</v>
      </c>
      <c r="S209" s="11">
        <f t="shared" si="63"/>
        <v>-0.95517076548048563</v>
      </c>
      <c r="T209" s="11">
        <f t="shared" si="64"/>
        <v>-0.17011055484959678</v>
      </c>
      <c r="U209" s="11">
        <f>'OddsRatio_working_3-way'!S209-'OddsRatio_working_3-way'!R209^2/3</f>
        <v>-0.95517076548048563</v>
      </c>
      <c r="V209" s="11">
        <f>'OddsRatio_working_3-way'!S209*'OddsRatio_working_3-way'!R209/3-2*'OddsRatio_working_3-way'!R209^3/27-'OddsRatio_working_3-way'!T209</f>
        <v>0.17011055484959678</v>
      </c>
      <c r="W209" s="11">
        <f>'OddsRatio_working_3-way'!V209^2+4*'OddsRatio_working_3-way'!U209^3/27</f>
        <v>-0.10016627849362644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0.17965514142716882</v>
      </c>
      <c r="Y209" s="11">
        <f>IF('OddsRatio_working_3-way'!W209&gt;=0,IF('OddsRatio_working_3-way'!V209+SQRT('OddsRatio_working_3-way'!W209)&gt;0,0,PI()),ACOS('OddsRatio_working_3-way'!V209/(2*'OddsRatio_working_3-way'!X209)))</f>
        <v>1.0776083293467764</v>
      </c>
      <c r="Z209" s="11">
        <f>'OddsRatio_working_3-way'!X209^(1/3)*COS('OddsRatio_working_3-way'!Y209/3)</f>
        <v>0.52824819429159453</v>
      </c>
      <c r="AA209" s="11">
        <f>'OddsRatio_working_3-way'!X209^(1/3)*COS(('OddsRatio_working_3-way'!Y209+2*PI())/3)</f>
        <v>-0.43590324399102326</v>
      </c>
      <c r="AB209" s="11">
        <f>'OddsRatio_working_3-way'!X209^(1/3)*COS(('OddsRatio_working_3-way'!Y209+4*PI())/3)</f>
        <v>-9.2344950300571049E-2</v>
      </c>
      <c r="AC209" s="11">
        <f>'OddsRatio_working_3-way'!X209^(1/3)*SIN('OddsRatio_working_3-way'!Y209/3)</f>
        <v>0.19835347334451101</v>
      </c>
      <c r="AD209" s="11">
        <f>'OddsRatio_working_3-way'!X209^(1/3)*SIN(('OddsRatio_working_3-way'!Y209+2*PI())/3)</f>
        <v>0.35829961908752339</v>
      </c>
      <c r="AE209" s="11">
        <f>'OddsRatio_working_3-way'!X209^(1/3)*SIN(('OddsRatio_working_3-way'!Y209+4*PI())/3)</f>
        <v>-0.55665309243203431</v>
      </c>
      <c r="AF209" s="11">
        <f>-'OddsRatio_working_3-way'!U209/(3*'OddsRatio_working_3-way'!X209^(1/3))*COS(('OddsRatio_working_3-way'!Y209)/3)</f>
        <v>0.52824819429159453</v>
      </c>
      <c r="AG209" s="11">
        <f>-'OddsRatio_working_3-way'!U209/(3*'OddsRatio_working_3-way'!X209^(1/3))*COS(('OddsRatio_working_3-way'!Y209+2*PI())/3)</f>
        <v>-0.43590324399102315</v>
      </c>
      <c r="AH209" s="11">
        <f>-'OddsRatio_working_3-way'!U209/(3*'OddsRatio_working_3-way'!X209^(1/3))*COS(('OddsRatio_working_3-way'!Y209+4*PI())/3)</f>
        <v>-9.2344950300571035E-2</v>
      </c>
      <c r="AI209" s="11">
        <f>'OddsRatio_working_3-way'!U209/(3*'OddsRatio_working_3-way'!X209^(1/3))*SIN(('OddsRatio_working_3-way'!Y209)/3)</f>
        <v>-0.19835347334451098</v>
      </c>
      <c r="AJ209" s="11">
        <f>'OddsRatio_working_3-way'!U209/(3*'OddsRatio_working_3-way'!X209^(1/3))*SIN(('OddsRatio_working_3-way'!Y209+2*PI())/3)</f>
        <v>-0.35829961908752334</v>
      </c>
      <c r="AK209" s="11">
        <f>'OddsRatio_working_3-way'!U209/(3*'OddsRatio_working_3-way'!X209^(1/3))*SIN(('OddsRatio_working_3-way'!Y209+4*PI())/3)</f>
        <v>0.5566530924320342</v>
      </c>
      <c r="AL209" s="11">
        <f>'OddsRatio_working_3-way'!Z209+'OddsRatio_working_3-way'!AF209</f>
        <v>1.0564963885831891</v>
      </c>
      <c r="AM209" s="11">
        <f>'OddsRatio_working_3-way'!AA209+'OddsRatio_working_3-way'!AG209</f>
        <v>-0.87180648798204641</v>
      </c>
      <c r="AN209" s="11">
        <f>'OddsRatio_working_3-way'!AB209+'OddsRatio_working_3-way'!AH209</f>
        <v>-0.1846899006011421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1.0564963885831891</v>
      </c>
      <c r="AS209" s="11">
        <f>IF(('OddsRatio_working_3-way'!X209=0),IF(Q209&gt;0,-Q209^(1/3),(-Q209)^(1/3)),'OddsRatio_working_3-way'!AM209-'OddsRatio_working_3-way'!R209/3)</f>
        <v>-0.87180648798204641</v>
      </c>
      <c r="AT209" s="11">
        <f>IF(('OddsRatio_working_3-way'!X209=0),IF(Q209&gt;0,-Q209^(1/3),(-Q209)^(1/3)),'OddsRatio_working_3-way'!AN209-'OddsRatio_working_3-way'!R209/3)</f>
        <v>-0.1846899006011421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9">
        <f t="shared" si="52"/>
        <v>0.35087593897138714</v>
      </c>
      <c r="E210" s="9">
        <f t="shared" si="53"/>
        <v>0.3056793952632334</v>
      </c>
      <c r="F210" s="9">
        <f t="shared" si="54"/>
        <v>0.34344466576537935</v>
      </c>
      <c r="G210" s="9">
        <f t="shared" si="55"/>
        <v>1.0277834365229506</v>
      </c>
      <c r="H210" s="9">
        <f t="shared" si="56"/>
        <v>2.8500101857413109</v>
      </c>
      <c r="I210" s="9">
        <f t="shared" si="57"/>
        <v>3.2714013947157214</v>
      </c>
      <c r="J210" s="9">
        <f t="shared" si="58"/>
        <v>2.9116771919326871</v>
      </c>
      <c r="K210" s="11">
        <f t="shared" si="59"/>
        <v>0.35714285714285715</v>
      </c>
      <c r="L210" s="11">
        <f t="shared" si="60"/>
        <v>0.3115264797507788</v>
      </c>
      <c r="M210" s="11">
        <f t="shared" si="61"/>
        <v>0.34965034965034969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-0.28783832989440461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0.22835420031681719</v>
      </c>
      <c r="Q210" s="11">
        <f>2*'OddsRatio_working_3-way'!K210*'OddsRatio_working_3-way'!L210*'OddsRatio_working_3-way'!M210</f>
        <v>7.7803816121573138E-2</v>
      </c>
      <c r="R210" s="11">
        <f t="shared" si="62"/>
        <v>0</v>
      </c>
      <c r="S210" s="11">
        <f t="shared" si="63"/>
        <v>-0.7933418749358031</v>
      </c>
      <c r="T210" s="11">
        <f t="shared" si="64"/>
        <v>-0.27030387561696867</v>
      </c>
      <c r="U210" s="11">
        <f>'OddsRatio_working_3-way'!S210-'OddsRatio_working_3-way'!R210^2/3</f>
        <v>-0.7933418749358031</v>
      </c>
      <c r="V210" s="11">
        <f>'OddsRatio_working_3-way'!S210*'OddsRatio_working_3-way'!R210/3-2*'OddsRatio_working_3-way'!R210^3/27-'OddsRatio_working_3-way'!T210</f>
        <v>0.27030387561696867</v>
      </c>
      <c r="W210" s="11">
        <f>'OddsRatio_working_3-way'!V210^2+4*'OddsRatio_working_3-way'!U210^3/27</f>
        <v>-9.0951826768433108E-4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0.1359905359218409</v>
      </c>
      <c r="Y210" s="11">
        <f>IF('OddsRatio_working_3-way'!W210&gt;=0,IF('OddsRatio_working_3-way'!V210+SQRT('OddsRatio_working_3-way'!W210)&gt;0,0,PI()),ACOS('OddsRatio_working_3-way'!V210/(2*'OddsRatio_working_3-way'!X210)))</f>
        <v>0.11111201533278026</v>
      </c>
      <c r="Z210" s="11">
        <f>'OddsRatio_working_3-way'!X210^(1/3)*COS('OddsRatio_working_3-way'!Y210/3)</f>
        <v>0.51389171826147528</v>
      </c>
      <c r="AA210" s="11">
        <f>'OddsRatio_working_3-way'!X210^(1/3)*COS(('OddsRatio_working_3-way'!Y210+2*PI())/3)</f>
        <v>-0.2734366189874633</v>
      </c>
      <c r="AB210" s="11">
        <f>'OddsRatio_working_3-way'!X210^(1/3)*COS(('OddsRatio_working_3-way'!Y210+4*PI())/3)</f>
        <v>-0.24045509927401179</v>
      </c>
      <c r="AC210" s="11">
        <f>'OddsRatio_working_3-way'!X210^(1/3)*SIN('OddsRatio_working_3-way'!Y210/3)</f>
        <v>1.9041889284844099E-2</v>
      </c>
      <c r="AD210" s="11">
        <f>'OddsRatio_working_3-way'!X210^(1/3)*SIN(('OddsRatio_working_3-way'!Y210+2*PI())/3)</f>
        <v>0.43552233816645097</v>
      </c>
      <c r="AE210" s="11">
        <f>'OddsRatio_working_3-way'!X210^(1/3)*SIN(('OddsRatio_working_3-way'!Y210+4*PI())/3)</f>
        <v>-0.45456422745129516</v>
      </c>
      <c r="AF210" s="11">
        <f>-'OddsRatio_working_3-way'!U210/(3*'OddsRatio_working_3-way'!X210^(1/3))*COS(('OddsRatio_working_3-way'!Y210)/3)</f>
        <v>0.51389171826147528</v>
      </c>
      <c r="AG210" s="11">
        <f>-'OddsRatio_working_3-way'!U210/(3*'OddsRatio_working_3-way'!X210^(1/3))*COS(('OddsRatio_working_3-way'!Y210+2*PI())/3)</f>
        <v>-0.2734366189874633</v>
      </c>
      <c r="AH210" s="11">
        <f>-'OddsRatio_working_3-way'!U210/(3*'OddsRatio_working_3-way'!X210^(1/3))*COS(('OddsRatio_working_3-way'!Y210+4*PI())/3)</f>
        <v>-0.24045509927401179</v>
      </c>
      <c r="AI210" s="11">
        <f>'OddsRatio_working_3-way'!U210/(3*'OddsRatio_working_3-way'!X210^(1/3))*SIN(('OddsRatio_working_3-way'!Y210)/3)</f>
        <v>-1.9041889284844099E-2</v>
      </c>
      <c r="AJ210" s="11">
        <f>'OddsRatio_working_3-way'!U210/(3*'OddsRatio_working_3-way'!X210^(1/3))*SIN(('OddsRatio_working_3-way'!Y210+2*PI())/3)</f>
        <v>-0.43552233816645097</v>
      </c>
      <c r="AK210" s="11">
        <f>'OddsRatio_working_3-way'!U210/(3*'OddsRatio_working_3-way'!X210^(1/3))*SIN(('OddsRatio_working_3-way'!Y210+4*PI())/3)</f>
        <v>0.45456422745129516</v>
      </c>
      <c r="AL210" s="11">
        <f>'OddsRatio_working_3-way'!Z210+'OddsRatio_working_3-way'!AF210</f>
        <v>1.0277834365229506</v>
      </c>
      <c r="AM210" s="11">
        <f>'OddsRatio_working_3-way'!AA210+'OddsRatio_working_3-way'!AG210</f>
        <v>-0.5468732379749266</v>
      </c>
      <c r="AN210" s="11">
        <f>'OddsRatio_working_3-way'!AB210+'OddsRatio_working_3-way'!AH210</f>
        <v>-0.48091019854802358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1.0277834365229506</v>
      </c>
      <c r="AS210" s="11">
        <f>IF(('OddsRatio_working_3-way'!X210=0),IF(Q210&gt;0,-Q210^(1/3),(-Q210)^(1/3)),'OddsRatio_working_3-way'!AM210-'OddsRatio_working_3-way'!R210/3)</f>
        <v>-0.5468732379749266</v>
      </c>
      <c r="AT210" s="11">
        <f>IF(('OddsRatio_working_3-way'!X210=0),IF(Q210&gt;0,-Q210^(1/3),(-Q210)^(1/3)),'OddsRatio_working_3-way'!AN210-'OddsRatio_working_3-way'!R210/3)</f>
        <v>-0.48091019854802358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9">
        <f t="shared" si="52"/>
        <v>0.40129611754514394</v>
      </c>
      <c r="E211" s="9">
        <f t="shared" si="53"/>
        <v>0.26833950686264457</v>
      </c>
      <c r="F211" s="9">
        <f t="shared" si="54"/>
        <v>0.33036437559221138</v>
      </c>
      <c r="G211" s="9">
        <f t="shared" si="55"/>
        <v>1.0289140891894171</v>
      </c>
      <c r="H211" s="9">
        <f t="shared" si="56"/>
        <v>2.4919254293246551</v>
      </c>
      <c r="I211" s="9">
        <f t="shared" si="57"/>
        <v>3.7266223363519551</v>
      </c>
      <c r="J211" s="9">
        <f t="shared" si="58"/>
        <v>3.0269607557031515</v>
      </c>
      <c r="K211" s="11">
        <f t="shared" si="59"/>
        <v>0.4081632653061224</v>
      </c>
      <c r="L211" s="11">
        <f t="shared" si="60"/>
        <v>0.27397260273972601</v>
      </c>
      <c r="M211" s="11">
        <f t="shared" si="61"/>
        <v>0.33670033670033667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-0.28501302278210283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0.22854582541470997</v>
      </c>
      <c r="Q211" s="11">
        <f>2*'OddsRatio_working_3-way'!K211*'OddsRatio_working_3-way'!L211*'OddsRatio_working_3-way'!M211</f>
        <v>7.5303402113578222E-2</v>
      </c>
      <c r="R211" s="11">
        <f t="shared" si="62"/>
        <v>0</v>
      </c>
      <c r="S211" s="11">
        <f t="shared" si="63"/>
        <v>-0.8018785358781203</v>
      </c>
      <c r="T211" s="11">
        <f t="shared" si="64"/>
        <v>-0.26421039073414171</v>
      </c>
      <c r="U211" s="11">
        <f>'OddsRatio_working_3-way'!S211-'OddsRatio_working_3-way'!R211^2/3</f>
        <v>-0.8018785358781203</v>
      </c>
      <c r="V211" s="11">
        <f>'OddsRatio_working_3-way'!S211*'OddsRatio_working_3-way'!R211/3-2*'OddsRatio_working_3-way'!R211^3/27-'OddsRatio_working_3-way'!T211</f>
        <v>0.26421039073414171</v>
      </c>
      <c r="W211" s="11">
        <f>'OddsRatio_working_3-way'!V211^2+4*'OddsRatio_working_3-way'!U211^3/27</f>
        <v>-6.5803160752321149E-3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0.13819139503521913</v>
      </c>
      <c r="Y211" s="11">
        <f>IF('OddsRatio_working_3-way'!W211&gt;=0,IF('OddsRatio_working_3-way'!V211+SQRT('OddsRatio_working_3-way'!W211)&gt;0,0,PI()),ACOS('OddsRatio_working_3-way'!V211/(2*'OddsRatio_working_3-way'!X211)))</f>
        <v>0.29788905732856397</v>
      </c>
      <c r="Z211" s="11">
        <f>'OddsRatio_working_3-way'!X211^(1/3)*COS('OddsRatio_working_3-way'!Y211/3)</f>
        <v>0.51445704459470865</v>
      </c>
      <c r="AA211" s="11">
        <f>'OddsRatio_working_3-way'!X211^(1/3)*COS(('OddsRatio_working_3-way'!Y211+2*PI())/3)</f>
        <v>-0.30161428487600744</v>
      </c>
      <c r="AB211" s="11">
        <f>'OddsRatio_working_3-way'!X211^(1/3)*COS(('OddsRatio_working_3-way'!Y211+4*PI())/3)</f>
        <v>-0.21284275971870109</v>
      </c>
      <c r="AC211" s="11">
        <f>'OddsRatio_working_3-way'!X211^(1/3)*SIN('OddsRatio_working_3-way'!Y211/3)</f>
        <v>5.1252263945944468E-2</v>
      </c>
      <c r="AD211" s="11">
        <f>'OddsRatio_working_3-way'!X211^(1/3)*SIN(('OddsRatio_working_3-way'!Y211+2*PI())/3)</f>
        <v>0.41990673780190935</v>
      </c>
      <c r="AE211" s="11">
        <f>'OddsRatio_working_3-way'!X211^(1/3)*SIN(('OddsRatio_working_3-way'!Y211+4*PI())/3)</f>
        <v>-0.47115900174785375</v>
      </c>
      <c r="AF211" s="11">
        <f>-'OddsRatio_working_3-way'!U211/(3*'OddsRatio_working_3-way'!X211^(1/3))*COS(('OddsRatio_working_3-way'!Y211)/3)</f>
        <v>0.51445704459470853</v>
      </c>
      <c r="AG211" s="11">
        <f>-'OddsRatio_working_3-way'!U211/(3*'OddsRatio_working_3-way'!X211^(1/3))*COS(('OddsRatio_working_3-way'!Y211+2*PI())/3)</f>
        <v>-0.30161428487600739</v>
      </c>
      <c r="AH211" s="11">
        <f>-'OddsRatio_working_3-way'!U211/(3*'OddsRatio_working_3-way'!X211^(1/3))*COS(('OddsRatio_working_3-way'!Y211+4*PI())/3)</f>
        <v>-0.21284275971870106</v>
      </c>
      <c r="AI211" s="11">
        <f>'OddsRatio_working_3-way'!U211/(3*'OddsRatio_working_3-way'!X211^(1/3))*SIN(('OddsRatio_working_3-way'!Y211)/3)</f>
        <v>-5.1252263945944461E-2</v>
      </c>
      <c r="AJ211" s="11">
        <f>'OddsRatio_working_3-way'!U211/(3*'OddsRatio_working_3-way'!X211^(1/3))*SIN(('OddsRatio_working_3-way'!Y211+2*PI())/3)</f>
        <v>-0.41990673780190924</v>
      </c>
      <c r="AK211" s="11">
        <f>'OddsRatio_working_3-way'!U211/(3*'OddsRatio_working_3-way'!X211^(1/3))*SIN(('OddsRatio_working_3-way'!Y211+4*PI())/3)</f>
        <v>0.47115900174785363</v>
      </c>
      <c r="AL211" s="11">
        <f>'OddsRatio_working_3-way'!Z211+'OddsRatio_working_3-way'!AF211</f>
        <v>1.0289140891894171</v>
      </c>
      <c r="AM211" s="11">
        <f>'OddsRatio_working_3-way'!AA211+'OddsRatio_working_3-way'!AG211</f>
        <v>-0.60322856975201478</v>
      </c>
      <c r="AN211" s="11">
        <f>'OddsRatio_working_3-way'!AB211+'OddsRatio_working_3-way'!AH211</f>
        <v>-0.42568551943740218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1.0289140891894171</v>
      </c>
      <c r="AS211" s="11">
        <f>IF(('OddsRatio_working_3-way'!X211=0),IF(Q211&gt;0,-Q211^(1/3),(-Q211)^(1/3)),'OddsRatio_working_3-way'!AM211-'OddsRatio_working_3-way'!R211/3)</f>
        <v>-0.60322856975201478</v>
      </c>
      <c r="AT211" s="11">
        <f>IF(('OddsRatio_working_3-way'!X211=0),IF(Q211&gt;0,-Q211^(1/3),(-Q211)^(1/3)),'OddsRatio_working_3-way'!AN211-'OddsRatio_working_3-way'!R211/3)</f>
        <v>-0.42568551943740218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9">
        <f t="shared" si="52"/>
        <v>0.78747288671583116</v>
      </c>
      <c r="E212" s="9">
        <f t="shared" si="53"/>
        <v>0.14064309493365684</v>
      </c>
      <c r="F212" s="9">
        <f t="shared" si="54"/>
        <v>7.1884018350512183E-2</v>
      </c>
      <c r="G212" s="9">
        <f t="shared" si="55"/>
        <v>1.0795399657276672</v>
      </c>
      <c r="H212" s="9">
        <f t="shared" si="56"/>
        <v>1.2698849914319168</v>
      </c>
      <c r="I212" s="9">
        <f t="shared" si="57"/>
        <v>7.1101962060185953</v>
      </c>
      <c r="J212" s="9">
        <f t="shared" si="58"/>
        <v>13.911297990102899</v>
      </c>
      <c r="K212" s="11">
        <f t="shared" si="59"/>
        <v>0.8</v>
      </c>
      <c r="L212" s="11">
        <f t="shared" si="60"/>
        <v>0.15015015015015015</v>
      </c>
      <c r="M212" s="11">
        <f t="shared" si="61"/>
        <v>7.716049382716049E-2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-0.15685500315129952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0.16562859155451748</v>
      </c>
      <c r="Q212" s="11">
        <f>2*'OddsRatio_working_3-way'!K212*'OddsRatio_working_3-way'!L212*'OddsRatio_working_3-way'!M212</f>
        <v>1.853705557409261E-2</v>
      </c>
      <c r="R212" s="11">
        <f t="shared" si="62"/>
        <v>0</v>
      </c>
      <c r="S212" s="11">
        <f t="shared" si="63"/>
        <v>-1.0559343867071624</v>
      </c>
      <c r="T212" s="11">
        <f t="shared" si="64"/>
        <v>-0.11817956202654308</v>
      </c>
      <c r="U212" s="11">
        <f>'OddsRatio_working_3-way'!S212-'OddsRatio_working_3-way'!R212^2/3</f>
        <v>-1.0559343867071624</v>
      </c>
      <c r="V212" s="11">
        <f>'OddsRatio_working_3-way'!S212*'OddsRatio_working_3-way'!R212/3-2*'OddsRatio_working_3-way'!R212^3/27-'OddsRatio_working_3-way'!T212</f>
        <v>0.11817956202654308</v>
      </c>
      <c r="W212" s="11">
        <f>'OddsRatio_working_3-way'!V212^2+4*'OddsRatio_working_3-way'!U212^3/27</f>
        <v>-0.16045790614195851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0.20882068565083781</v>
      </c>
      <c r="Y212" s="11">
        <f>IF('OddsRatio_working_3-way'!W212&gt;=0,IF('OddsRatio_working_3-way'!V212+SQRT('OddsRatio_working_3-way'!W212)&gt;0,0,PI()),ACOS('OddsRatio_working_3-way'!V212/(2*'OddsRatio_working_3-way'!X212)))</f>
        <v>1.2839081061063875</v>
      </c>
      <c r="Z212" s="11">
        <f>'OddsRatio_working_3-way'!X212^(1/3)*COS('OddsRatio_working_3-way'!Y212/3)</f>
        <v>0.53976998286383371</v>
      </c>
      <c r="AA212" s="11">
        <f>'OddsRatio_working_3-way'!X212^(1/3)*COS(('OddsRatio_working_3-way'!Y212+2*PI())/3)</f>
        <v>-0.48312164605811642</v>
      </c>
      <c r="AB212" s="11">
        <f>'OddsRatio_working_3-way'!X212^(1/3)*COS(('OddsRatio_working_3-way'!Y212+4*PI())/3)</f>
        <v>-5.6648336805717431E-2</v>
      </c>
      <c r="AC212" s="11">
        <f>'OddsRatio_working_3-way'!X212^(1/3)*SIN('OddsRatio_working_3-way'!Y212/3)</f>
        <v>0.24622447989906321</v>
      </c>
      <c r="AD212" s="11">
        <f>'OddsRatio_working_3-way'!X212^(1/3)*SIN(('OddsRatio_working_3-way'!Y212+2*PI())/3)</f>
        <v>0.34434227741083956</v>
      </c>
      <c r="AE212" s="11">
        <f>'OddsRatio_working_3-way'!X212^(1/3)*SIN(('OddsRatio_working_3-way'!Y212+4*PI())/3)</f>
        <v>-0.59056675730990271</v>
      </c>
      <c r="AF212" s="11">
        <f>-'OddsRatio_working_3-way'!U212/(3*'OddsRatio_working_3-way'!X212^(1/3))*COS(('OddsRatio_working_3-way'!Y212)/3)</f>
        <v>0.5397699828638336</v>
      </c>
      <c r="AG212" s="11">
        <f>-'OddsRatio_working_3-way'!U212/(3*'OddsRatio_working_3-way'!X212^(1/3))*COS(('OddsRatio_working_3-way'!Y212+2*PI())/3)</f>
        <v>-0.48312164605811636</v>
      </c>
      <c r="AH212" s="11">
        <f>-'OddsRatio_working_3-way'!U212/(3*'OddsRatio_working_3-way'!X212^(1/3))*COS(('OddsRatio_working_3-way'!Y212+4*PI())/3)</f>
        <v>-5.6648336805717424E-2</v>
      </c>
      <c r="AI212" s="11">
        <f>'OddsRatio_working_3-way'!U212/(3*'OddsRatio_working_3-way'!X212^(1/3))*SIN(('OddsRatio_working_3-way'!Y212)/3)</f>
        <v>-0.24622447989906315</v>
      </c>
      <c r="AJ212" s="11">
        <f>'OddsRatio_working_3-way'!U212/(3*'OddsRatio_working_3-way'!X212^(1/3))*SIN(('OddsRatio_working_3-way'!Y212+2*PI())/3)</f>
        <v>-0.34434227741083945</v>
      </c>
      <c r="AK212" s="11">
        <f>'OddsRatio_working_3-way'!U212/(3*'OddsRatio_working_3-way'!X212^(1/3))*SIN(('OddsRatio_working_3-way'!Y212+4*PI())/3)</f>
        <v>0.5905667573099026</v>
      </c>
      <c r="AL212" s="11">
        <f>'OddsRatio_working_3-way'!Z212+'OddsRatio_working_3-way'!AF212</f>
        <v>1.0795399657276672</v>
      </c>
      <c r="AM212" s="11">
        <f>'OddsRatio_working_3-way'!AA212+'OddsRatio_working_3-way'!AG212</f>
        <v>-0.96624329211623272</v>
      </c>
      <c r="AN212" s="11">
        <f>'OddsRatio_working_3-way'!AB212+'OddsRatio_working_3-way'!AH212</f>
        <v>-0.11329667361143486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1.0795399657276672</v>
      </c>
      <c r="AS212" s="11">
        <f>IF(('OddsRatio_working_3-way'!X212=0),IF(Q212&gt;0,-Q212^(1/3),(-Q212)^(1/3)),'OddsRatio_working_3-way'!AM212-'OddsRatio_working_3-way'!R212/3)</f>
        <v>-0.96624329211623272</v>
      </c>
      <c r="AT212" s="11">
        <f>IF(('OddsRatio_working_3-way'!X212=0),IF(Q212&gt;0,-Q212^(1/3),(-Q212)^(1/3)),'OddsRatio_working_3-way'!AN212-'OddsRatio_working_3-way'!R212/3)</f>
        <v>-0.11329667361143486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9">
        <f t="shared" si="52"/>
        <v>0.40457481706829085</v>
      </c>
      <c r="E213" s="9">
        <f t="shared" si="53"/>
        <v>0.29771259146585466</v>
      </c>
      <c r="F213" s="9">
        <f t="shared" si="54"/>
        <v>0.29771259146585466</v>
      </c>
      <c r="G213" s="9">
        <f t="shared" si="55"/>
        <v>1.0437806456699781</v>
      </c>
      <c r="H213" s="9">
        <f t="shared" si="56"/>
        <v>2.4717307103946693</v>
      </c>
      <c r="I213" s="9">
        <f t="shared" si="57"/>
        <v>3.3589442592141499</v>
      </c>
      <c r="J213" s="9">
        <f t="shared" si="58"/>
        <v>3.3589442592141499</v>
      </c>
      <c r="K213" s="11">
        <f t="shared" si="59"/>
        <v>0.41493775933609955</v>
      </c>
      <c r="L213" s="11">
        <f t="shared" si="60"/>
        <v>0.30674846625766872</v>
      </c>
      <c r="M213" s="11">
        <f t="shared" si="61"/>
        <v>0.30674846625766872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-0.28117956080535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0.23152742979252799</v>
      </c>
      <c r="Q213" s="11">
        <f>2*'OddsRatio_working_3-way'!K213*'OddsRatio_working_3-way'!L213*'OddsRatio_working_3-way'!M213</f>
        <v>7.8086822864259026E-2</v>
      </c>
      <c r="R213" s="11">
        <f t="shared" si="62"/>
        <v>0</v>
      </c>
      <c r="S213" s="11">
        <f t="shared" si="63"/>
        <v>-0.82341486390188112</v>
      </c>
      <c r="T213" s="11">
        <f t="shared" si="64"/>
        <v>-0.27771158984886379</v>
      </c>
      <c r="U213" s="11">
        <f>'OddsRatio_working_3-way'!S213-'OddsRatio_working_3-way'!R213^2/3</f>
        <v>-0.82341486390188112</v>
      </c>
      <c r="V213" s="11">
        <f>'OddsRatio_working_3-way'!S213*'OddsRatio_working_3-way'!R213/3-2*'OddsRatio_working_3-way'!R213^3/27-'OddsRatio_working_3-way'!T213</f>
        <v>0.27771158984886379</v>
      </c>
      <c r="W213" s="11">
        <f>'OddsRatio_working_3-way'!V213^2+4*'OddsRatio_working_3-way'!U213^3/27</f>
        <v>-5.5851899112407261E-3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0.14379579013971885</v>
      </c>
      <c r="Y213" s="11">
        <f>IF('OddsRatio_working_3-way'!W213&gt;=0,IF('OddsRatio_working_3-way'!V213+SQRT('OddsRatio_working_3-way'!W213)&gt;0,0,PI()),ACOS('OddsRatio_working_3-way'!V213/(2*'OddsRatio_working_3-way'!X213)))</f>
        <v>0.2628793083329084</v>
      </c>
      <c r="Z213" s="11">
        <f>'OddsRatio_working_3-way'!X213^(1/3)*COS('OddsRatio_working_3-way'!Y213/3)</f>
        <v>0.52189032283498915</v>
      </c>
      <c r="AA213" s="11">
        <f>'OddsRatio_working_3-way'!X213^(1/3)*COS(('OddsRatio_working_3-way'!Y213+2*PI())/3)</f>
        <v>-0.30065138478189185</v>
      </c>
      <c r="AB213" s="11">
        <f>'OddsRatio_working_3-way'!X213^(1/3)*COS(('OddsRatio_working_3-way'!Y213+4*PI())/3)</f>
        <v>-0.22123893805309747</v>
      </c>
      <c r="AC213" s="11">
        <f>'OddsRatio_working_3-way'!X213^(1/3)*SIN('OddsRatio_working_3-way'!Y213/3)</f>
        <v>4.5848797495876309E-2</v>
      </c>
      <c r="AD213" s="11">
        <f>'OddsRatio_working_3-way'!X213^(1/3)*SIN(('OddsRatio_working_3-way'!Y213+2*PI())/3)</f>
        <v>0.42904587881642442</v>
      </c>
      <c r="AE213" s="11">
        <f>'OddsRatio_working_3-way'!X213^(1/3)*SIN(('OddsRatio_working_3-way'!Y213+4*PI())/3)</f>
        <v>-0.4748946763123007</v>
      </c>
      <c r="AF213" s="11">
        <f>-'OddsRatio_working_3-way'!U213/(3*'OddsRatio_working_3-way'!X213^(1/3))*COS(('OddsRatio_working_3-way'!Y213)/3)</f>
        <v>0.52189032283498893</v>
      </c>
      <c r="AG213" s="11">
        <f>-'OddsRatio_working_3-way'!U213/(3*'OddsRatio_working_3-way'!X213^(1/3))*COS(('OddsRatio_working_3-way'!Y213+2*PI())/3)</f>
        <v>-0.30065138478189174</v>
      </c>
      <c r="AH213" s="11">
        <f>-'OddsRatio_working_3-way'!U213/(3*'OddsRatio_working_3-way'!X213^(1/3))*COS(('OddsRatio_working_3-way'!Y213+4*PI())/3)</f>
        <v>-0.22123893805309736</v>
      </c>
      <c r="AI213" s="11">
        <f>'OddsRatio_working_3-way'!U213/(3*'OddsRatio_working_3-way'!X213^(1/3))*SIN(('OddsRatio_working_3-way'!Y213)/3)</f>
        <v>-4.5848797495876295E-2</v>
      </c>
      <c r="AJ213" s="11">
        <f>'OddsRatio_working_3-way'!U213/(3*'OddsRatio_working_3-way'!X213^(1/3))*SIN(('OddsRatio_working_3-way'!Y213+2*PI())/3)</f>
        <v>-0.4290458788164242</v>
      </c>
      <c r="AK213" s="11">
        <f>'OddsRatio_working_3-way'!U213/(3*'OddsRatio_working_3-way'!X213^(1/3))*SIN(('OddsRatio_working_3-way'!Y213+4*PI())/3)</f>
        <v>0.47489467631230048</v>
      </c>
      <c r="AL213" s="11">
        <f>'OddsRatio_working_3-way'!Z213+'OddsRatio_working_3-way'!AF213</f>
        <v>1.0437806456699781</v>
      </c>
      <c r="AM213" s="11">
        <f>'OddsRatio_working_3-way'!AA213+'OddsRatio_working_3-way'!AG213</f>
        <v>-0.60130276956378359</v>
      </c>
      <c r="AN213" s="11">
        <f>'OddsRatio_working_3-way'!AB213+'OddsRatio_working_3-way'!AH213</f>
        <v>-0.44247787610619482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1.0437806456699781</v>
      </c>
      <c r="AS213" s="11">
        <f>IF(('OddsRatio_working_3-way'!X213=0),IF(Q213&gt;0,-Q213^(1/3),(-Q213)^(1/3)),'OddsRatio_working_3-way'!AM213-'OddsRatio_working_3-way'!R213/3)</f>
        <v>-0.60130276956378359</v>
      </c>
      <c r="AT213" s="11">
        <f>IF(('OddsRatio_working_3-way'!X213=0),IF(Q213&gt;0,-Q213^(1/3),(-Q213)^(1/3)),'OddsRatio_working_3-way'!AN213-'OddsRatio_working_3-way'!R213/3)</f>
        <v>-0.44247787610619482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9">
        <f t="shared" si="52"/>
        <v>0.3532927754753154</v>
      </c>
      <c r="E214" s="9">
        <f t="shared" si="53"/>
        <v>0.29211149666874414</v>
      </c>
      <c r="F214" s="9">
        <f t="shared" si="54"/>
        <v>0.35459572785594057</v>
      </c>
      <c r="G214" s="9">
        <f t="shared" si="55"/>
        <v>1.0400645361836058</v>
      </c>
      <c r="H214" s="9">
        <f t="shared" si="56"/>
        <v>2.8305135836831457</v>
      </c>
      <c r="I214" s="9">
        <f t="shared" si="57"/>
        <v>3.4233503693078018</v>
      </c>
      <c r="J214" s="9">
        <f t="shared" si="58"/>
        <v>2.8201129383213095</v>
      </c>
      <c r="K214" s="11">
        <f t="shared" si="59"/>
        <v>0.3623188405797102</v>
      </c>
      <c r="L214" s="11">
        <f t="shared" si="60"/>
        <v>0.3003003003003003</v>
      </c>
      <c r="M214" s="11">
        <f t="shared" si="61"/>
        <v>0.36363636363636365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-0.28393611002306662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0.23106110062631804</v>
      </c>
      <c r="Q214" s="11">
        <f>2*'OddsRatio_working_3-way'!K214*'OddsRatio_working_3-way'!L214*'OddsRatio_working_3-way'!M214</f>
        <v>7.9130513913122633E-2</v>
      </c>
      <c r="R214" s="11">
        <f t="shared" si="62"/>
        <v>0</v>
      </c>
      <c r="S214" s="11">
        <f t="shared" si="63"/>
        <v>-0.81377849618192954</v>
      </c>
      <c r="T214" s="11">
        <f t="shared" si="64"/>
        <v>-0.27869126581572934</v>
      </c>
      <c r="U214" s="11">
        <f>'OddsRatio_working_3-way'!S214-'OddsRatio_working_3-way'!R214^2/3</f>
        <v>-0.81377849618192954</v>
      </c>
      <c r="V214" s="11">
        <f>'OddsRatio_working_3-way'!S214*'OddsRatio_working_3-way'!R214/3-2*'OddsRatio_working_3-way'!R214^3/27-'OddsRatio_working_3-way'!T214</f>
        <v>0.27869126581572934</v>
      </c>
      <c r="W214" s="11">
        <f>'OddsRatio_working_3-way'!V214^2+4*'OddsRatio_working_3-way'!U214^3/27</f>
        <v>-2.1701355686579576E-3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0.14127894146920081</v>
      </c>
      <c r="Y214" s="11">
        <f>IF('OddsRatio_working_3-way'!W214&gt;=0,IF('OddsRatio_working_3-way'!V214+SQRT('OddsRatio_working_3-way'!W214)&gt;0,0,PI()),ACOS('OddsRatio_working_3-way'!V214/(2*'OddsRatio_working_3-way'!X214)))</f>
        <v>0.16562403793889091</v>
      </c>
      <c r="Z214" s="11">
        <f>'OddsRatio_working_3-way'!X214^(1/3)*COS('OddsRatio_working_3-way'!Y214/3)</f>
        <v>0.52003226809180292</v>
      </c>
      <c r="AA214" s="11">
        <f>'OddsRatio_working_3-way'!X214^(1/3)*COS(('OddsRatio_working_3-way'!Y214+2*PI())/3)</f>
        <v>-0.28490496995587944</v>
      </c>
      <c r="AB214" s="11">
        <f>'OddsRatio_working_3-way'!X214^(1/3)*COS(('OddsRatio_working_3-way'!Y214+4*PI())/3)</f>
        <v>-0.23512729813592359</v>
      </c>
      <c r="AC214" s="11">
        <f>'OddsRatio_working_3-way'!X214^(1/3)*SIN('OddsRatio_working_3-way'!Y214/3)</f>
        <v>2.8739152224884598E-2</v>
      </c>
      <c r="AD214" s="11">
        <f>'OddsRatio_working_3-way'!X214^(1/3)*SIN(('OddsRatio_working_3-way'!Y214+2*PI())/3)</f>
        <v>0.43599157884269885</v>
      </c>
      <c r="AE214" s="11">
        <f>'OddsRatio_working_3-way'!X214^(1/3)*SIN(('OddsRatio_working_3-way'!Y214+4*PI())/3)</f>
        <v>-0.46473073106758322</v>
      </c>
      <c r="AF214" s="11">
        <f>-'OddsRatio_working_3-way'!U214/(3*'OddsRatio_working_3-way'!X214^(1/3))*COS(('OddsRatio_working_3-way'!Y214)/3)</f>
        <v>0.52003226809180292</v>
      </c>
      <c r="AG214" s="11">
        <f>-'OddsRatio_working_3-way'!U214/(3*'OddsRatio_working_3-way'!X214^(1/3))*COS(('OddsRatio_working_3-way'!Y214+2*PI())/3)</f>
        <v>-0.28490496995587944</v>
      </c>
      <c r="AH214" s="11">
        <f>-'OddsRatio_working_3-way'!U214/(3*'OddsRatio_working_3-way'!X214^(1/3))*COS(('OddsRatio_working_3-way'!Y214+4*PI())/3)</f>
        <v>-0.23512729813592359</v>
      </c>
      <c r="AI214" s="11">
        <f>'OddsRatio_working_3-way'!U214/(3*'OddsRatio_working_3-way'!X214^(1/3))*SIN(('OddsRatio_working_3-way'!Y214)/3)</f>
        <v>-2.8739152224884598E-2</v>
      </c>
      <c r="AJ214" s="11">
        <f>'OddsRatio_working_3-way'!U214/(3*'OddsRatio_working_3-way'!X214^(1/3))*SIN(('OddsRatio_working_3-way'!Y214+2*PI())/3)</f>
        <v>-0.43599157884269885</v>
      </c>
      <c r="AK214" s="11">
        <f>'OddsRatio_working_3-way'!U214/(3*'OddsRatio_working_3-way'!X214^(1/3))*SIN(('OddsRatio_working_3-way'!Y214+4*PI())/3)</f>
        <v>0.46473073106758322</v>
      </c>
      <c r="AL214" s="11">
        <f>'OddsRatio_working_3-way'!Z214+'OddsRatio_working_3-way'!AF214</f>
        <v>1.0400645361836058</v>
      </c>
      <c r="AM214" s="11">
        <f>'OddsRatio_working_3-way'!AA214+'OddsRatio_working_3-way'!AG214</f>
        <v>-0.56980993991175888</v>
      </c>
      <c r="AN214" s="11">
        <f>'OddsRatio_working_3-way'!AB214+'OddsRatio_working_3-way'!AH214</f>
        <v>-0.47025459627184718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1.0400645361836058</v>
      </c>
      <c r="AS214" s="11">
        <f>IF(('OddsRatio_working_3-way'!X214=0),IF(Q214&gt;0,-Q214^(1/3),(-Q214)^(1/3)),'OddsRatio_working_3-way'!AM214-'OddsRatio_working_3-way'!R214/3)</f>
        <v>-0.56980993991175888</v>
      </c>
      <c r="AT214" s="11">
        <f>IF(('OddsRatio_working_3-way'!X214=0),IF(Q214&gt;0,-Q214^(1/3),(-Q214)^(1/3)),'OddsRatio_working_3-way'!AN214-'OddsRatio_working_3-way'!R214/3)</f>
        <v>-0.47025459627184718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9">
        <f t="shared" si="52"/>
        <v>0.40311357343518722</v>
      </c>
      <c r="E215" s="9">
        <f t="shared" si="53"/>
        <v>0.29426465253100453</v>
      </c>
      <c r="F215" s="9">
        <f t="shared" si="54"/>
        <v>0.30262177403380836</v>
      </c>
      <c r="G215" s="9">
        <f t="shared" si="55"/>
        <v>1.0427397676959274</v>
      </c>
      <c r="H215" s="9">
        <f t="shared" si="56"/>
        <v>2.4806904701282169</v>
      </c>
      <c r="I215" s="9">
        <f t="shared" si="57"/>
        <v>3.3983014657006323</v>
      </c>
      <c r="J215" s="9">
        <f t="shared" si="58"/>
        <v>3.3044548866080001</v>
      </c>
      <c r="K215" s="11">
        <f t="shared" si="59"/>
        <v>0.41322314049586778</v>
      </c>
      <c r="L215" s="11">
        <f t="shared" si="60"/>
        <v>0.30303030303030304</v>
      </c>
      <c r="M215" s="11">
        <f t="shared" si="61"/>
        <v>0.3115264797507788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-0.28156204822614039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0.23132381979991468</v>
      </c>
      <c r="Q215" s="11">
        <f>2*'OddsRatio_working_3-way'!K215*'OddsRatio_working_3-way'!L215*'OddsRatio_working_3-way'!M215</f>
        <v>7.8018151703175262E-2</v>
      </c>
      <c r="R215" s="11">
        <f t="shared" si="62"/>
        <v>0</v>
      </c>
      <c r="S215" s="11">
        <f t="shared" si="63"/>
        <v>-0.82157315326149283</v>
      </c>
      <c r="T215" s="11">
        <f t="shared" si="64"/>
        <v>-0.27709043954856416</v>
      </c>
      <c r="U215" s="11">
        <f>'OddsRatio_working_3-way'!S215-'OddsRatio_working_3-way'!R215^2/3</f>
        <v>-0.82157315326149283</v>
      </c>
      <c r="V215" s="11">
        <f>'OddsRatio_working_3-way'!S215*'OddsRatio_working_3-way'!R215/3-2*'OddsRatio_working_3-way'!R215^3/27-'OddsRatio_working_3-way'!T215</f>
        <v>0.27709043954856416</v>
      </c>
      <c r="W215" s="11">
        <f>'OddsRatio_working_3-way'!V215^2+4*'OddsRatio_working_3-way'!U215^3/27</f>
        <v>-5.3760670793544102E-3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0.14331362353992283</v>
      </c>
      <c r="Y215" s="11">
        <f>IF('OddsRatio_working_3-way'!W215&gt;=0,IF('OddsRatio_working_3-way'!V215+SQRT('OddsRatio_working_3-way'!W215)&gt;0,0,PI()),ACOS('OddsRatio_working_3-way'!V215/(2*'OddsRatio_working_3-way'!X215)))</f>
        <v>0.25868387403329551</v>
      </c>
      <c r="Z215" s="11">
        <f>'OddsRatio_working_3-way'!X215^(1/3)*COS('OddsRatio_working_3-way'!Y215/3)</f>
        <v>0.52136988384796379</v>
      </c>
      <c r="AA215" s="11">
        <f>'OddsRatio_working_3-way'!X215^(1/3)*COS(('OddsRatio_working_3-way'!Y215+2*PI())/3)</f>
        <v>-0.29971533364176806</v>
      </c>
      <c r="AB215" s="11">
        <f>'OddsRatio_working_3-way'!X215^(1/3)*COS(('OddsRatio_working_3-way'!Y215+4*PI())/3)</f>
        <v>-0.22165455020619562</v>
      </c>
      <c r="AC215" s="11">
        <f>'OddsRatio_working_3-way'!X215^(1/3)*SIN('OddsRatio_working_3-way'!Y215/3)</f>
        <v>4.5068414329680888E-2</v>
      </c>
      <c r="AD215" s="11">
        <f>'OddsRatio_working_3-way'!X215^(1/3)*SIN(('OddsRatio_working_3-way'!Y215+2*PI())/3)</f>
        <v>0.42898535701563828</v>
      </c>
      <c r="AE215" s="11">
        <f>'OddsRatio_working_3-way'!X215^(1/3)*SIN(('OddsRatio_working_3-way'!Y215+4*PI())/3)</f>
        <v>-0.47405377134531912</v>
      </c>
      <c r="AF215" s="11">
        <f>-'OddsRatio_working_3-way'!U215/(3*'OddsRatio_working_3-way'!X215^(1/3))*COS(('OddsRatio_working_3-way'!Y215)/3)</f>
        <v>0.52136988384796368</v>
      </c>
      <c r="AG215" s="11">
        <f>-'OddsRatio_working_3-way'!U215/(3*'OddsRatio_working_3-way'!X215^(1/3))*COS(('OddsRatio_working_3-way'!Y215+2*PI())/3)</f>
        <v>-0.299715333641768</v>
      </c>
      <c r="AH215" s="11">
        <f>-'OddsRatio_working_3-way'!U215/(3*'OddsRatio_working_3-way'!X215^(1/3))*COS(('OddsRatio_working_3-way'!Y215+4*PI())/3)</f>
        <v>-0.22165455020619557</v>
      </c>
      <c r="AI215" s="11">
        <f>'OddsRatio_working_3-way'!U215/(3*'OddsRatio_working_3-way'!X215^(1/3))*SIN(('OddsRatio_working_3-way'!Y215)/3)</f>
        <v>-4.5068414329680874E-2</v>
      </c>
      <c r="AJ215" s="11">
        <f>'OddsRatio_working_3-way'!U215/(3*'OddsRatio_working_3-way'!X215^(1/3))*SIN(('OddsRatio_working_3-way'!Y215+2*PI())/3)</f>
        <v>-0.42898535701563822</v>
      </c>
      <c r="AK215" s="11">
        <f>'OddsRatio_working_3-way'!U215/(3*'OddsRatio_working_3-way'!X215^(1/3))*SIN(('OddsRatio_working_3-way'!Y215+4*PI())/3)</f>
        <v>0.47405377134531901</v>
      </c>
      <c r="AL215" s="11">
        <f>'OddsRatio_working_3-way'!Z215+'OddsRatio_working_3-way'!AF215</f>
        <v>1.0427397676959274</v>
      </c>
      <c r="AM215" s="11">
        <f>'OddsRatio_working_3-way'!AA215+'OddsRatio_working_3-way'!AG215</f>
        <v>-0.59943066728353611</v>
      </c>
      <c r="AN215" s="11">
        <f>'OddsRatio_working_3-way'!AB215+'OddsRatio_working_3-way'!AH215</f>
        <v>-0.44330910041239119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1.0427397676959274</v>
      </c>
      <c r="AS215" s="11">
        <f>IF(('OddsRatio_working_3-way'!X215=0),IF(Q215&gt;0,-Q215^(1/3),(-Q215)^(1/3)),'OddsRatio_working_3-way'!AM215-'OddsRatio_working_3-way'!R215/3)</f>
        <v>-0.59943066728353611</v>
      </c>
      <c r="AT215" s="11">
        <f>IF(('OddsRatio_working_3-way'!X215=0),IF(Q215&gt;0,-Q215^(1/3),(-Q215)^(1/3)),'OddsRatio_working_3-way'!AN215-'OddsRatio_working_3-way'!R215/3)</f>
        <v>-0.44330910041239119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9">
        <f t="shared" si="52"/>
        <v>0.29133930416051645</v>
      </c>
      <c r="E216" s="9">
        <f t="shared" si="53"/>
        <v>0.28441890923759044</v>
      </c>
      <c r="F216" s="9">
        <f t="shared" si="54"/>
        <v>0.42424178660189327</v>
      </c>
      <c r="G216" s="9">
        <f t="shared" si="55"/>
        <v>1.0439587691977315</v>
      </c>
      <c r="H216" s="9">
        <f t="shared" si="56"/>
        <v>3.4324239322307144</v>
      </c>
      <c r="I216" s="9">
        <f t="shared" si="57"/>
        <v>3.515940633766534</v>
      </c>
      <c r="J216" s="9">
        <f t="shared" si="58"/>
        <v>2.3571463999570508</v>
      </c>
      <c r="K216" s="11">
        <f t="shared" si="59"/>
        <v>0.3003003003003003</v>
      </c>
      <c r="L216" s="11">
        <f t="shared" si="60"/>
        <v>0.29325513196480935</v>
      </c>
      <c r="M216" s="11">
        <f t="shared" si="61"/>
        <v>0.43478260869565222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-0.27950518413351522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0.23126530840415827</v>
      </c>
      <c r="Q216" s="11">
        <f>2*'OddsRatio_working_3-way'!K216*'OddsRatio_working_3-way'!L216*'OddsRatio_working_3-way'!M216</f>
        <v>7.6577916690118653E-2</v>
      </c>
      <c r="R216" s="11">
        <f t="shared" si="62"/>
        <v>0</v>
      </c>
      <c r="S216" s="11">
        <f t="shared" si="63"/>
        <v>-0.8274097280917927</v>
      </c>
      <c r="T216" s="11">
        <f t="shared" si="64"/>
        <v>-0.27397673115622279</v>
      </c>
      <c r="U216" s="11">
        <f>'OddsRatio_working_3-way'!S216-'OddsRatio_working_3-way'!R216^2/3</f>
        <v>-0.8274097280917927</v>
      </c>
      <c r="V216" s="11">
        <f>'OddsRatio_working_3-way'!S216*'OddsRatio_working_3-way'!R216/3-2*'OddsRatio_working_3-way'!R216^3/27-'OddsRatio_working_3-way'!T216</f>
        <v>0.27397673115622279</v>
      </c>
      <c r="W216" s="11">
        <f>'OddsRatio_working_3-way'!V216^2+4*'OddsRatio_working_3-way'!U216^3/27</f>
        <v>-8.8553247618644582E-3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0.14484351381483537</v>
      </c>
      <c r="Y216" s="11">
        <f>IF('OddsRatio_working_3-way'!W216&gt;=0,IF('OddsRatio_working_3-way'!V216+SQRT('OddsRatio_working_3-way'!W216)&gt;0,0,PI()),ACOS('OddsRatio_working_3-way'!V216/(2*'OddsRatio_working_3-way'!X216)))</f>
        <v>0.33084547260219366</v>
      </c>
      <c r="Z216" s="11">
        <f>'OddsRatio_working_3-way'!X216^(1/3)*COS('OddsRatio_working_3-way'!Y216/3)</f>
        <v>0.52197938459886573</v>
      </c>
      <c r="AA216" s="11">
        <f>'OddsRatio_working_3-way'!X216^(1/3)*COS(('OddsRatio_working_3-way'!Y216+2*PI())/3)</f>
        <v>-0.31104539690230715</v>
      </c>
      <c r="AB216" s="11">
        <f>'OddsRatio_working_3-way'!X216^(1/3)*COS(('OddsRatio_working_3-way'!Y216+4*PI())/3)</f>
        <v>-0.21093398769655874</v>
      </c>
      <c r="AC216" s="11">
        <f>'OddsRatio_working_3-way'!X216^(1/3)*SIN('OddsRatio_working_3-way'!Y216/3)</f>
        <v>5.7799349053891745E-2</v>
      </c>
      <c r="AD216" s="11">
        <f>'OddsRatio_working_3-way'!X216^(1/3)*SIN(('OddsRatio_working_3-way'!Y216+2*PI())/3)</f>
        <v>0.42314773278743967</v>
      </c>
      <c r="AE216" s="11">
        <f>'OddsRatio_working_3-way'!X216^(1/3)*SIN(('OddsRatio_working_3-way'!Y216+4*PI())/3)</f>
        <v>-0.48094708184133128</v>
      </c>
      <c r="AF216" s="11">
        <f>-'OddsRatio_working_3-way'!U216/(3*'OddsRatio_working_3-way'!X216^(1/3))*COS(('OddsRatio_working_3-way'!Y216)/3)</f>
        <v>0.52197938459886573</v>
      </c>
      <c r="AG216" s="11">
        <f>-'OddsRatio_working_3-way'!U216/(3*'OddsRatio_working_3-way'!X216^(1/3))*COS(('OddsRatio_working_3-way'!Y216+2*PI())/3)</f>
        <v>-0.31104539690230715</v>
      </c>
      <c r="AH216" s="11">
        <f>-'OddsRatio_working_3-way'!U216/(3*'OddsRatio_working_3-way'!X216^(1/3))*COS(('OddsRatio_working_3-way'!Y216+4*PI())/3)</f>
        <v>-0.21093398769655874</v>
      </c>
      <c r="AI216" s="11">
        <f>'OddsRatio_working_3-way'!U216/(3*'OddsRatio_working_3-way'!X216^(1/3))*SIN(('OddsRatio_working_3-way'!Y216)/3)</f>
        <v>-5.7799349053891745E-2</v>
      </c>
      <c r="AJ216" s="11">
        <f>'OddsRatio_working_3-way'!U216/(3*'OddsRatio_working_3-way'!X216^(1/3))*SIN(('OddsRatio_working_3-way'!Y216+2*PI())/3)</f>
        <v>-0.42314773278743967</v>
      </c>
      <c r="AK216" s="11">
        <f>'OddsRatio_working_3-way'!U216/(3*'OddsRatio_working_3-way'!X216^(1/3))*SIN(('OddsRatio_working_3-way'!Y216+4*PI())/3)</f>
        <v>0.48094708184133128</v>
      </c>
      <c r="AL216" s="11">
        <f>'OddsRatio_working_3-way'!Z216+'OddsRatio_working_3-way'!AF216</f>
        <v>1.0439587691977315</v>
      </c>
      <c r="AM216" s="11">
        <f>'OddsRatio_working_3-way'!AA216+'OddsRatio_working_3-way'!AG216</f>
        <v>-0.62209079380461429</v>
      </c>
      <c r="AN216" s="11">
        <f>'OddsRatio_working_3-way'!AB216+'OddsRatio_working_3-way'!AH216</f>
        <v>-0.42186797539311749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1.0439587691977315</v>
      </c>
      <c r="AS216" s="11">
        <f>IF(('OddsRatio_working_3-way'!X216=0),IF(Q216&gt;0,-Q216^(1/3),(-Q216)^(1/3)),'OddsRatio_working_3-way'!AM216-'OddsRatio_working_3-way'!R216/3)</f>
        <v>-0.62209079380461429</v>
      </c>
      <c r="AT216" s="11">
        <f>IF(('OddsRatio_working_3-way'!X216=0),IF(Q216&gt;0,-Q216^(1/3),(-Q216)^(1/3)),'OddsRatio_working_3-way'!AN216-'OddsRatio_working_3-way'!R216/3)</f>
        <v>-0.42186797539311749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9">
        <f t="shared" si="52"/>
        <v>0.32998550304074048</v>
      </c>
      <c r="E217" s="9">
        <f t="shared" si="53"/>
        <v>0.29637985954088558</v>
      </c>
      <c r="F217" s="9">
        <f t="shared" si="54"/>
        <v>0.37363463741837399</v>
      </c>
      <c r="G217" s="9">
        <f t="shared" si="55"/>
        <v>1.0412493117475055</v>
      </c>
      <c r="H217" s="9">
        <f t="shared" si="56"/>
        <v>3.0304361579076358</v>
      </c>
      <c r="I217" s="9">
        <f t="shared" si="57"/>
        <v>3.3740484307843128</v>
      </c>
      <c r="J217" s="9">
        <f t="shared" si="58"/>
        <v>2.6764113919134833</v>
      </c>
      <c r="K217" s="11">
        <f t="shared" si="59"/>
        <v>0.33898305084745761</v>
      </c>
      <c r="L217" s="11">
        <f t="shared" si="60"/>
        <v>0.3048780487804878</v>
      </c>
      <c r="M217" s="11">
        <f t="shared" si="61"/>
        <v>0.38314176245210729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-0.2834385824863509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0.2312471985035455</v>
      </c>
      <c r="Q217" s="11">
        <f>2*'OddsRatio_working_3-way'!K217*'OddsRatio_working_3-way'!L217*'OddsRatio_working_3-way'!M217</f>
        <v>7.9194246062858062E-2</v>
      </c>
      <c r="R217" s="11">
        <f t="shared" si="62"/>
        <v>0</v>
      </c>
      <c r="S217" s="11">
        <f t="shared" si="63"/>
        <v>-0.81586351609234886</v>
      </c>
      <c r="T217" s="11">
        <f t="shared" si="64"/>
        <v>-0.27940531373025651</v>
      </c>
      <c r="U217" s="11">
        <f>'OddsRatio_working_3-way'!S217-'OddsRatio_working_3-way'!R217^2/3</f>
        <v>-0.81586351609234886</v>
      </c>
      <c r="V217" s="11">
        <f>'OddsRatio_working_3-way'!S217*'OddsRatio_working_3-way'!R217/3-2*'OddsRatio_working_3-way'!R217^3/27-'OddsRatio_working_3-way'!T217</f>
        <v>0.27940531373025651</v>
      </c>
      <c r="W217" s="11">
        <f>'OddsRatio_working_3-way'!V217^2+4*'OddsRatio_working_3-way'!U217^3/27</f>
        <v>-2.3868789129284501E-3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0.14182225517671013</v>
      </c>
      <c r="Y217" s="11">
        <f>IF('OddsRatio_working_3-way'!W217&gt;=0,IF('OddsRatio_working_3-way'!V217+SQRT('OddsRatio_working_3-way'!W217)&gt;0,0,PI()),ACOS('OddsRatio_working_3-way'!V217/(2*'OddsRatio_working_3-way'!X217)))</f>
        <v>0.17310593938018193</v>
      </c>
      <c r="Z217" s="11">
        <f>'OddsRatio_working_3-way'!X217^(1/3)*COS('OddsRatio_working_3-way'!Y217/3)</f>
        <v>0.52062465587375273</v>
      </c>
      <c r="AA217" s="11">
        <f>'OddsRatio_working_3-way'!X217^(1/3)*COS(('OddsRatio_working_3-way'!Y217+2*PI())/3)</f>
        <v>-0.28635757309486343</v>
      </c>
      <c r="AB217" s="11">
        <f>'OddsRatio_working_3-way'!X217^(1/3)*COS(('OddsRatio_working_3-way'!Y217+4*PI())/3)</f>
        <v>-0.23426708277888914</v>
      </c>
      <c r="AC217" s="11">
        <f>'OddsRatio_working_3-way'!X217^(1/3)*SIN('OddsRatio_working_3-way'!Y217/3)</f>
        <v>3.0074458606147311E-2</v>
      </c>
      <c r="AD217" s="11">
        <f>'OddsRatio_working_3-way'!X217^(1/3)*SIN(('OddsRatio_working_3-way'!Y217+2*PI())/3)</f>
        <v>0.43583694852012739</v>
      </c>
      <c r="AE217" s="11">
        <f>'OddsRatio_working_3-way'!X217^(1/3)*SIN(('OddsRatio_working_3-way'!Y217+4*PI())/3)</f>
        <v>-0.46591140712627477</v>
      </c>
      <c r="AF217" s="11">
        <f>-'OddsRatio_working_3-way'!U217/(3*'OddsRatio_working_3-way'!X217^(1/3))*COS(('OddsRatio_working_3-way'!Y217)/3)</f>
        <v>0.52062465587375273</v>
      </c>
      <c r="AG217" s="11">
        <f>-'OddsRatio_working_3-way'!U217/(3*'OddsRatio_working_3-way'!X217^(1/3))*COS(('OddsRatio_working_3-way'!Y217+2*PI())/3)</f>
        <v>-0.28635757309486343</v>
      </c>
      <c r="AH217" s="11">
        <f>-'OddsRatio_working_3-way'!U217/(3*'OddsRatio_working_3-way'!X217^(1/3))*COS(('OddsRatio_working_3-way'!Y217+4*PI())/3)</f>
        <v>-0.23426708277888914</v>
      </c>
      <c r="AI217" s="11">
        <f>'OddsRatio_working_3-way'!U217/(3*'OddsRatio_working_3-way'!X217^(1/3))*SIN(('OddsRatio_working_3-way'!Y217)/3)</f>
        <v>-3.0074458606147311E-2</v>
      </c>
      <c r="AJ217" s="11">
        <f>'OddsRatio_working_3-way'!U217/(3*'OddsRatio_working_3-way'!X217^(1/3))*SIN(('OddsRatio_working_3-way'!Y217+2*PI())/3)</f>
        <v>-0.43583694852012739</v>
      </c>
      <c r="AK217" s="11">
        <f>'OddsRatio_working_3-way'!U217/(3*'OddsRatio_working_3-way'!X217^(1/3))*SIN(('OddsRatio_working_3-way'!Y217+4*PI())/3)</f>
        <v>0.46591140712627477</v>
      </c>
      <c r="AL217" s="11">
        <f>'OddsRatio_working_3-way'!Z217+'OddsRatio_working_3-way'!AF217</f>
        <v>1.0412493117475055</v>
      </c>
      <c r="AM217" s="11">
        <f>'OddsRatio_working_3-way'!AA217+'OddsRatio_working_3-way'!AG217</f>
        <v>-0.57271514618972685</v>
      </c>
      <c r="AN217" s="11">
        <f>'OddsRatio_working_3-way'!AB217+'OddsRatio_working_3-way'!AH217</f>
        <v>-0.46853416555777827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1.0412493117475055</v>
      </c>
      <c r="AS217" s="11">
        <f>IF(('OddsRatio_working_3-way'!X217=0),IF(Q217&gt;0,-Q217^(1/3),(-Q217)^(1/3)),'OddsRatio_working_3-way'!AM217-'OddsRatio_working_3-way'!R217/3)</f>
        <v>-0.57271514618972685</v>
      </c>
      <c r="AT217" s="11">
        <f>IF(('OddsRatio_working_3-way'!X217=0),IF(Q217&gt;0,-Q217^(1/3),(-Q217)^(1/3)),'OddsRatio_working_3-way'!AN217-'OddsRatio_working_3-way'!R217/3)</f>
        <v>-0.46853416555777827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9">
        <f t="shared" si="52"/>
        <v>0.47206717220033034</v>
      </c>
      <c r="E218" s="9">
        <f t="shared" si="53"/>
        <v>0.28673601661887527</v>
      </c>
      <c r="F218" s="9">
        <f t="shared" si="54"/>
        <v>0.2411968111807945</v>
      </c>
      <c r="G218" s="9">
        <f t="shared" si="55"/>
        <v>1.0451799981519039</v>
      </c>
      <c r="H218" s="9">
        <f t="shared" si="56"/>
        <v>2.1183425980225365</v>
      </c>
      <c r="I218" s="9">
        <f t="shared" si="57"/>
        <v>3.4875283956015308</v>
      </c>
      <c r="J218" s="9">
        <f t="shared" si="58"/>
        <v>4.1459917944372302</v>
      </c>
      <c r="K218" s="11">
        <f t="shared" si="59"/>
        <v>0.48309178743961356</v>
      </c>
      <c r="L218" s="11">
        <f t="shared" si="60"/>
        <v>0.29585798816568049</v>
      </c>
      <c r="M218" s="11">
        <f t="shared" si="61"/>
        <v>0.24937655860349128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-0.27320950974192448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0.23025077445881625</v>
      </c>
      <c r="Q218" s="11">
        <f>2*'OddsRatio_working_3-way'!K218*'OddsRatio_working_3-way'!L218*'OddsRatio_working_3-way'!M218</f>
        <v>7.1285069491893574E-2</v>
      </c>
      <c r="R218" s="11">
        <f t="shared" si="62"/>
        <v>0</v>
      </c>
      <c r="S218" s="11">
        <f t="shared" si="63"/>
        <v>-0.84276266472683425</v>
      </c>
      <c r="T218" s="11">
        <f t="shared" si="64"/>
        <v>-0.26091723366155856</v>
      </c>
      <c r="U218" s="11">
        <f>'OddsRatio_working_3-way'!S218-'OddsRatio_working_3-way'!R218^2/3</f>
        <v>-0.84276266472683425</v>
      </c>
      <c r="V218" s="11">
        <f>'OddsRatio_working_3-way'!S218*'OddsRatio_working_3-way'!R218/3-2*'OddsRatio_working_3-way'!R218^3/27-'OddsRatio_working_3-way'!T218</f>
        <v>0.26091723366155856</v>
      </c>
      <c r="W218" s="11">
        <f>'OddsRatio_working_3-way'!V218^2+4*'OddsRatio_working_3-way'!U218^3/27</f>
        <v>-2.0599421358637307E-2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0.1488936064613233</v>
      </c>
      <c r="Y218" s="11">
        <f>IF('OddsRatio_working_3-way'!W218&gt;=0,IF('OddsRatio_working_3-way'!V218+SQRT('OddsRatio_working_3-way'!W218)&gt;0,0,PI()),ACOS('OddsRatio_working_3-way'!V218/(2*'OddsRatio_working_3-way'!X218)))</f>
        <v>0.50290355008565202</v>
      </c>
      <c r="Z218" s="11">
        <f>'OddsRatio_working_3-way'!X218^(1/3)*COS('OddsRatio_working_3-way'!Y218/3)</f>
        <v>0.52258999907595205</v>
      </c>
      <c r="AA218" s="11">
        <f>'OddsRatio_working_3-way'!X218^(1/3)*COS(('OddsRatio_working_3-way'!Y218+2*PI())/3)</f>
        <v>-0.33788113295033684</v>
      </c>
      <c r="AB218" s="11">
        <f>'OddsRatio_working_3-way'!X218^(1/3)*COS(('OddsRatio_working_3-way'!Y218+4*PI())/3)</f>
        <v>-0.18470886612561513</v>
      </c>
      <c r="AC218" s="11">
        <f>'OddsRatio_working_3-way'!X218^(1/3)*SIN('OddsRatio_working_3-way'!Y218/3)</f>
        <v>8.8434049483638325E-2</v>
      </c>
      <c r="AD218" s="11">
        <f>'OddsRatio_working_3-way'!X218^(1/3)*SIN(('OddsRatio_working_3-way'!Y218+2*PI())/3)</f>
        <v>0.40835919022164169</v>
      </c>
      <c r="AE218" s="11">
        <f>'OddsRatio_working_3-way'!X218^(1/3)*SIN(('OddsRatio_working_3-way'!Y218+4*PI())/3)</f>
        <v>-0.49679323970527994</v>
      </c>
      <c r="AF218" s="11">
        <f>-'OddsRatio_working_3-way'!U218/(3*'OddsRatio_working_3-way'!X218^(1/3))*COS(('OddsRatio_working_3-way'!Y218)/3)</f>
        <v>0.52258999907595194</v>
      </c>
      <c r="AG218" s="11">
        <f>-'OddsRatio_working_3-way'!U218/(3*'OddsRatio_working_3-way'!X218^(1/3))*COS(('OddsRatio_working_3-way'!Y218+2*PI())/3)</f>
        <v>-0.33788113295033673</v>
      </c>
      <c r="AH218" s="11">
        <f>-'OddsRatio_working_3-way'!U218/(3*'OddsRatio_working_3-way'!X218^(1/3))*COS(('OddsRatio_working_3-way'!Y218+4*PI())/3)</f>
        <v>-0.18470886612561507</v>
      </c>
      <c r="AI218" s="11">
        <f>'OddsRatio_working_3-way'!U218/(3*'OddsRatio_working_3-way'!X218^(1/3))*SIN(('OddsRatio_working_3-way'!Y218)/3)</f>
        <v>-8.8434049483638311E-2</v>
      </c>
      <c r="AJ218" s="11">
        <f>'OddsRatio_working_3-way'!U218/(3*'OddsRatio_working_3-way'!X218^(1/3))*SIN(('OddsRatio_working_3-way'!Y218+2*PI())/3)</f>
        <v>-0.40835919022164158</v>
      </c>
      <c r="AK218" s="11">
        <f>'OddsRatio_working_3-way'!U218/(3*'OddsRatio_working_3-way'!X218^(1/3))*SIN(('OddsRatio_working_3-way'!Y218+4*PI())/3)</f>
        <v>0.49679323970527983</v>
      </c>
      <c r="AL218" s="11">
        <f>'OddsRatio_working_3-way'!Z218+'OddsRatio_working_3-way'!AF218</f>
        <v>1.0451799981519039</v>
      </c>
      <c r="AM218" s="11">
        <f>'OddsRatio_working_3-way'!AA218+'OddsRatio_working_3-way'!AG218</f>
        <v>-0.67576226590067356</v>
      </c>
      <c r="AN218" s="11">
        <f>'OddsRatio_working_3-way'!AB218+'OddsRatio_working_3-way'!AH218</f>
        <v>-0.3694177322512302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1.0451799981519039</v>
      </c>
      <c r="AS218" s="11">
        <f>IF(('OddsRatio_working_3-way'!X218=0),IF(Q218&gt;0,-Q218^(1/3),(-Q218)^(1/3)),'OddsRatio_working_3-way'!AM218-'OddsRatio_working_3-way'!R218/3)</f>
        <v>-0.67576226590067356</v>
      </c>
      <c r="AT218" s="11">
        <f>IF(('OddsRatio_working_3-way'!X218=0),IF(Q218&gt;0,-Q218^(1/3),(-Q218)^(1/3)),'OddsRatio_working_3-way'!AN218-'OddsRatio_working_3-way'!R218/3)</f>
        <v>-0.3694177322512302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9">
        <f t="shared" si="52"/>
        <v>0.76514759202084337</v>
      </c>
      <c r="E219" s="9">
        <f t="shared" si="53"/>
        <v>0.15749320468143796</v>
      </c>
      <c r="F219" s="9">
        <f t="shared" si="54"/>
        <v>7.7359203297718809E-2</v>
      </c>
      <c r="G219" s="9">
        <f t="shared" si="55"/>
        <v>1.0962049788463701</v>
      </c>
      <c r="H219" s="9">
        <f t="shared" si="56"/>
        <v>1.3069373940769835</v>
      </c>
      <c r="I219" s="9">
        <f t="shared" si="57"/>
        <v>6.3494802967702855</v>
      </c>
      <c r="J219" s="9">
        <f t="shared" si="58"/>
        <v>12.926710169848509</v>
      </c>
      <c r="K219" s="11">
        <f t="shared" si="59"/>
        <v>0.78125</v>
      </c>
      <c r="L219" s="11">
        <f t="shared" si="60"/>
        <v>0.17006802721088435</v>
      </c>
      <c r="M219" s="11">
        <f t="shared" si="61"/>
        <v>8.4175084175084167E-2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-0.16626583293249964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0.17939099040289513</v>
      </c>
      <c r="Q219" s="11">
        <f>2*'OddsRatio_working_3-way'!K219*'OddsRatio_working_3-way'!L219*'OddsRatio_working_3-way'!M219</f>
        <v>2.2367953915572961E-2</v>
      </c>
      <c r="R219" s="11">
        <f t="shared" si="62"/>
        <v>0</v>
      </c>
      <c r="S219" s="11">
        <f t="shared" si="63"/>
        <v>-1.0789407976305272</v>
      </c>
      <c r="T219" s="11">
        <f t="shared" si="64"/>
        <v>-0.13453127152500341</v>
      </c>
      <c r="U219" s="11">
        <f>'OddsRatio_working_3-way'!S219-'OddsRatio_working_3-way'!R219^2/3</f>
        <v>-1.0789407976305272</v>
      </c>
      <c r="V219" s="11">
        <f>'OddsRatio_working_3-way'!S219*'OddsRatio_working_3-way'!R219/3-2*'OddsRatio_working_3-way'!R219^3/27-'OddsRatio_working_3-way'!T219</f>
        <v>0.13453127152500341</v>
      </c>
      <c r="W219" s="11">
        <f>'OddsRatio_working_3-way'!V219^2+4*'OddsRatio_working_3-way'!U219^3/27</f>
        <v>-0.16797678481411885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0.21568231721229086</v>
      </c>
      <c r="Y219" s="11">
        <f>IF('OddsRatio_working_3-way'!W219&gt;=0,IF('OddsRatio_working_3-way'!V219+SQRT('OddsRatio_working_3-way'!W219)&gt;0,0,PI()),ACOS('OddsRatio_working_3-way'!V219/(2*'OddsRatio_working_3-way'!X219)))</f>
        <v>1.2536319035318852</v>
      </c>
      <c r="Z219" s="11">
        <f>'OddsRatio_working_3-way'!X219^(1/3)*COS('OddsRatio_working_3-way'!Y219/3)</f>
        <v>0.54810248942318507</v>
      </c>
      <c r="AA219" s="11">
        <f>'OddsRatio_working_3-way'!X219^(1/3)*COS(('OddsRatio_working_3-way'!Y219+2*PI())/3)</f>
        <v>-0.48481875934255336</v>
      </c>
      <c r="AB219" s="11">
        <f>'OddsRatio_working_3-way'!X219^(1/3)*COS(('OddsRatio_working_3-way'!Y219+4*PI())/3)</f>
        <v>-6.3283730080631831E-2</v>
      </c>
      <c r="AC219" s="11">
        <f>'OddsRatio_working_3-way'!X219^(1/3)*SIN('OddsRatio_working_3-way'!Y219/3)</f>
        <v>0.24337336261722722</v>
      </c>
      <c r="AD219" s="11">
        <f>'OddsRatio_working_3-way'!X219^(1/3)*SIN(('OddsRatio_working_3-way'!Y219+2*PI())/3)</f>
        <v>0.35298399840935624</v>
      </c>
      <c r="AE219" s="11">
        <f>'OddsRatio_working_3-way'!X219^(1/3)*SIN(('OddsRatio_working_3-way'!Y219+4*PI())/3)</f>
        <v>-0.59635736102658343</v>
      </c>
      <c r="AF219" s="11">
        <f>-'OddsRatio_working_3-way'!U219/(3*'OddsRatio_working_3-way'!X219^(1/3))*COS(('OddsRatio_working_3-way'!Y219)/3)</f>
        <v>0.54810248942318507</v>
      </c>
      <c r="AG219" s="11">
        <f>-'OddsRatio_working_3-way'!U219/(3*'OddsRatio_working_3-way'!X219^(1/3))*COS(('OddsRatio_working_3-way'!Y219+2*PI())/3)</f>
        <v>-0.48481875934255336</v>
      </c>
      <c r="AH219" s="11">
        <f>-'OddsRatio_working_3-way'!U219/(3*'OddsRatio_working_3-way'!X219^(1/3))*COS(('OddsRatio_working_3-way'!Y219+4*PI())/3)</f>
        <v>-6.3283730080631831E-2</v>
      </c>
      <c r="AI219" s="11">
        <f>'OddsRatio_working_3-way'!U219/(3*'OddsRatio_working_3-way'!X219^(1/3))*SIN(('OddsRatio_working_3-way'!Y219)/3)</f>
        <v>-0.24337336261722722</v>
      </c>
      <c r="AJ219" s="11">
        <f>'OddsRatio_working_3-way'!U219/(3*'OddsRatio_working_3-way'!X219^(1/3))*SIN(('OddsRatio_working_3-way'!Y219+2*PI())/3)</f>
        <v>-0.35298399840935624</v>
      </c>
      <c r="AK219" s="11">
        <f>'OddsRatio_working_3-way'!U219/(3*'OddsRatio_working_3-way'!X219^(1/3))*SIN(('OddsRatio_working_3-way'!Y219+4*PI())/3)</f>
        <v>0.59635736102658343</v>
      </c>
      <c r="AL219" s="11">
        <f>'OddsRatio_working_3-way'!Z219+'OddsRatio_working_3-way'!AF219</f>
        <v>1.0962049788463701</v>
      </c>
      <c r="AM219" s="11">
        <f>'OddsRatio_working_3-way'!AA219+'OddsRatio_working_3-way'!AG219</f>
        <v>-0.96963751868510673</v>
      </c>
      <c r="AN219" s="11">
        <f>'OddsRatio_working_3-way'!AB219+'OddsRatio_working_3-way'!AH219</f>
        <v>-0.12656746016126366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1.0962049788463701</v>
      </c>
      <c r="AS219" s="11">
        <f>IF(('OddsRatio_working_3-way'!X219=0),IF(Q219&gt;0,-Q219^(1/3),(-Q219)^(1/3)),'OddsRatio_working_3-way'!AM219-'OddsRatio_working_3-way'!R219/3)</f>
        <v>-0.96963751868510673</v>
      </c>
      <c r="AT219" s="11">
        <f>IF(('OddsRatio_working_3-way'!X219=0),IF(Q219&gt;0,-Q219^(1/3),(-Q219)^(1/3)),'OddsRatio_working_3-way'!AN219-'OddsRatio_working_3-way'!R219/3)</f>
        <v>-0.12656746016126366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9">
        <f t="shared" si="52"/>
        <v>0.39647071571189269</v>
      </c>
      <c r="E220" s="9">
        <f t="shared" si="53"/>
        <v>0.2970185775488991</v>
      </c>
      <c r="F220" s="9">
        <f t="shared" si="54"/>
        <v>0.30651070673920844</v>
      </c>
      <c r="G220" s="9">
        <f t="shared" si="55"/>
        <v>1.0426399876038617</v>
      </c>
      <c r="H220" s="9">
        <f t="shared" si="56"/>
        <v>2.5222543819016381</v>
      </c>
      <c r="I220" s="9">
        <f t="shared" si="57"/>
        <v>3.3667927718607662</v>
      </c>
      <c r="J220" s="9">
        <f t="shared" si="58"/>
        <v>3.2625287731003798</v>
      </c>
      <c r="K220" s="11">
        <f t="shared" si="59"/>
        <v>0.4065040650406504</v>
      </c>
      <c r="L220" s="11">
        <f t="shared" si="60"/>
        <v>0.3058103975535168</v>
      </c>
      <c r="M220" s="11">
        <f t="shared" si="61"/>
        <v>0.31545741324921134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-0.28203066072567384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0.23137151465283645</v>
      </c>
      <c r="Q220" s="11">
        <f>2*'OddsRatio_working_3-way'!K220*'OddsRatio_working_3-way'!L220*'OddsRatio_working_3-way'!M220</f>
        <v>7.8431021916215746E-2</v>
      </c>
      <c r="R220" s="11">
        <f t="shared" si="62"/>
        <v>0</v>
      </c>
      <c r="S220" s="11">
        <f t="shared" si="63"/>
        <v>-0.82037716770761804</v>
      </c>
      <c r="T220" s="11">
        <f t="shared" si="64"/>
        <v>-0.27809395515512475</v>
      </c>
      <c r="U220" s="11">
        <f>'OddsRatio_working_3-way'!S220-'OddsRatio_working_3-way'!R220^2/3</f>
        <v>-0.82037716770761804</v>
      </c>
      <c r="V220" s="11">
        <f>'OddsRatio_working_3-way'!S220*'OddsRatio_working_3-way'!R220/3-2*'OddsRatio_working_3-way'!R220^3/27-'OddsRatio_working_3-way'!T220</f>
        <v>0.27809395515512475</v>
      </c>
      <c r="W220" s="11">
        <f>'OddsRatio_working_3-way'!V220^2+4*'OddsRatio_working_3-way'!U220^3/27</f>
        <v>-4.4606665805411311E-3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0.14300079936346657</v>
      </c>
      <c r="Y220" s="11">
        <f>IF('OddsRatio_working_3-way'!W220&gt;=0,IF('OddsRatio_working_3-way'!V220+SQRT('OddsRatio_working_3-way'!W220)&gt;0,0,PI()),ACOS('OddsRatio_working_3-way'!V220/(2*'OddsRatio_working_3-way'!X220)))</f>
        <v>0.23570026477668393</v>
      </c>
      <c r="Z220" s="11">
        <f>'OddsRatio_working_3-way'!X220^(1/3)*COS('OddsRatio_working_3-way'!Y220/3)</f>
        <v>0.52131999380193095</v>
      </c>
      <c r="AA220" s="11">
        <f>'OddsRatio_working_3-way'!X220^(1/3)*COS(('OddsRatio_working_3-way'!Y220+2*PI())/3)</f>
        <v>-0.29620419436933698</v>
      </c>
      <c r="AB220" s="11">
        <f>'OddsRatio_working_3-way'!X220^(1/3)*COS(('OddsRatio_working_3-way'!Y220+4*PI())/3)</f>
        <v>-0.22511579943259405</v>
      </c>
      <c r="AC220" s="11">
        <f>'OddsRatio_working_3-way'!X220^(1/3)*SIN('OddsRatio_working_3-way'!Y220/3)</f>
        <v>4.1042903952987E-2</v>
      </c>
      <c r="AD220" s="11">
        <f>'OddsRatio_working_3-way'!X220^(1/3)*SIN(('OddsRatio_working_3-way'!Y220+2*PI())/3)</f>
        <v>0.43095490615672483</v>
      </c>
      <c r="AE220" s="11">
        <f>'OddsRatio_working_3-way'!X220^(1/3)*SIN(('OddsRatio_working_3-way'!Y220+4*PI())/3)</f>
        <v>-0.47199781010971176</v>
      </c>
      <c r="AF220" s="11">
        <f>-'OddsRatio_working_3-way'!U220/(3*'OddsRatio_working_3-way'!X220^(1/3))*COS(('OddsRatio_working_3-way'!Y220)/3)</f>
        <v>0.52131999380193084</v>
      </c>
      <c r="AG220" s="11">
        <f>-'OddsRatio_working_3-way'!U220/(3*'OddsRatio_working_3-way'!X220^(1/3))*COS(('OddsRatio_working_3-way'!Y220+2*PI())/3)</f>
        <v>-0.29620419436933687</v>
      </c>
      <c r="AH220" s="11">
        <f>-'OddsRatio_working_3-way'!U220/(3*'OddsRatio_working_3-way'!X220^(1/3))*COS(('OddsRatio_working_3-way'!Y220+4*PI())/3)</f>
        <v>-0.22511579943259402</v>
      </c>
      <c r="AI220" s="11">
        <f>'OddsRatio_working_3-way'!U220/(3*'OddsRatio_working_3-way'!X220^(1/3))*SIN(('OddsRatio_working_3-way'!Y220)/3)</f>
        <v>-4.1042903952986987E-2</v>
      </c>
      <c r="AJ220" s="11">
        <f>'OddsRatio_working_3-way'!U220/(3*'OddsRatio_working_3-way'!X220^(1/3))*SIN(('OddsRatio_working_3-way'!Y220+2*PI())/3)</f>
        <v>-0.43095490615672472</v>
      </c>
      <c r="AK220" s="11">
        <f>'OddsRatio_working_3-way'!U220/(3*'OddsRatio_working_3-way'!X220^(1/3))*SIN(('OddsRatio_working_3-way'!Y220+4*PI())/3)</f>
        <v>0.47199781010971165</v>
      </c>
      <c r="AL220" s="11">
        <f>'OddsRatio_working_3-way'!Z220+'OddsRatio_working_3-way'!AF220</f>
        <v>1.0426399876038617</v>
      </c>
      <c r="AM220" s="11">
        <f>'OddsRatio_working_3-way'!AA220+'OddsRatio_working_3-way'!AG220</f>
        <v>-0.59240838873867385</v>
      </c>
      <c r="AN220" s="11">
        <f>'OddsRatio_working_3-way'!AB220+'OddsRatio_working_3-way'!AH220</f>
        <v>-0.45023159886518804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1.0426399876038617</v>
      </c>
      <c r="AS220" s="11">
        <f>IF(('OddsRatio_working_3-way'!X220=0),IF(Q220&gt;0,-Q220^(1/3),(-Q220)^(1/3)),'OddsRatio_working_3-way'!AM220-'OddsRatio_working_3-way'!R220/3)</f>
        <v>-0.59240838873867385</v>
      </c>
      <c r="AT220" s="11">
        <f>IF(('OddsRatio_working_3-way'!X220=0),IF(Q220&gt;0,-Q220^(1/3),(-Q220)^(1/3)),'OddsRatio_working_3-way'!AN220-'OddsRatio_working_3-way'!R220/3)</f>
        <v>-0.45023159886518804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9">
        <f t="shared" si="52"/>
        <v>0.4791195091403983</v>
      </c>
      <c r="E221" s="9">
        <f t="shared" si="53"/>
        <v>0.29018189757869606</v>
      </c>
      <c r="F221" s="9">
        <f t="shared" si="54"/>
        <v>0.23069859328090569</v>
      </c>
      <c r="G221" s="9">
        <f t="shared" si="55"/>
        <v>1.0453480108232767</v>
      </c>
      <c r="H221" s="9">
        <f t="shared" si="56"/>
        <v>2.0871619312562077</v>
      </c>
      <c r="I221" s="9">
        <f t="shared" si="57"/>
        <v>3.4461143453264667</v>
      </c>
      <c r="J221" s="9">
        <f t="shared" si="58"/>
        <v>4.3346601545262535</v>
      </c>
      <c r="K221" s="11">
        <f t="shared" si="59"/>
        <v>0.49019607843137253</v>
      </c>
      <c r="L221" s="11">
        <f t="shared" si="60"/>
        <v>0.29940119760479045</v>
      </c>
      <c r="M221" s="11">
        <f t="shared" si="61"/>
        <v>0.2386634844868735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-0.27192505344498419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0.23013078153674399</v>
      </c>
      <c r="Q221" s="11">
        <f>2*'OddsRatio_working_3-way'!K221*'OddsRatio_working_3-way'!L221*'OddsRatio_working_3-way'!M221</f>
        <v>7.0055032431276712E-2</v>
      </c>
      <c r="R221" s="11">
        <f t="shared" si="62"/>
        <v>0</v>
      </c>
      <c r="S221" s="11">
        <f t="shared" si="63"/>
        <v>-0.8463022388751833</v>
      </c>
      <c r="T221" s="11">
        <f t="shared" si="64"/>
        <v>-0.25762625232121256</v>
      </c>
      <c r="U221" s="11">
        <f>'OddsRatio_working_3-way'!S221-'OddsRatio_working_3-way'!R221^2/3</f>
        <v>-0.8463022388751833</v>
      </c>
      <c r="V221" s="11">
        <f>'OddsRatio_working_3-way'!S221*'OddsRatio_working_3-way'!R221/3-2*'OddsRatio_working_3-way'!R221^3/27-'OddsRatio_working_3-way'!T221</f>
        <v>0.25762625232121256</v>
      </c>
      <c r="W221" s="11">
        <f>'OddsRatio_working_3-way'!V221^2+4*'OddsRatio_working_3-way'!U221^3/27</f>
        <v>-2.342796144323242E-2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0.1498326127119072</v>
      </c>
      <c r="Y221" s="11">
        <f>IF('OddsRatio_working_3-way'!W221&gt;=0,IF('OddsRatio_working_3-way'!V221+SQRT('OddsRatio_working_3-way'!W221)&gt;0,0,PI()),ACOS('OddsRatio_working_3-way'!V221/(2*'OddsRatio_working_3-way'!X221)))</f>
        <v>0.5360877480405335</v>
      </c>
      <c r="Z221" s="11">
        <f>'OddsRatio_working_3-way'!X221^(1/3)*COS('OddsRatio_working_3-way'!Y221/3)</f>
        <v>0.52267400541163833</v>
      </c>
      <c r="AA221" s="11">
        <f>'OddsRatio_working_3-way'!X221^(1/3)*COS(('OddsRatio_working_3-way'!Y221+2*PI())/3)</f>
        <v>-0.34309562774936897</v>
      </c>
      <c r="AB221" s="11">
        <f>'OddsRatio_working_3-way'!X221^(1/3)*COS(('OddsRatio_working_3-way'!Y221+4*PI())/3)</f>
        <v>-0.1795783776622695</v>
      </c>
      <c r="AC221" s="11">
        <f>'OddsRatio_working_3-way'!X221^(1/3)*SIN('OddsRatio_working_3-way'!Y221/3)</f>
        <v>9.4406728354934258E-2</v>
      </c>
      <c r="AD221" s="11">
        <f>'OddsRatio_working_3-way'!X221^(1/3)*SIN(('OddsRatio_working_3-way'!Y221+2*PI())/3)</f>
        <v>0.40544560240677685</v>
      </c>
      <c r="AE221" s="11">
        <f>'OddsRatio_working_3-way'!X221^(1/3)*SIN(('OddsRatio_working_3-way'!Y221+4*PI())/3)</f>
        <v>-0.49985233076171109</v>
      </c>
      <c r="AF221" s="11">
        <f>-'OddsRatio_working_3-way'!U221/(3*'OddsRatio_working_3-way'!X221^(1/3))*COS(('OddsRatio_working_3-way'!Y221)/3)</f>
        <v>0.52267400541163844</v>
      </c>
      <c r="AG221" s="11">
        <f>-'OddsRatio_working_3-way'!U221/(3*'OddsRatio_working_3-way'!X221^(1/3))*COS(('OddsRatio_working_3-way'!Y221+2*PI())/3)</f>
        <v>-0.34309562774936908</v>
      </c>
      <c r="AH221" s="11">
        <f>-'OddsRatio_working_3-way'!U221/(3*'OddsRatio_working_3-way'!X221^(1/3))*COS(('OddsRatio_working_3-way'!Y221+4*PI())/3)</f>
        <v>-0.17957837766226953</v>
      </c>
      <c r="AI221" s="11">
        <f>'OddsRatio_working_3-way'!U221/(3*'OddsRatio_working_3-way'!X221^(1/3))*SIN(('OddsRatio_working_3-way'!Y221)/3)</f>
        <v>-9.4406728354934272E-2</v>
      </c>
      <c r="AJ221" s="11">
        <f>'OddsRatio_working_3-way'!U221/(3*'OddsRatio_working_3-way'!X221^(1/3))*SIN(('OddsRatio_working_3-way'!Y221+2*PI())/3)</f>
        <v>-0.40544560240677691</v>
      </c>
      <c r="AK221" s="11">
        <f>'OddsRatio_working_3-way'!U221/(3*'OddsRatio_working_3-way'!X221^(1/3))*SIN(('OddsRatio_working_3-way'!Y221+4*PI())/3)</f>
        <v>0.49985233076171121</v>
      </c>
      <c r="AL221" s="11">
        <f>'OddsRatio_working_3-way'!Z221+'OddsRatio_working_3-way'!AF221</f>
        <v>1.0453480108232767</v>
      </c>
      <c r="AM221" s="11">
        <f>'OddsRatio_working_3-way'!AA221+'OddsRatio_working_3-way'!AG221</f>
        <v>-0.68619125549873805</v>
      </c>
      <c r="AN221" s="11">
        <f>'OddsRatio_working_3-way'!AB221+'OddsRatio_working_3-way'!AH221</f>
        <v>-0.35915675532453906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1.0453480108232767</v>
      </c>
      <c r="AS221" s="11">
        <f>IF(('OddsRatio_working_3-way'!X221=0),IF(Q221&gt;0,-Q221^(1/3),(-Q221)^(1/3)),'OddsRatio_working_3-way'!AM221-'OddsRatio_working_3-way'!R221/3)</f>
        <v>-0.68619125549873805</v>
      </c>
      <c r="AT221" s="11">
        <f>IF(('OddsRatio_working_3-way'!X221=0),IF(Q221&gt;0,-Q221^(1/3),(-Q221)^(1/3)),'OddsRatio_working_3-way'!AN221-'OddsRatio_working_3-way'!R221/3)</f>
        <v>-0.35915675532453906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9">
        <f t="shared" si="52"/>
        <v>0.50589500972425294</v>
      </c>
      <c r="E222" s="9">
        <f t="shared" si="53"/>
        <v>0.27582223874488293</v>
      </c>
      <c r="F222" s="9">
        <f t="shared" si="54"/>
        <v>0.21828275153086391</v>
      </c>
      <c r="G222" s="9">
        <f t="shared" si="55"/>
        <v>1.0502093878295766</v>
      </c>
      <c r="H222" s="9">
        <f t="shared" si="56"/>
        <v>1.9766947306815059</v>
      </c>
      <c r="I222" s="9">
        <f t="shared" si="57"/>
        <v>3.6255234695739413</v>
      </c>
      <c r="J222" s="9">
        <f t="shared" si="58"/>
        <v>4.5812140124988572</v>
      </c>
      <c r="K222" s="11">
        <f t="shared" si="59"/>
        <v>0.5181347150259068</v>
      </c>
      <c r="L222" s="11">
        <f t="shared" si="60"/>
        <v>0.2857142857142857</v>
      </c>
      <c r="M222" s="11">
        <f t="shared" si="61"/>
        <v>0.22675736961451246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-0.26614198603201444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0.22961071919515405</v>
      </c>
      <c r="Q222" s="11">
        <f>2*'OddsRatio_working_3-way'!K222*'OddsRatio_working_3-way'!L222*'OddsRatio_working_3-way'!M222</f>
        <v>6.71376371915655E-2</v>
      </c>
      <c r="R222" s="11">
        <f t="shared" si="62"/>
        <v>0</v>
      </c>
      <c r="S222" s="11">
        <f t="shared" si="63"/>
        <v>-0.86273767855453665</v>
      </c>
      <c r="T222" s="11">
        <f t="shared" si="64"/>
        <v>-0.2522624791095136</v>
      </c>
      <c r="U222" s="11">
        <f>'OddsRatio_working_3-way'!S222-'OddsRatio_working_3-way'!R222^2/3</f>
        <v>-0.86273767855453665</v>
      </c>
      <c r="V222" s="11">
        <f>'OddsRatio_working_3-way'!S222*'OddsRatio_working_3-way'!R222/3-2*'OddsRatio_working_3-way'!R222^3/27-'OddsRatio_working_3-way'!T222</f>
        <v>0.2522624791095136</v>
      </c>
      <c r="W222" s="11">
        <f>'OddsRatio_working_3-way'!V222^2+4*'OddsRatio_working_3-way'!U222^3/27</f>
        <v>-3.1496933262524895E-2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0.15421842596541657</v>
      </c>
      <c r="Y222" s="11">
        <f>IF('OddsRatio_working_3-way'!W222&gt;=0,IF('OddsRatio_working_3-way'!V222+SQRT('OddsRatio_working_3-way'!W222)&gt;0,0,PI()),ACOS('OddsRatio_working_3-way'!V222/(2*'OddsRatio_working_3-way'!X222)))</f>
        <v>0.61308992355396641</v>
      </c>
      <c r="Z222" s="11">
        <f>'OddsRatio_working_3-way'!X222^(1/3)*COS('OddsRatio_working_3-way'!Y222/3)</f>
        <v>0.52510469391478831</v>
      </c>
      <c r="AA222" s="11">
        <f>'OddsRatio_working_3-way'!X222^(1/3)*COS(('OddsRatio_working_3-way'!Y222+2*PI())/3)</f>
        <v>-0.35680315576096122</v>
      </c>
      <c r="AB222" s="11">
        <f>'OddsRatio_working_3-way'!X222^(1/3)*COS(('OddsRatio_working_3-way'!Y222+4*PI())/3)</f>
        <v>-0.1683015381538272</v>
      </c>
      <c r="AC222" s="11">
        <f>'OddsRatio_working_3-way'!X222^(1/3)*SIN('OddsRatio_working_3-way'!Y222/3)</f>
        <v>0.10883145966815895</v>
      </c>
      <c r="AD222" s="11">
        <f>'OddsRatio_working_3-way'!X222^(1/3)*SIN(('OddsRatio_working_3-way'!Y222+2*PI())/3)</f>
        <v>0.40033827474257921</v>
      </c>
      <c r="AE222" s="11">
        <f>'OddsRatio_working_3-way'!X222^(1/3)*SIN(('OddsRatio_working_3-way'!Y222+4*PI())/3)</f>
        <v>-0.50916973441073798</v>
      </c>
      <c r="AF222" s="11">
        <f>-'OddsRatio_working_3-way'!U222/(3*'OddsRatio_working_3-way'!X222^(1/3))*COS(('OddsRatio_working_3-way'!Y222)/3)</f>
        <v>0.5251046939147882</v>
      </c>
      <c r="AG222" s="11">
        <f>-'OddsRatio_working_3-way'!U222/(3*'OddsRatio_working_3-way'!X222^(1/3))*COS(('OddsRatio_working_3-way'!Y222+2*PI())/3)</f>
        <v>-0.35680315576096117</v>
      </c>
      <c r="AH222" s="11">
        <f>-'OddsRatio_working_3-way'!U222/(3*'OddsRatio_working_3-way'!X222^(1/3))*COS(('OddsRatio_working_3-way'!Y222+4*PI())/3)</f>
        <v>-0.16830153815382717</v>
      </c>
      <c r="AI222" s="11">
        <f>'OddsRatio_working_3-way'!U222/(3*'OddsRatio_working_3-way'!X222^(1/3))*SIN(('OddsRatio_working_3-way'!Y222)/3)</f>
        <v>-0.10883145966815892</v>
      </c>
      <c r="AJ222" s="11">
        <f>'OddsRatio_working_3-way'!U222/(3*'OddsRatio_working_3-way'!X222^(1/3))*SIN(('OddsRatio_working_3-way'!Y222+2*PI())/3)</f>
        <v>-0.40033827474257916</v>
      </c>
      <c r="AK222" s="11">
        <f>'OddsRatio_working_3-way'!U222/(3*'OddsRatio_working_3-way'!X222^(1/3))*SIN(('OddsRatio_working_3-way'!Y222+4*PI())/3)</f>
        <v>0.50916973441073787</v>
      </c>
      <c r="AL222" s="11">
        <f>'OddsRatio_working_3-way'!Z222+'OddsRatio_working_3-way'!AF222</f>
        <v>1.0502093878295766</v>
      </c>
      <c r="AM222" s="11">
        <f>'OddsRatio_working_3-way'!AA222+'OddsRatio_working_3-way'!AG222</f>
        <v>-0.71360631152192244</v>
      </c>
      <c r="AN222" s="11">
        <f>'OddsRatio_working_3-way'!AB222+'OddsRatio_working_3-way'!AH222</f>
        <v>-0.3366030763076544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1.0502093878295766</v>
      </c>
      <c r="AS222" s="11">
        <f>IF(('OddsRatio_working_3-way'!X222=0),IF(Q222&gt;0,-Q222^(1/3),(-Q222)^(1/3)),'OddsRatio_working_3-way'!AM222-'OddsRatio_working_3-way'!R222/3)</f>
        <v>-0.71360631152192244</v>
      </c>
      <c r="AT222" s="11">
        <f>IF(('OddsRatio_working_3-way'!X222=0),IF(Q222&gt;0,-Q222^(1/3),(-Q222)^(1/3)),'OddsRatio_working_3-way'!AN222-'OddsRatio_working_3-way'!R222/3)</f>
        <v>-0.3366030763076544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9">
        <f t="shared" si="52"/>
        <v>0.2962153381536502</v>
      </c>
      <c r="E223" s="9">
        <f t="shared" si="53"/>
        <v>0.28648778212078679</v>
      </c>
      <c r="F223" s="9">
        <f t="shared" si="54"/>
        <v>0.41729687972556284</v>
      </c>
      <c r="G223" s="9">
        <f t="shared" si="55"/>
        <v>1.0420712350345218</v>
      </c>
      <c r="H223" s="9">
        <f t="shared" si="56"/>
        <v>3.3759224158787107</v>
      </c>
      <c r="I223" s="9">
        <f t="shared" si="57"/>
        <v>3.4905502517325071</v>
      </c>
      <c r="J223" s="9">
        <f t="shared" si="58"/>
        <v>2.3963754549462593</v>
      </c>
      <c r="K223" s="11">
        <f t="shared" si="59"/>
        <v>0.3048780487804878</v>
      </c>
      <c r="L223" s="11">
        <f t="shared" si="60"/>
        <v>0.29498525073746312</v>
      </c>
      <c r="M223" s="11">
        <f t="shared" si="61"/>
        <v>0.42735042735042739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-0.28063907936560639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0.23098568857256535</v>
      </c>
      <c r="Q223" s="11">
        <f>2*'OddsRatio_working_3-way'!K223*'OddsRatio_working_3-way'!L223*'OddsRatio_working_3-way'!M223</f>
        <v>7.6867117661419404E-2</v>
      </c>
      <c r="R223" s="11">
        <f t="shared" si="62"/>
        <v>0</v>
      </c>
      <c r="S223" s="11">
        <f t="shared" si="63"/>
        <v>-0.82307029047670721</v>
      </c>
      <c r="T223" s="11">
        <f t="shared" si="64"/>
        <v>-0.27390026305381265</v>
      </c>
      <c r="U223" s="11">
        <f>'OddsRatio_working_3-way'!S223-'OddsRatio_working_3-way'!R223^2/3</f>
        <v>-0.82307029047670721</v>
      </c>
      <c r="V223" s="11">
        <f>'OddsRatio_working_3-way'!S223*'OddsRatio_working_3-way'!R223/3-2*'OddsRatio_working_3-way'!R223^3/27-'OddsRatio_working_3-way'!T223</f>
        <v>0.27390026305381265</v>
      </c>
      <c r="W223" s="11">
        <f>'OddsRatio_working_3-way'!V223^2+4*'OddsRatio_working_3-way'!U223^3/27</f>
        <v>-7.5837730892677341E-3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0.14370553850688522</v>
      </c>
      <c r="Y223" s="11">
        <f>IF('OddsRatio_working_3-way'!W223&gt;=0,IF('OddsRatio_working_3-way'!V223+SQRT('OddsRatio_working_3-way'!W223)&gt;0,0,PI()),ACOS('OddsRatio_working_3-way'!V223/(2*'OddsRatio_working_3-way'!X223)))</f>
        <v>0.30783653331270866</v>
      </c>
      <c r="Z223" s="11">
        <f>'OddsRatio_working_3-way'!X223^(1/3)*COS('OddsRatio_working_3-way'!Y223/3)</f>
        <v>0.52103561751726091</v>
      </c>
      <c r="AA223" s="11">
        <f>'OddsRatio_working_3-way'!X223^(1/3)*COS(('OddsRatio_working_3-way'!Y223+2*PI())/3)</f>
        <v>-0.30698270494899949</v>
      </c>
      <c r="AB223" s="11">
        <f>'OddsRatio_working_3-way'!X223^(1/3)*COS(('OddsRatio_working_3-way'!Y223+4*PI())/3)</f>
        <v>-0.21405291256826131</v>
      </c>
      <c r="AC223" s="11">
        <f>'OddsRatio_working_3-way'!X223^(1/3)*SIN('OddsRatio_working_3-way'!Y223/3)</f>
        <v>5.3653040646755197E-2</v>
      </c>
      <c r="AD223" s="11">
        <f>'OddsRatio_working_3-way'!X223^(1/3)*SIN(('OddsRatio_working_3-way'!Y223+2*PI())/3)</f>
        <v>0.42440356072308261</v>
      </c>
      <c r="AE223" s="11">
        <f>'OddsRatio_working_3-way'!X223^(1/3)*SIN(('OddsRatio_working_3-way'!Y223+4*PI())/3)</f>
        <v>-0.4780566013698378</v>
      </c>
      <c r="AF223" s="11">
        <f>-'OddsRatio_working_3-way'!U223/(3*'OddsRatio_working_3-way'!X223^(1/3))*COS(('OddsRatio_working_3-way'!Y223)/3)</f>
        <v>0.52103561751726091</v>
      </c>
      <c r="AG223" s="11">
        <f>-'OddsRatio_working_3-way'!U223/(3*'OddsRatio_working_3-way'!X223^(1/3))*COS(('OddsRatio_working_3-way'!Y223+2*PI())/3)</f>
        <v>-0.30698270494899949</v>
      </c>
      <c r="AH223" s="11">
        <f>-'OddsRatio_working_3-way'!U223/(3*'OddsRatio_working_3-way'!X223^(1/3))*COS(('OddsRatio_working_3-way'!Y223+4*PI())/3)</f>
        <v>-0.21405291256826131</v>
      </c>
      <c r="AI223" s="11">
        <f>'OddsRatio_working_3-way'!U223/(3*'OddsRatio_working_3-way'!X223^(1/3))*SIN(('OddsRatio_working_3-way'!Y223)/3)</f>
        <v>-5.3653040646755197E-2</v>
      </c>
      <c r="AJ223" s="11">
        <f>'OddsRatio_working_3-way'!U223/(3*'OddsRatio_working_3-way'!X223^(1/3))*SIN(('OddsRatio_working_3-way'!Y223+2*PI())/3)</f>
        <v>-0.42440356072308261</v>
      </c>
      <c r="AK223" s="11">
        <f>'OddsRatio_working_3-way'!U223/(3*'OddsRatio_working_3-way'!X223^(1/3))*SIN(('OddsRatio_working_3-way'!Y223+4*PI())/3)</f>
        <v>0.4780566013698378</v>
      </c>
      <c r="AL223" s="11">
        <f>'OddsRatio_working_3-way'!Z223+'OddsRatio_working_3-way'!AF223</f>
        <v>1.0420712350345218</v>
      </c>
      <c r="AM223" s="11">
        <f>'OddsRatio_working_3-way'!AA223+'OddsRatio_working_3-way'!AG223</f>
        <v>-0.61396540989799897</v>
      </c>
      <c r="AN223" s="11">
        <f>'OddsRatio_working_3-way'!AB223+'OddsRatio_working_3-way'!AH223</f>
        <v>-0.42810582513652262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1.0420712350345218</v>
      </c>
      <c r="AS223" s="11">
        <f>IF(('OddsRatio_working_3-way'!X223=0),IF(Q223&gt;0,-Q223^(1/3),(-Q223)^(1/3)),'OddsRatio_working_3-way'!AM223-'OddsRatio_working_3-way'!R223/3)</f>
        <v>-0.61396540989799897</v>
      </c>
      <c r="AT223" s="11">
        <f>IF(('OddsRatio_working_3-way'!X223=0),IF(Q223&gt;0,-Q223^(1/3),(-Q223)^(1/3)),'OddsRatio_working_3-way'!AN223-'OddsRatio_working_3-way'!R223/3)</f>
        <v>-0.42810582513652262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9">
        <f t="shared" si="52"/>
        <v>0.31559622795440956</v>
      </c>
      <c r="E224" s="9">
        <f t="shared" si="53"/>
        <v>0.28188187518141877</v>
      </c>
      <c r="F224" s="9">
        <f t="shared" si="54"/>
        <v>0.40252189686417195</v>
      </c>
      <c r="G224" s="9">
        <f t="shared" si="55"/>
        <v>1.0527212031406927</v>
      </c>
      <c r="H224" s="9">
        <f t="shared" si="56"/>
        <v>3.1686056784698269</v>
      </c>
      <c r="I224" s="9">
        <f t="shared" si="57"/>
        <v>3.5475853116004759</v>
      </c>
      <c r="J224" s="9">
        <f t="shared" si="58"/>
        <v>2.4843368964283767</v>
      </c>
      <c r="K224" s="11">
        <f t="shared" si="59"/>
        <v>0.32679738562091504</v>
      </c>
      <c r="L224" s="11">
        <f t="shared" si="60"/>
        <v>0.29239766081871343</v>
      </c>
      <c r="M224" s="11">
        <f t="shared" si="61"/>
        <v>0.41493775933609955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-0.27870009958315922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0.23353432351886502</v>
      </c>
      <c r="Q224" s="11">
        <f>2*'OddsRatio_working_3-way'!K224*'OddsRatio_working_3-way'!L224*'OddsRatio_working_3-way'!M224</f>
        <v>7.9298581840022087E-2</v>
      </c>
      <c r="R224" s="11">
        <f t="shared" si="62"/>
        <v>0</v>
      </c>
      <c r="S224" s="11">
        <f t="shared" si="63"/>
        <v>-0.83794129915329463</v>
      </c>
      <c r="T224" s="11">
        <f t="shared" si="64"/>
        <v>-0.28453015251385216</v>
      </c>
      <c r="U224" s="11">
        <f>'OddsRatio_working_3-way'!S224-'OddsRatio_working_3-way'!R224^2/3</f>
        <v>-0.83794129915329463</v>
      </c>
      <c r="V224" s="11">
        <f>'OddsRatio_working_3-way'!S224*'OddsRatio_working_3-way'!R224/3-2*'OddsRatio_working_3-way'!R224^3/27-'OddsRatio_working_3-way'!T224</f>
        <v>0.28453015251385216</v>
      </c>
      <c r="W224" s="11">
        <f>'OddsRatio_working_3-way'!V224^2+4*'OddsRatio_working_3-way'!U224^3/27</f>
        <v>-6.2065647119745465E-3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0.14761772624038969</v>
      </c>
      <c r="Y224" s="11">
        <f>IF('OddsRatio_working_3-way'!W224&gt;=0,IF('OddsRatio_working_3-way'!V224+SQRT('OddsRatio_working_3-way'!W224)&gt;0,0,PI()),ACOS('OddsRatio_working_3-way'!V224/(2*'OddsRatio_working_3-way'!X224)))</f>
        <v>0.27011660183182529</v>
      </c>
      <c r="Z224" s="11">
        <f>'OddsRatio_working_3-way'!X224^(1/3)*COS('OddsRatio_working_3-way'!Y224/3)</f>
        <v>0.52636060157034636</v>
      </c>
      <c r="AA224" s="11">
        <f>'OddsRatio_working_3-way'!X224^(1/3)*COS(('OddsRatio_working_3-way'!Y224+2*PI())/3)</f>
        <v>-0.30433504078193396</v>
      </c>
      <c r="AB224" s="11">
        <f>'OddsRatio_working_3-way'!X224^(1/3)*COS(('OddsRatio_working_3-way'!Y224+4*PI())/3)</f>
        <v>-0.22202556078841235</v>
      </c>
      <c r="AC224" s="11">
        <f>'OddsRatio_working_3-way'!X224^(1/3)*SIN('OddsRatio_working_3-way'!Y224/3)</f>
        <v>4.752140043111782E-2</v>
      </c>
      <c r="AD224" s="11">
        <f>'OddsRatio_working_3-way'!X224^(1/3)*SIN(('OddsRatio_working_3-way'!Y224+2*PI())/3)</f>
        <v>0.43208095229562038</v>
      </c>
      <c r="AE224" s="11">
        <f>'OddsRatio_working_3-way'!X224^(1/3)*SIN(('OddsRatio_working_3-way'!Y224+4*PI())/3)</f>
        <v>-0.47960235272673818</v>
      </c>
      <c r="AF224" s="11">
        <f>-'OddsRatio_working_3-way'!U224/(3*'OddsRatio_working_3-way'!X224^(1/3))*COS(('OddsRatio_working_3-way'!Y224)/3)</f>
        <v>0.52636060157034636</v>
      </c>
      <c r="AG224" s="11">
        <f>-'OddsRatio_working_3-way'!U224/(3*'OddsRatio_working_3-way'!X224^(1/3))*COS(('OddsRatio_working_3-way'!Y224+2*PI())/3)</f>
        <v>-0.30433504078193396</v>
      </c>
      <c r="AH224" s="11">
        <f>-'OddsRatio_working_3-way'!U224/(3*'OddsRatio_working_3-way'!X224^(1/3))*COS(('OddsRatio_working_3-way'!Y224+4*PI())/3)</f>
        <v>-0.22202556078841235</v>
      </c>
      <c r="AI224" s="11">
        <f>'OddsRatio_working_3-way'!U224/(3*'OddsRatio_working_3-way'!X224^(1/3))*SIN(('OddsRatio_working_3-way'!Y224)/3)</f>
        <v>-4.752140043111782E-2</v>
      </c>
      <c r="AJ224" s="11">
        <f>'OddsRatio_working_3-way'!U224/(3*'OddsRatio_working_3-way'!X224^(1/3))*SIN(('OddsRatio_working_3-way'!Y224+2*PI())/3)</f>
        <v>-0.43208095229562038</v>
      </c>
      <c r="AK224" s="11">
        <f>'OddsRatio_working_3-way'!U224/(3*'OddsRatio_working_3-way'!X224^(1/3))*SIN(('OddsRatio_working_3-way'!Y224+4*PI())/3)</f>
        <v>0.47960235272673818</v>
      </c>
      <c r="AL224" s="11">
        <f>'OddsRatio_working_3-way'!Z224+'OddsRatio_working_3-way'!AF224</f>
        <v>1.0527212031406927</v>
      </c>
      <c r="AM224" s="11">
        <f>'OddsRatio_working_3-way'!AA224+'OddsRatio_working_3-way'!AG224</f>
        <v>-0.60867008156386793</v>
      </c>
      <c r="AN224" s="11">
        <f>'OddsRatio_working_3-way'!AB224+'OddsRatio_working_3-way'!AH224</f>
        <v>-0.44405112157682469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1.0527212031406927</v>
      </c>
      <c r="AS224" s="11">
        <f>IF(('OddsRatio_working_3-way'!X224=0),IF(Q224&gt;0,-Q224^(1/3),(-Q224)^(1/3)),'OddsRatio_working_3-way'!AM224-'OddsRatio_working_3-way'!R224/3)</f>
        <v>-0.60867008156386793</v>
      </c>
      <c r="AT224" s="11">
        <f>IF(('OddsRatio_working_3-way'!X224=0),IF(Q224&gt;0,-Q224^(1/3),(-Q224)^(1/3)),'OddsRatio_working_3-way'!AN224-'OddsRatio_working_3-way'!R224/3)</f>
        <v>-0.44405112157682469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9">
        <f t="shared" si="52"/>
        <v>0.43811068415776216</v>
      </c>
      <c r="E225" s="9">
        <f t="shared" si="53"/>
        <v>0.27804083384492428</v>
      </c>
      <c r="F225" s="9">
        <f t="shared" si="54"/>
        <v>0.28384848199731355</v>
      </c>
      <c r="G225" s="9">
        <f t="shared" si="55"/>
        <v>1.0512526392065638</v>
      </c>
      <c r="H225" s="9">
        <f t="shared" si="56"/>
        <v>2.2825282198320078</v>
      </c>
      <c r="I225" s="9">
        <f t="shared" si="57"/>
        <v>3.5965940188402126</v>
      </c>
      <c r="J225" s="9">
        <f t="shared" si="58"/>
        <v>3.5230063340957534</v>
      </c>
      <c r="K225" s="11">
        <f t="shared" si="59"/>
        <v>0.4504504504504504</v>
      </c>
      <c r="L225" s="11">
        <f t="shared" si="60"/>
        <v>0.28818443804034583</v>
      </c>
      <c r="M225" s="11">
        <f t="shared" si="61"/>
        <v>0.29411764705882354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-0.27612559160279115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0.23251765072412642</v>
      </c>
      <c r="Q225" s="11">
        <f>2*'OddsRatio_working_3-way'!K225*'OddsRatio_working_3-way'!L225*'OddsRatio_working_3-way'!M225</f>
        <v>7.6360476428284529E-2</v>
      </c>
      <c r="R225" s="11">
        <f t="shared" si="62"/>
        <v>0</v>
      </c>
      <c r="S225" s="11">
        <f t="shared" si="63"/>
        <v>-0.84207207805137052</v>
      </c>
      <c r="T225" s="11">
        <f t="shared" si="64"/>
        <v>-0.27654255436826614</v>
      </c>
      <c r="U225" s="11">
        <f>'OddsRatio_working_3-way'!S225-'OddsRatio_working_3-way'!R225^2/3</f>
        <v>-0.84207207805137052</v>
      </c>
      <c r="V225" s="11">
        <f>'OddsRatio_working_3-way'!S225*'OddsRatio_working_3-way'!R225/3-2*'OddsRatio_working_3-way'!R225^3/27-'OddsRatio_working_3-way'!T225</f>
        <v>0.27654255436826614</v>
      </c>
      <c r="W225" s="11">
        <f>'OddsRatio_working_3-way'!V225^2+4*'OddsRatio_working_3-way'!U225^3/27</f>
        <v>-1.1983623527830153E-2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0.14871063168478874</v>
      </c>
      <c r="Y225" s="11">
        <f>IF('OddsRatio_working_3-way'!W225&gt;=0,IF('OddsRatio_working_3-way'!V225+SQRT('OddsRatio_working_3-way'!W225)&gt;0,0,PI()),ACOS('OddsRatio_working_3-way'!V225/(2*'OddsRatio_working_3-way'!X225)))</f>
        <v>0.37692482909278113</v>
      </c>
      <c r="Z225" s="11">
        <f>'OddsRatio_working_3-way'!X225^(1/3)*COS('OddsRatio_working_3-way'!Y225/3)</f>
        <v>0.52562631960328188</v>
      </c>
      <c r="AA225" s="11">
        <f>'OddsRatio_working_3-way'!X225^(1/3)*COS(('OddsRatio_working_3-way'!Y225+2*PI())/3)</f>
        <v>-0.32030879979350479</v>
      </c>
      <c r="AB225" s="11">
        <f>'OddsRatio_working_3-way'!X225^(1/3)*COS(('OddsRatio_working_3-way'!Y225+4*PI())/3)</f>
        <v>-0.20531751980977719</v>
      </c>
      <c r="AC225" s="11">
        <f>'OddsRatio_working_3-way'!X225^(1/3)*SIN('OddsRatio_working_3-way'!Y225/3)</f>
        <v>6.6390246453065016E-2</v>
      </c>
      <c r="AD225" s="11">
        <f>'OddsRatio_working_3-way'!X225^(1/3)*SIN(('OddsRatio_working_3-way'!Y225+2*PI())/3)</f>
        <v>0.42201062244762821</v>
      </c>
      <c r="AE225" s="11">
        <f>'OddsRatio_working_3-way'!X225^(1/3)*SIN(('OddsRatio_working_3-way'!Y225+4*PI())/3)</f>
        <v>-0.48840086890069301</v>
      </c>
      <c r="AF225" s="11">
        <f>-'OddsRatio_working_3-way'!U225/(3*'OddsRatio_working_3-way'!X225^(1/3))*COS(('OddsRatio_working_3-way'!Y225)/3)</f>
        <v>0.52562631960328188</v>
      </c>
      <c r="AG225" s="11">
        <f>-'OddsRatio_working_3-way'!U225/(3*'OddsRatio_working_3-way'!X225^(1/3))*COS(('OddsRatio_working_3-way'!Y225+2*PI())/3)</f>
        <v>-0.32030879979350479</v>
      </c>
      <c r="AH225" s="11">
        <f>-'OddsRatio_working_3-way'!U225/(3*'OddsRatio_working_3-way'!X225^(1/3))*COS(('OddsRatio_working_3-way'!Y225+4*PI())/3)</f>
        <v>-0.20531751980977719</v>
      </c>
      <c r="AI225" s="11">
        <f>'OddsRatio_working_3-way'!U225/(3*'OddsRatio_working_3-way'!X225^(1/3))*SIN(('OddsRatio_working_3-way'!Y225)/3)</f>
        <v>-6.6390246453065016E-2</v>
      </c>
      <c r="AJ225" s="11">
        <f>'OddsRatio_working_3-way'!U225/(3*'OddsRatio_working_3-way'!X225^(1/3))*SIN(('OddsRatio_working_3-way'!Y225+2*PI())/3)</f>
        <v>-0.42201062244762821</v>
      </c>
      <c r="AK225" s="11">
        <f>'OddsRatio_working_3-way'!U225/(3*'OddsRatio_working_3-way'!X225^(1/3))*SIN(('OddsRatio_working_3-way'!Y225+4*PI())/3)</f>
        <v>0.48840086890069301</v>
      </c>
      <c r="AL225" s="11">
        <f>'OddsRatio_working_3-way'!Z225+'OddsRatio_working_3-way'!AF225</f>
        <v>1.0512526392065638</v>
      </c>
      <c r="AM225" s="11">
        <f>'OddsRatio_working_3-way'!AA225+'OddsRatio_working_3-way'!AG225</f>
        <v>-0.64061759958700959</v>
      </c>
      <c r="AN225" s="11">
        <f>'OddsRatio_working_3-way'!AB225+'OddsRatio_working_3-way'!AH225</f>
        <v>-0.41063503961955439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1.0512526392065638</v>
      </c>
      <c r="AS225" s="11">
        <f>IF(('OddsRatio_working_3-way'!X225=0),IF(Q225&gt;0,-Q225^(1/3),(-Q225)^(1/3)),'OddsRatio_working_3-way'!AM225-'OddsRatio_working_3-way'!R225/3)</f>
        <v>-0.64061759958700959</v>
      </c>
      <c r="AT225" s="11">
        <f>IF(('OddsRatio_working_3-way'!X225=0),IF(Q225&gt;0,-Q225^(1/3),(-Q225)^(1/3)),'OddsRatio_working_3-way'!AN225-'OddsRatio_working_3-way'!R225/3)</f>
        <v>-0.41063503961955439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9">
        <f t="shared" si="52"/>
        <v>0.39336311443137784</v>
      </c>
      <c r="E226" s="9">
        <f t="shared" si="53"/>
        <v>0.27603295932709615</v>
      </c>
      <c r="F226" s="9">
        <f t="shared" si="54"/>
        <v>0.33060392624152596</v>
      </c>
      <c r="G226" s="9">
        <f t="shared" si="55"/>
        <v>1.0491023136335116</v>
      </c>
      <c r="H226" s="9">
        <f t="shared" si="56"/>
        <v>2.5421804010412621</v>
      </c>
      <c r="I226" s="9">
        <f t="shared" si="57"/>
        <v>3.6227557840837785</v>
      </c>
      <c r="J226" s="9">
        <f t="shared" si="58"/>
        <v>3.0247674653126779</v>
      </c>
      <c r="K226" s="11">
        <f t="shared" si="59"/>
        <v>0.40485829959514169</v>
      </c>
      <c r="L226" s="11">
        <f t="shared" si="60"/>
        <v>0.2857142857142857</v>
      </c>
      <c r="M226" s="11">
        <f t="shared" si="61"/>
        <v>0.34129692832764502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-0.28001547581213482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0.23292676427219272</v>
      </c>
      <c r="Q226" s="11">
        <f>2*'OddsRatio_working_3-way'!K226*'OddsRatio_working_3-way'!L226*'OddsRatio_working_3-way'!M226</f>
        <v>7.8958225177014452E-2</v>
      </c>
      <c r="R226" s="11">
        <f t="shared" si="62"/>
        <v>0</v>
      </c>
      <c r="S226" s="11">
        <f t="shared" si="63"/>
        <v>-0.83183532480349631</v>
      </c>
      <c r="T226" s="11">
        <f t="shared" si="64"/>
        <v>-0.28197807620457488</v>
      </c>
      <c r="U226" s="11">
        <f>'OddsRatio_working_3-way'!S226-'OddsRatio_working_3-way'!R226^2/3</f>
        <v>-0.83183532480349631</v>
      </c>
      <c r="V226" s="11">
        <f>'OddsRatio_working_3-way'!S226*'OddsRatio_working_3-way'!R226/3-2*'OddsRatio_working_3-way'!R226^3/27-'OddsRatio_working_3-way'!T226</f>
        <v>0.28197807620457488</v>
      </c>
      <c r="W226" s="11">
        <f>'OddsRatio_working_3-way'!V226^2+4*'OddsRatio_working_3-way'!U226^3/27</f>
        <v>-5.7607288825136105E-3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0.14600716107656042</v>
      </c>
      <c r="Y226" s="11">
        <f>IF('OddsRatio_working_3-way'!W226&gt;=0,IF('OddsRatio_working_3-way'!V226+SQRT('OddsRatio_working_3-way'!W226)&gt;0,0,PI()),ACOS('OddsRatio_working_3-way'!V226/(2*'OddsRatio_working_3-way'!X226)))</f>
        <v>0.26293617347770426</v>
      </c>
      <c r="Z226" s="11">
        <f>'OddsRatio_working_3-way'!X226^(1/3)*COS('OddsRatio_working_3-way'!Y226/3)</f>
        <v>0.52455115681675579</v>
      </c>
      <c r="AA226" s="11">
        <f>'OddsRatio_working_3-way'!X226^(1/3)*COS(('OddsRatio_working_3-way'!Y226+2*PI())/3)</f>
        <v>-0.30219291940858228</v>
      </c>
      <c r="AB226" s="11">
        <f>'OddsRatio_working_3-way'!X226^(1/3)*COS(('OddsRatio_working_3-way'!Y226+4*PI())/3)</f>
        <v>-0.22235823740817356</v>
      </c>
      <c r="AC226" s="11">
        <f>'OddsRatio_working_3-way'!X226^(1/3)*SIN('OddsRatio_working_3-way'!Y226/3)</f>
        <v>4.6092575143604216E-2</v>
      </c>
      <c r="AD226" s="11">
        <f>'OddsRatio_working_3-way'!X226^(1/3)*SIN(('OddsRatio_working_3-way'!Y226+2*PI())/3)</f>
        <v>0.43122833981602315</v>
      </c>
      <c r="AE226" s="11">
        <f>'OddsRatio_working_3-way'!X226^(1/3)*SIN(('OddsRatio_working_3-way'!Y226+4*PI())/3)</f>
        <v>-0.47732091495962736</v>
      </c>
      <c r="AF226" s="11">
        <f>-'OddsRatio_working_3-way'!U226/(3*'OddsRatio_working_3-way'!X226^(1/3))*COS(('OddsRatio_working_3-way'!Y226)/3)</f>
        <v>0.52455115681675568</v>
      </c>
      <c r="AG226" s="11">
        <f>-'OddsRatio_working_3-way'!U226/(3*'OddsRatio_working_3-way'!X226^(1/3))*COS(('OddsRatio_working_3-way'!Y226+2*PI())/3)</f>
        <v>-0.30219291940858223</v>
      </c>
      <c r="AH226" s="11">
        <f>-'OddsRatio_working_3-way'!U226/(3*'OddsRatio_working_3-way'!X226^(1/3))*COS(('OddsRatio_working_3-way'!Y226+4*PI())/3)</f>
        <v>-0.22235823740817354</v>
      </c>
      <c r="AI226" s="11">
        <f>'OddsRatio_working_3-way'!U226/(3*'OddsRatio_working_3-way'!X226^(1/3))*SIN(('OddsRatio_working_3-way'!Y226)/3)</f>
        <v>-4.6092575143604209E-2</v>
      </c>
      <c r="AJ226" s="11">
        <f>'OddsRatio_working_3-way'!U226/(3*'OddsRatio_working_3-way'!X226^(1/3))*SIN(('OddsRatio_working_3-way'!Y226+2*PI())/3)</f>
        <v>-0.4312283398160231</v>
      </c>
      <c r="AK226" s="11">
        <f>'OddsRatio_working_3-way'!U226/(3*'OddsRatio_working_3-way'!X226^(1/3))*SIN(('OddsRatio_working_3-way'!Y226+4*PI())/3)</f>
        <v>0.47732091495962725</v>
      </c>
      <c r="AL226" s="11">
        <f>'OddsRatio_working_3-way'!Z226+'OddsRatio_working_3-way'!AF226</f>
        <v>1.0491023136335116</v>
      </c>
      <c r="AM226" s="11">
        <f>'OddsRatio_working_3-way'!AA226+'OddsRatio_working_3-way'!AG226</f>
        <v>-0.60438583881716457</v>
      </c>
      <c r="AN226" s="11">
        <f>'OddsRatio_working_3-way'!AB226+'OddsRatio_working_3-way'!AH226</f>
        <v>-0.44471647481634713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1.0491023136335116</v>
      </c>
      <c r="AS226" s="11">
        <f>IF(('OddsRatio_working_3-way'!X226=0),IF(Q226&gt;0,-Q226^(1/3),(-Q226)^(1/3)),'OddsRatio_working_3-way'!AM226-'OddsRatio_working_3-way'!R226/3)</f>
        <v>-0.60438583881716457</v>
      </c>
      <c r="AT226" s="11">
        <f>IF(('OddsRatio_working_3-way'!X226=0),IF(Q226&gt;0,-Q226^(1/3),(-Q226)^(1/3)),'OddsRatio_working_3-way'!AN226-'OddsRatio_working_3-way'!R226/3)</f>
        <v>-0.44471647481634713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9">
        <f t="shared" si="52"/>
        <v>0.50066917556037038</v>
      </c>
      <c r="E227" s="9">
        <f t="shared" si="53"/>
        <v>0.25594419233899202</v>
      </c>
      <c r="F227" s="9">
        <f t="shared" si="54"/>
        <v>0.2433866321006376</v>
      </c>
      <c r="G227" s="9">
        <f t="shared" si="55"/>
        <v>1.0609860375935178</v>
      </c>
      <c r="H227" s="9">
        <f t="shared" si="56"/>
        <v>1.9973268753379059</v>
      </c>
      <c r="I227" s="9">
        <f t="shared" si="57"/>
        <v>3.90710174300624</v>
      </c>
      <c r="J227" s="9">
        <f t="shared" si="58"/>
        <v>4.1086890901490074</v>
      </c>
      <c r="K227" s="11">
        <f t="shared" si="59"/>
        <v>0.51546391752577325</v>
      </c>
      <c r="L227" s="11">
        <f t="shared" si="60"/>
        <v>0.26737967914438499</v>
      </c>
      <c r="M227" s="11">
        <f t="shared" si="61"/>
        <v>0.2544529262086514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-0.26465503104595034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0.23181182014432791</v>
      </c>
      <c r="Q227" s="11">
        <f>2*'OddsRatio_working_3-way'!K227*'OddsRatio_working_3-way'!L227*'OddsRatio_working_3-way'!M227</f>
        <v>7.0139733780432048E-2</v>
      </c>
      <c r="R227" s="11">
        <f t="shared" si="62"/>
        <v>0</v>
      </c>
      <c r="S227" s="11">
        <f t="shared" si="63"/>
        <v>-0.87590180782952853</v>
      </c>
      <c r="T227" s="11">
        <f t="shared" si="64"/>
        <v>-0.26502323988790577</v>
      </c>
      <c r="U227" s="11">
        <f>'OddsRatio_working_3-way'!S227-'OddsRatio_working_3-way'!R227^2/3</f>
        <v>-0.87590180782952853</v>
      </c>
      <c r="V227" s="11">
        <f>'OddsRatio_working_3-way'!S227*'OddsRatio_working_3-way'!R227/3-2*'OddsRatio_working_3-way'!R227^3/27-'OddsRatio_working_3-way'!T227</f>
        <v>0.26502323988790577</v>
      </c>
      <c r="W227" s="11">
        <f>'OddsRatio_working_3-way'!V227^2+4*'OddsRatio_working_3-way'!U227^3/27</f>
        <v>-2.931754904412108E-2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0.15776158176565322</v>
      </c>
      <c r="Y227" s="11">
        <f>IF('OddsRatio_working_3-way'!W227&gt;=0,IF('OddsRatio_working_3-way'!V227+SQRT('OddsRatio_working_3-way'!W227)&gt;0,0,PI()),ACOS('OddsRatio_working_3-way'!V227/(2*'OddsRatio_working_3-way'!X227)))</f>
        <v>0.57360782652708375</v>
      </c>
      <c r="Z227" s="11">
        <f>'OddsRatio_working_3-way'!X227^(1/3)*COS('OddsRatio_working_3-way'!Y227/3)</f>
        <v>0.53049301879675892</v>
      </c>
      <c r="AA227" s="11">
        <f>'OddsRatio_working_3-way'!X227^(1/3)*COS(('OddsRatio_working_3-way'!Y227+2*PI())/3)</f>
        <v>-0.354175243299793</v>
      </c>
      <c r="AB227" s="11">
        <f>'OddsRatio_working_3-way'!X227^(1/3)*COS(('OddsRatio_working_3-way'!Y227+4*PI())/3)</f>
        <v>-0.17631777549696576</v>
      </c>
      <c r="AC227" s="11">
        <f>'OddsRatio_working_3-way'!X227^(1/3)*SIN('OddsRatio_working_3-way'!Y227/3)</f>
        <v>0.10268605691334746</v>
      </c>
      <c r="AD227" s="11">
        <f>'OddsRatio_working_3-way'!X227^(1/3)*SIN(('OddsRatio_working_3-way'!Y227+2*PI())/3)</f>
        <v>0.40807740235161516</v>
      </c>
      <c r="AE227" s="11">
        <f>'OddsRatio_working_3-way'!X227^(1/3)*SIN(('OddsRatio_working_3-way'!Y227+4*PI())/3)</f>
        <v>-0.51076345926496269</v>
      </c>
      <c r="AF227" s="11">
        <f>-'OddsRatio_working_3-way'!U227/(3*'OddsRatio_working_3-way'!X227^(1/3))*COS(('OddsRatio_working_3-way'!Y227)/3)</f>
        <v>0.53049301879675881</v>
      </c>
      <c r="AG227" s="11">
        <f>-'OddsRatio_working_3-way'!U227/(3*'OddsRatio_working_3-way'!X227^(1/3))*COS(('OddsRatio_working_3-way'!Y227+2*PI())/3)</f>
        <v>-0.35417524329979294</v>
      </c>
      <c r="AH227" s="11">
        <f>-'OddsRatio_working_3-way'!U227/(3*'OddsRatio_working_3-way'!X227^(1/3))*COS(('OddsRatio_working_3-way'!Y227+4*PI())/3)</f>
        <v>-0.1763177754969657</v>
      </c>
      <c r="AI227" s="11">
        <f>'OddsRatio_working_3-way'!U227/(3*'OddsRatio_working_3-way'!X227^(1/3))*SIN(('OddsRatio_working_3-way'!Y227)/3)</f>
        <v>-0.10268605691334745</v>
      </c>
      <c r="AJ227" s="11">
        <f>'OddsRatio_working_3-way'!U227/(3*'OddsRatio_working_3-way'!X227^(1/3))*SIN(('OddsRatio_working_3-way'!Y227+2*PI())/3)</f>
        <v>-0.40807740235161505</v>
      </c>
      <c r="AK227" s="11">
        <f>'OddsRatio_working_3-way'!U227/(3*'OddsRatio_working_3-way'!X227^(1/3))*SIN(('OddsRatio_working_3-way'!Y227+4*PI())/3)</f>
        <v>0.51076345926496258</v>
      </c>
      <c r="AL227" s="11">
        <f>'OddsRatio_working_3-way'!Z227+'OddsRatio_working_3-way'!AF227</f>
        <v>1.0609860375935178</v>
      </c>
      <c r="AM227" s="11">
        <f>'OddsRatio_working_3-way'!AA227+'OddsRatio_working_3-way'!AG227</f>
        <v>-0.70835048659958599</v>
      </c>
      <c r="AN227" s="11">
        <f>'OddsRatio_working_3-way'!AB227+'OddsRatio_working_3-way'!AH227</f>
        <v>-0.35263555099393146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1.0609860375935178</v>
      </c>
      <c r="AS227" s="11">
        <f>IF(('OddsRatio_working_3-way'!X227=0),IF(Q227&gt;0,-Q227^(1/3),(-Q227)^(1/3)),'OddsRatio_working_3-way'!AM227-'OddsRatio_working_3-way'!R227/3)</f>
        <v>-0.70835048659958599</v>
      </c>
      <c r="AT227" s="11">
        <f>IF(('OddsRatio_working_3-way'!X227=0),IF(Q227&gt;0,-Q227^(1/3),(-Q227)^(1/3)),'OddsRatio_working_3-way'!AN227-'OddsRatio_working_3-way'!R227/3)</f>
        <v>-0.35263555099393146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9">
        <f t="shared" si="52"/>
        <v>0.36184882695981541</v>
      </c>
      <c r="E228" s="9">
        <f t="shared" si="53"/>
        <v>0.27353232290265683</v>
      </c>
      <c r="F228" s="9">
        <f t="shared" si="54"/>
        <v>0.36461885013752759</v>
      </c>
      <c r="G228" s="9">
        <f t="shared" si="55"/>
        <v>1.0497529918939863</v>
      </c>
      <c r="H228" s="9">
        <f t="shared" si="56"/>
        <v>2.7635850263818971</v>
      </c>
      <c r="I228" s="9">
        <f t="shared" si="57"/>
        <v>3.6558750694917852</v>
      </c>
      <c r="J228" s="9">
        <f t="shared" si="58"/>
        <v>2.7425899665440179</v>
      </c>
      <c r="K228" s="11">
        <f t="shared" si="59"/>
        <v>0.37313432835820892</v>
      </c>
      <c r="L228" s="11">
        <f t="shared" si="60"/>
        <v>0.28328611898016998</v>
      </c>
      <c r="M228" s="11">
        <f t="shared" si="61"/>
        <v>0.37593984962406013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-0.28037982148301277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0.23326359533352004</v>
      </c>
      <c r="Q228" s="11">
        <f>2*'OddsRatio_working_3-way'!K228*'OddsRatio_working_3-way'!L228*'OddsRatio_working_3-way'!M228</f>
        <v>7.947652311193186E-2</v>
      </c>
      <c r="R228" s="11">
        <f t="shared" si="62"/>
        <v>0</v>
      </c>
      <c r="S228" s="11">
        <f t="shared" si="63"/>
        <v>-0.83195571671213386</v>
      </c>
      <c r="T228" s="11">
        <f t="shared" si="64"/>
        <v>-0.28346021012338457</v>
      </c>
      <c r="U228" s="11">
        <f>'OddsRatio_working_3-way'!S228-'OddsRatio_working_3-way'!R228^2/3</f>
        <v>-0.83195571671213386</v>
      </c>
      <c r="V228" s="11">
        <f>'OddsRatio_working_3-way'!S228*'OddsRatio_working_3-way'!R228/3-2*'OddsRatio_working_3-way'!R228^3/27-'OddsRatio_working_3-way'!T228</f>
        <v>0.28346021012338457</v>
      </c>
      <c r="W228" s="11">
        <f>'OddsRatio_working_3-way'!V228^2+4*'OddsRatio_working_3-way'!U228^3/27</f>
        <v>-4.9597035035642278E-3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0.14603885974866207</v>
      </c>
      <c r="Y228" s="11">
        <f>IF('OddsRatio_working_3-way'!W228&gt;=0,IF('OddsRatio_working_3-way'!V228+SQRT('OddsRatio_working_3-way'!W228)&gt;0,0,PI()),ACOS('OddsRatio_working_3-way'!V228/(2*'OddsRatio_working_3-way'!X228)))</f>
        <v>0.24351755807261855</v>
      </c>
      <c r="Z228" s="11">
        <f>'OddsRatio_working_3-way'!X228^(1/3)*COS('OddsRatio_working_3-way'!Y228/3)</f>
        <v>0.52487649594699315</v>
      </c>
      <c r="AA228" s="11">
        <f>'OddsRatio_working_3-way'!X228^(1/3)*COS(('OddsRatio_working_3-way'!Y228+2*PI())/3)</f>
        <v>-0.29941698753879348</v>
      </c>
      <c r="AB228" s="11">
        <f>'OddsRatio_working_3-way'!X228^(1/3)*COS(('OddsRatio_working_3-way'!Y228+4*PI())/3)</f>
        <v>-0.22545950840819984</v>
      </c>
      <c r="AC228" s="11">
        <f>'OddsRatio_working_3-way'!X228^(1/3)*SIN('OddsRatio_working_3-way'!Y228/3)</f>
        <v>4.2699370484634444E-2</v>
      </c>
      <c r="AD228" s="11">
        <f>'OddsRatio_working_3-way'!X228^(1/3)*SIN(('OddsRatio_working_3-way'!Y228+2*PI())/3)</f>
        <v>0.4332066940971388</v>
      </c>
      <c r="AE228" s="11">
        <f>'OddsRatio_working_3-way'!X228^(1/3)*SIN(('OddsRatio_working_3-way'!Y228+4*PI())/3)</f>
        <v>-0.4759060645817732</v>
      </c>
      <c r="AF228" s="11">
        <f>-'OddsRatio_working_3-way'!U228/(3*'OddsRatio_working_3-way'!X228^(1/3))*COS(('OddsRatio_working_3-way'!Y228)/3)</f>
        <v>0.52487649594699304</v>
      </c>
      <c r="AG228" s="11">
        <f>-'OddsRatio_working_3-way'!U228/(3*'OddsRatio_working_3-way'!X228^(1/3))*COS(('OddsRatio_working_3-way'!Y228+2*PI())/3)</f>
        <v>-0.29941698753879342</v>
      </c>
      <c r="AH228" s="11">
        <f>-'OddsRatio_working_3-way'!U228/(3*'OddsRatio_working_3-way'!X228^(1/3))*COS(('OddsRatio_working_3-way'!Y228+4*PI())/3)</f>
        <v>-0.22545950840819981</v>
      </c>
      <c r="AI228" s="11">
        <f>'OddsRatio_working_3-way'!U228/(3*'OddsRatio_working_3-way'!X228^(1/3))*SIN(('OddsRatio_working_3-way'!Y228)/3)</f>
        <v>-4.2699370484634437E-2</v>
      </c>
      <c r="AJ228" s="11">
        <f>'OddsRatio_working_3-way'!U228/(3*'OddsRatio_working_3-way'!X228^(1/3))*SIN(('OddsRatio_working_3-way'!Y228+2*PI())/3)</f>
        <v>-0.43320669409713874</v>
      </c>
      <c r="AK228" s="11">
        <f>'OddsRatio_working_3-way'!U228/(3*'OddsRatio_working_3-way'!X228^(1/3))*SIN(('OddsRatio_working_3-way'!Y228+4*PI())/3)</f>
        <v>0.47590606458177309</v>
      </c>
      <c r="AL228" s="11">
        <f>'OddsRatio_working_3-way'!Z228+'OddsRatio_working_3-way'!AF228</f>
        <v>1.0497529918939863</v>
      </c>
      <c r="AM228" s="11">
        <f>'OddsRatio_working_3-way'!AA228+'OddsRatio_working_3-way'!AG228</f>
        <v>-0.59883397507758684</v>
      </c>
      <c r="AN228" s="11">
        <f>'OddsRatio_working_3-way'!AB228+'OddsRatio_working_3-way'!AH228</f>
        <v>-0.45091901681639968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1.0497529918939863</v>
      </c>
      <c r="AS228" s="11">
        <f>IF(('OddsRatio_working_3-way'!X228=0),IF(Q228&gt;0,-Q228^(1/3),(-Q228)^(1/3)),'OddsRatio_working_3-way'!AM228-'OddsRatio_working_3-way'!R228/3)</f>
        <v>-0.59883397507758684</v>
      </c>
      <c r="AT228" s="11">
        <f>IF(('OddsRatio_working_3-way'!X228=0),IF(Q228&gt;0,-Q228^(1/3),(-Q228)^(1/3)),'OddsRatio_working_3-way'!AN228-'OddsRatio_working_3-way'!R228/3)</f>
        <v>-0.45091901681639968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9">
        <f t="shared" si="52"/>
        <v>0.35775486472872958</v>
      </c>
      <c r="E229" s="9">
        <f t="shared" si="53"/>
        <v>0.28582890556977769</v>
      </c>
      <c r="F229" s="9">
        <f t="shared" si="54"/>
        <v>0.35641622970149256</v>
      </c>
      <c r="G229" s="9">
        <f t="shared" si="55"/>
        <v>1.0498304495057624</v>
      </c>
      <c r="H229" s="9">
        <f t="shared" si="56"/>
        <v>2.7952100686548533</v>
      </c>
      <c r="I229" s="9">
        <f t="shared" si="57"/>
        <v>3.4985964698237142</v>
      </c>
      <c r="J229" s="9">
        <f t="shared" si="58"/>
        <v>2.8057083731499119</v>
      </c>
      <c r="K229" s="11">
        <f t="shared" si="59"/>
        <v>0.36900369003690037</v>
      </c>
      <c r="L229" s="11">
        <f t="shared" si="60"/>
        <v>0.29585798816568049</v>
      </c>
      <c r="M229" s="11">
        <f t="shared" si="61"/>
        <v>0.36764705882352938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-0.28096137470250426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0.23319607543447513</v>
      </c>
      <c r="Q229" s="11">
        <f>2*'OddsRatio_working_3-way'!K229*'OddsRatio_working_3-way'!L229*'OddsRatio_working_3-way'!M229</f>
        <v>8.0274036294139484E-2</v>
      </c>
      <c r="R229" s="11">
        <f t="shared" si="62"/>
        <v>0</v>
      </c>
      <c r="S229" s="11">
        <f t="shared" si="63"/>
        <v>-0.82999336005311974</v>
      </c>
      <c r="T229" s="11">
        <f t="shared" si="64"/>
        <v>-0.28571200001828573</v>
      </c>
      <c r="U229" s="11">
        <f>'OddsRatio_working_3-way'!S229-'OddsRatio_working_3-way'!R229^2/3</f>
        <v>-0.82999336005311974</v>
      </c>
      <c r="V229" s="11">
        <f>'OddsRatio_working_3-way'!S229*'OddsRatio_working_3-way'!R229/3-2*'OddsRatio_working_3-way'!R229^3/27-'OddsRatio_working_3-way'!T229</f>
        <v>0.28571200001828573</v>
      </c>
      <c r="W229" s="11">
        <f>'OddsRatio_working_3-way'!V229^2+4*'OddsRatio_working_3-way'!U229^3/27</f>
        <v>-3.0758052428197791E-3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0.14552246578902231</v>
      </c>
      <c r="Y229" s="11">
        <f>IF('OddsRatio_working_3-way'!W229&gt;=0,IF('OddsRatio_working_3-way'!V229+SQRT('OddsRatio_working_3-way'!W229)&gt;0,0,PI()),ACOS('OddsRatio_working_3-way'!V229/(2*'OddsRatio_working_3-way'!X229)))</f>
        <v>0.19172704001383933</v>
      </c>
      <c r="Z229" s="11">
        <f>'OddsRatio_working_3-way'!X229^(1/3)*COS('OddsRatio_working_3-way'!Y229/3)</f>
        <v>0.5249152247528811</v>
      </c>
      <c r="AA229" s="11">
        <f>'OddsRatio_working_3-way'!X229^(1/3)*COS(('OddsRatio_working_3-way'!Y229+2*PI())/3)</f>
        <v>-0.2915496238272518</v>
      </c>
      <c r="AB229" s="11">
        <f>'OddsRatio_working_3-way'!X229^(1/3)*COS(('OddsRatio_working_3-way'!Y229+4*PI())/3)</f>
        <v>-0.23336560092562941</v>
      </c>
      <c r="AC229" s="11">
        <f>'OddsRatio_working_3-way'!X229^(1/3)*SIN('OddsRatio_working_3-way'!Y229/3)</f>
        <v>3.3592561284787173E-2</v>
      </c>
      <c r="AD229" s="11">
        <f>'OddsRatio_working_3-way'!X229^(1/3)*SIN(('OddsRatio_working_3-way'!Y229+2*PI())/3)</f>
        <v>0.43779363882681965</v>
      </c>
      <c r="AE229" s="11">
        <f>'OddsRatio_working_3-way'!X229^(1/3)*SIN(('OddsRatio_working_3-way'!Y229+4*PI())/3)</f>
        <v>-0.4713862001116067</v>
      </c>
      <c r="AF229" s="11">
        <f>-'OddsRatio_working_3-way'!U229/(3*'OddsRatio_working_3-way'!X229^(1/3))*COS(('OddsRatio_working_3-way'!Y229)/3)</f>
        <v>0.52491522475288122</v>
      </c>
      <c r="AG229" s="11">
        <f>-'OddsRatio_working_3-way'!U229/(3*'OddsRatio_working_3-way'!X229^(1/3))*COS(('OddsRatio_working_3-way'!Y229+2*PI())/3)</f>
        <v>-0.29154962382725186</v>
      </c>
      <c r="AH229" s="11">
        <f>-'OddsRatio_working_3-way'!U229/(3*'OddsRatio_working_3-way'!X229^(1/3))*COS(('OddsRatio_working_3-way'!Y229+4*PI())/3)</f>
        <v>-0.23336560092562944</v>
      </c>
      <c r="AI229" s="11">
        <f>'OddsRatio_working_3-way'!U229/(3*'OddsRatio_working_3-way'!X229^(1/3))*SIN(('OddsRatio_working_3-way'!Y229)/3)</f>
        <v>-3.359256128478718E-2</v>
      </c>
      <c r="AJ229" s="11">
        <f>'OddsRatio_working_3-way'!U229/(3*'OddsRatio_working_3-way'!X229^(1/3))*SIN(('OddsRatio_working_3-way'!Y229+2*PI())/3)</f>
        <v>-0.43779363882681976</v>
      </c>
      <c r="AK229" s="11">
        <f>'OddsRatio_working_3-way'!U229/(3*'OddsRatio_working_3-way'!X229^(1/3))*SIN(('OddsRatio_working_3-way'!Y229+4*PI())/3)</f>
        <v>0.47138620011160681</v>
      </c>
      <c r="AL229" s="11">
        <f>'OddsRatio_working_3-way'!Z229+'OddsRatio_working_3-way'!AF229</f>
        <v>1.0498304495057624</v>
      </c>
      <c r="AM229" s="11">
        <f>'OddsRatio_working_3-way'!AA229+'OddsRatio_working_3-way'!AG229</f>
        <v>-0.58309924765450361</v>
      </c>
      <c r="AN229" s="11">
        <f>'OddsRatio_working_3-way'!AB229+'OddsRatio_working_3-way'!AH229</f>
        <v>-0.46673120185125883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1.0498304495057624</v>
      </c>
      <c r="AS229" s="11">
        <f>IF(('OddsRatio_working_3-way'!X229=0),IF(Q229&gt;0,-Q229^(1/3),(-Q229)^(1/3)),'OddsRatio_working_3-way'!AM229-'OddsRatio_working_3-way'!R229/3)</f>
        <v>-0.58309924765450361</v>
      </c>
      <c r="AT229" s="11">
        <f>IF(('OddsRatio_working_3-way'!X229=0),IF(Q229&gt;0,-Q229^(1/3),(-Q229)^(1/3)),'OddsRatio_working_3-way'!AN229-'OddsRatio_working_3-way'!R229/3)</f>
        <v>-0.46673120185125883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9">
        <f t="shared" si="52"/>
        <v>0.29847126177790367</v>
      </c>
      <c r="E230" s="9">
        <f t="shared" si="53"/>
        <v>0.29477848360542619</v>
      </c>
      <c r="F230" s="9">
        <f t="shared" si="54"/>
        <v>0.40675025461667008</v>
      </c>
      <c r="G230" s="9">
        <f t="shared" si="55"/>
        <v>1.0492885330233963</v>
      </c>
      <c r="H230" s="9">
        <f t="shared" si="56"/>
        <v>3.3504063139724081</v>
      </c>
      <c r="I230" s="9">
        <f t="shared" si="57"/>
        <v>3.3923778552933443</v>
      </c>
      <c r="J230" s="9">
        <f t="shared" si="58"/>
        <v>2.4585110609025209</v>
      </c>
      <c r="K230" s="11">
        <f t="shared" si="59"/>
        <v>0.30864197530864196</v>
      </c>
      <c r="L230" s="11">
        <f t="shared" si="60"/>
        <v>0.3048780487804878</v>
      </c>
      <c r="M230" s="11">
        <f t="shared" si="61"/>
        <v>0.41841004184100417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-0.27949941981986071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0.23268625294342205</v>
      </c>
      <c r="Q230" s="11">
        <f>2*'OddsRatio_working_3-way'!K230*'OddsRatio_working_3-way'!L230*'OddsRatio_working_3-way'!M230</f>
        <v>7.8743232806572597E-2</v>
      </c>
      <c r="R230" s="11">
        <f t="shared" si="62"/>
        <v>0</v>
      </c>
      <c r="S230" s="11">
        <f t="shared" si="63"/>
        <v>-0.83251068318277699</v>
      </c>
      <c r="T230" s="11">
        <f t="shared" si="64"/>
        <v>-0.28172950361515292</v>
      </c>
      <c r="U230" s="11">
        <f>'OddsRatio_working_3-way'!S230-'OddsRatio_working_3-way'!R230^2/3</f>
        <v>-0.83251068318277699</v>
      </c>
      <c r="V230" s="11">
        <f>'OddsRatio_working_3-way'!S230*'OddsRatio_working_3-way'!R230/3-2*'OddsRatio_working_3-way'!R230^3/27-'OddsRatio_working_3-way'!T230</f>
        <v>0.28172950361515292</v>
      </c>
      <c r="W230" s="11">
        <f>'OddsRatio_working_3-way'!V230^2+4*'OddsRatio_working_3-way'!U230^3/27</f>
        <v>-6.1087150223628484E-3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0.14618500968772696</v>
      </c>
      <c r="Y230" s="11">
        <f>IF('OddsRatio_working_3-way'!W230&gt;=0,IF('OddsRatio_working_3-way'!V230+SQRT('OddsRatio_working_3-way'!W230)&gt;0,0,PI()),ACOS('OddsRatio_working_3-way'!V230/(2*'OddsRatio_working_3-way'!X230)))</f>
        <v>0.27061753864076943</v>
      </c>
      <c r="Z230" s="11">
        <f>'OddsRatio_working_3-way'!X230^(1/3)*COS('OddsRatio_working_3-way'!Y230/3)</f>
        <v>0.52464426651169815</v>
      </c>
      <c r="AA230" s="11">
        <f>'OddsRatio_working_3-way'!X230^(1/3)*COS(('OddsRatio_working_3-way'!Y230+2*PI())/3)</f>
        <v>-0.30341916487610021</v>
      </c>
      <c r="AB230" s="11">
        <f>'OddsRatio_working_3-way'!X230^(1/3)*COS(('OddsRatio_working_3-way'!Y230+4*PI())/3)</f>
        <v>-0.22122510163559811</v>
      </c>
      <c r="AC230" s="11">
        <f>'OddsRatio_working_3-way'!X230^(1/3)*SIN('OddsRatio_working_3-way'!Y230/3)</f>
        <v>4.7454764537693095E-2</v>
      </c>
      <c r="AD230" s="11">
        <f>'OddsRatio_working_3-way'!X230^(1/3)*SIN(('OddsRatio_working_3-way'!Y230+2*PI())/3)</f>
        <v>0.43062788048013756</v>
      </c>
      <c r="AE230" s="11">
        <f>'OddsRatio_working_3-way'!X230^(1/3)*SIN(('OddsRatio_working_3-way'!Y230+4*PI())/3)</f>
        <v>-0.47808264501783054</v>
      </c>
      <c r="AF230" s="11">
        <f>-'OddsRatio_working_3-way'!U230/(3*'OddsRatio_working_3-way'!X230^(1/3))*COS(('OddsRatio_working_3-way'!Y230)/3)</f>
        <v>0.52464426651169815</v>
      </c>
      <c r="AG230" s="11">
        <f>-'OddsRatio_working_3-way'!U230/(3*'OddsRatio_working_3-way'!X230^(1/3))*COS(('OddsRatio_working_3-way'!Y230+2*PI())/3)</f>
        <v>-0.30341916487610021</v>
      </c>
      <c r="AH230" s="11">
        <f>-'OddsRatio_working_3-way'!U230/(3*'OddsRatio_working_3-way'!X230^(1/3))*COS(('OddsRatio_working_3-way'!Y230+4*PI())/3)</f>
        <v>-0.22122510163559811</v>
      </c>
      <c r="AI230" s="11">
        <f>'OddsRatio_working_3-way'!U230/(3*'OddsRatio_working_3-way'!X230^(1/3))*SIN(('OddsRatio_working_3-way'!Y230)/3)</f>
        <v>-4.7454764537693095E-2</v>
      </c>
      <c r="AJ230" s="11">
        <f>'OddsRatio_working_3-way'!U230/(3*'OddsRatio_working_3-way'!X230^(1/3))*SIN(('OddsRatio_working_3-way'!Y230+2*PI())/3)</f>
        <v>-0.43062788048013756</v>
      </c>
      <c r="AK230" s="11">
        <f>'OddsRatio_working_3-way'!U230/(3*'OddsRatio_working_3-way'!X230^(1/3))*SIN(('OddsRatio_working_3-way'!Y230+4*PI())/3)</f>
        <v>0.47808264501783054</v>
      </c>
      <c r="AL230" s="11">
        <f>'OddsRatio_working_3-way'!Z230+'OddsRatio_working_3-way'!AF230</f>
        <v>1.0492885330233963</v>
      </c>
      <c r="AM230" s="11">
        <f>'OddsRatio_working_3-way'!AA230+'OddsRatio_working_3-way'!AG230</f>
        <v>-0.60683832975220042</v>
      </c>
      <c r="AN230" s="11">
        <f>'OddsRatio_working_3-way'!AB230+'OddsRatio_working_3-way'!AH230</f>
        <v>-0.44245020327119622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1.0492885330233963</v>
      </c>
      <c r="AS230" s="11">
        <f>IF(('OddsRatio_working_3-way'!X230=0),IF(Q230&gt;0,-Q230^(1/3),(-Q230)^(1/3)),'OddsRatio_working_3-way'!AM230-'OddsRatio_working_3-way'!R230/3)</f>
        <v>-0.60683832975220042</v>
      </c>
      <c r="AT230" s="11">
        <f>IF(('OddsRatio_working_3-way'!X230=0),IF(Q230&gt;0,-Q230^(1/3),(-Q230)^(1/3)),'OddsRatio_working_3-way'!AN230-'OddsRatio_working_3-way'!R230/3)</f>
        <v>-0.44245020327119622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9">
        <f t="shared" si="52"/>
        <v>0.48697470469140747</v>
      </c>
      <c r="E231" s="9">
        <f t="shared" si="53"/>
        <v>0.26896061686201855</v>
      </c>
      <c r="F231" s="9">
        <f t="shared" si="54"/>
        <v>0.24406467844657392</v>
      </c>
      <c r="G231" s="9">
        <f t="shared" si="55"/>
        <v>1.0534947510953225</v>
      </c>
      <c r="H231" s="9">
        <f t="shared" si="56"/>
        <v>2.0534947510953225</v>
      </c>
      <c r="I231" s="9">
        <f t="shared" si="57"/>
        <v>3.7180164578259327</v>
      </c>
      <c r="J231" s="9">
        <f t="shared" si="58"/>
        <v>4.0972745682202483</v>
      </c>
      <c r="K231" s="11">
        <f t="shared" si="59"/>
        <v>0.5</v>
      </c>
      <c r="L231" s="11">
        <f t="shared" si="60"/>
        <v>0.27932960893854747</v>
      </c>
      <c r="M231" s="11">
        <f t="shared" si="61"/>
        <v>0.25380710659898476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-0.26887956214729325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0.23112043785270681</v>
      </c>
      <c r="Q231" s="11">
        <f>2*'OddsRatio_working_3-way'!K231*'OddsRatio_working_3-way'!L231*'OddsRatio_working_3-way'!M231</f>
        <v>7.089583983211864E-2</v>
      </c>
      <c r="R231" s="11">
        <f t="shared" si="62"/>
        <v>0</v>
      </c>
      <c r="S231" s="11">
        <f t="shared" si="63"/>
        <v>-0.85956863365501224</v>
      </c>
      <c r="T231" s="11">
        <f t="shared" si="64"/>
        <v>-0.26367136001687486</v>
      </c>
      <c r="U231" s="11">
        <f>'OddsRatio_working_3-way'!S231-'OddsRatio_working_3-way'!R231^2/3</f>
        <v>-0.85956863365501224</v>
      </c>
      <c r="V231" s="11">
        <f>'OddsRatio_working_3-way'!S231*'OddsRatio_working_3-way'!R231/3-2*'OddsRatio_working_3-way'!R231^3/27-'OddsRatio_working_3-way'!T231</f>
        <v>0.26367136001687486</v>
      </c>
      <c r="W231" s="11">
        <f>'OddsRatio_working_3-way'!V231^2+4*'OddsRatio_working_3-way'!U231^3/27</f>
        <v>-2.4566208625657004E-2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0.15336948418672261</v>
      </c>
      <c r="Y231" s="11">
        <f>IF('OddsRatio_working_3-way'!W231&gt;=0,IF('OddsRatio_working_3-way'!V231+SQRT('OddsRatio_working_3-way'!W231)&gt;0,0,PI()),ACOS('OddsRatio_working_3-way'!V231/(2*'OddsRatio_working_3-way'!X231)))</f>
        <v>0.53631929632943853</v>
      </c>
      <c r="Z231" s="11">
        <f>'OddsRatio_working_3-way'!X231^(1/3)*COS('OddsRatio_working_3-way'!Y231/3)</f>
        <v>0.52674737554766127</v>
      </c>
      <c r="AA231" s="11">
        <f>'OddsRatio_working_3-way'!X231^(1/3)*COS(('OddsRatio_working_3-way'!Y231+2*PI())/3)</f>
        <v>-0.34580584278018361</v>
      </c>
      <c r="AB231" s="11">
        <f>'OddsRatio_working_3-way'!X231^(1/3)*COS(('OddsRatio_working_3-way'!Y231+4*PI())/3)</f>
        <v>-0.18094153276747754</v>
      </c>
      <c r="AC231" s="11">
        <f>'OddsRatio_working_3-way'!X231^(1/3)*SIN('OddsRatio_working_3-way'!Y231/3)</f>
        <v>9.5184453765597851E-2</v>
      </c>
      <c r="AD231" s="11">
        <f>'OddsRatio_working_3-way'!X231^(1/3)*SIN(('OddsRatio_working_3-way'!Y231+2*PI())/3)</f>
        <v>0.40858438171825784</v>
      </c>
      <c r="AE231" s="11">
        <f>'OddsRatio_working_3-way'!X231^(1/3)*SIN(('OddsRatio_working_3-way'!Y231+4*PI())/3)</f>
        <v>-0.50376883548385565</v>
      </c>
      <c r="AF231" s="11">
        <f>-'OddsRatio_working_3-way'!U231/(3*'OddsRatio_working_3-way'!X231^(1/3))*COS(('OddsRatio_working_3-way'!Y231)/3)</f>
        <v>0.52674737554766116</v>
      </c>
      <c r="AG231" s="11">
        <f>-'OddsRatio_working_3-way'!U231/(3*'OddsRatio_working_3-way'!X231^(1/3))*COS(('OddsRatio_working_3-way'!Y231+2*PI())/3)</f>
        <v>-0.34580584278018356</v>
      </c>
      <c r="AH231" s="11">
        <f>-'OddsRatio_working_3-way'!U231/(3*'OddsRatio_working_3-way'!X231^(1/3))*COS(('OddsRatio_working_3-way'!Y231+4*PI())/3)</f>
        <v>-0.18094153276747749</v>
      </c>
      <c r="AI231" s="11">
        <f>'OddsRatio_working_3-way'!U231/(3*'OddsRatio_working_3-way'!X231^(1/3))*SIN(('OddsRatio_working_3-way'!Y231)/3)</f>
        <v>-9.5184453765597823E-2</v>
      </c>
      <c r="AJ231" s="11">
        <f>'OddsRatio_working_3-way'!U231/(3*'OddsRatio_working_3-way'!X231^(1/3))*SIN(('OddsRatio_working_3-way'!Y231+2*PI())/3)</f>
        <v>-0.40858438171825773</v>
      </c>
      <c r="AK231" s="11">
        <f>'OddsRatio_working_3-way'!U231/(3*'OddsRatio_working_3-way'!X231^(1/3))*SIN(('OddsRatio_working_3-way'!Y231+4*PI())/3)</f>
        <v>0.50376883548385554</v>
      </c>
      <c r="AL231" s="11">
        <f>'OddsRatio_working_3-way'!Z231+'OddsRatio_working_3-way'!AF231</f>
        <v>1.0534947510953225</v>
      </c>
      <c r="AM231" s="11">
        <f>'OddsRatio_working_3-way'!AA231+'OddsRatio_working_3-way'!AG231</f>
        <v>-0.69161168556036712</v>
      </c>
      <c r="AN231" s="11">
        <f>'OddsRatio_working_3-way'!AB231+'OddsRatio_working_3-way'!AH231</f>
        <v>-0.36188306553495503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1.0534947510953225</v>
      </c>
      <c r="AS231" s="11">
        <f>IF(('OddsRatio_working_3-way'!X231=0),IF(Q231&gt;0,-Q231^(1/3),(-Q231)^(1/3)),'OddsRatio_working_3-way'!AM231-'OddsRatio_working_3-way'!R231/3)</f>
        <v>-0.69161168556036712</v>
      </c>
      <c r="AT231" s="11">
        <f>IF(('OddsRatio_working_3-way'!X231=0),IF(Q231&gt;0,-Q231^(1/3),(-Q231)^(1/3)),'OddsRatio_working_3-way'!AN231-'OddsRatio_working_3-way'!R231/3)</f>
        <v>-0.36188306553495503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9">
        <f t="shared" si="52"/>
        <v>0.52613542234812216</v>
      </c>
      <c r="E232" s="9">
        <f t="shared" si="53"/>
        <v>0.26706993240160271</v>
      </c>
      <c r="F232" s="9">
        <f t="shared" si="54"/>
        <v>0.20679464525027494</v>
      </c>
      <c r="G232" s="9">
        <f t="shared" si="55"/>
        <v>1.0595898218103759</v>
      </c>
      <c r="H232" s="9">
        <f t="shared" si="56"/>
        <v>1.9006513485388199</v>
      </c>
      <c r="I232" s="9">
        <f t="shared" si="57"/>
        <v>3.7443376384888731</v>
      </c>
      <c r="J232" s="9">
        <f t="shared" si="58"/>
        <v>4.8357151549535615</v>
      </c>
      <c r="K232" s="11">
        <f t="shared" si="59"/>
        <v>0.54054054054054046</v>
      </c>
      <c r="L232" s="11">
        <f t="shared" si="60"/>
        <v>0.2785515320334262</v>
      </c>
      <c r="M232" s="11">
        <f t="shared" si="61"/>
        <v>0.21645021645021645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-0.25972820123237939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0.23008936657961726</v>
      </c>
      <c r="Q232" s="11">
        <f>2*'OddsRatio_working_3-way'!K232*'OddsRatio_working_3-way'!L232*'OddsRatio_working_3-way'!M232</f>
        <v>6.5181123676945396E-2</v>
      </c>
      <c r="R232" s="11">
        <f t="shared" si="62"/>
        <v>0</v>
      </c>
      <c r="S232" s="11">
        <f t="shared" si="63"/>
        <v>-0.88588518877761679</v>
      </c>
      <c r="T232" s="11">
        <f t="shared" si="64"/>
        <v>-0.25095897699082625</v>
      </c>
      <c r="U232" s="11">
        <f>'OddsRatio_working_3-way'!S232-'OddsRatio_working_3-way'!R232^2/3</f>
        <v>-0.88588518877761679</v>
      </c>
      <c r="V232" s="11">
        <f>'OddsRatio_working_3-way'!S232*'OddsRatio_working_3-way'!R232/3-2*'OddsRatio_working_3-way'!R232^3/27-'OddsRatio_working_3-way'!T232</f>
        <v>0.25095897699082625</v>
      </c>
      <c r="W232" s="11">
        <f>'OddsRatio_working_3-way'!V232^2+4*'OddsRatio_working_3-way'!U232^3/27</f>
        <v>-4.0017534383902556E-2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0.16046646263018996</v>
      </c>
      <c r="Y232" s="11">
        <f>IF('OddsRatio_working_3-way'!W232&gt;=0,IF('OddsRatio_working_3-way'!V232+SQRT('OddsRatio_working_3-way'!W232)&gt;0,0,PI()),ACOS('OddsRatio_working_3-way'!V232/(2*'OddsRatio_working_3-way'!X232)))</f>
        <v>0.67298094179733281</v>
      </c>
      <c r="Z232" s="11">
        <f>'OddsRatio_working_3-way'!X232^(1/3)*COS('OddsRatio_working_3-way'!Y232/3)</f>
        <v>0.52979491090518793</v>
      </c>
      <c r="AA232" s="11">
        <f>'OddsRatio_working_3-way'!X232^(1/3)*COS(('OddsRatio_working_3-way'!Y232+2*PI())/3)</f>
        <v>-0.36958418564619172</v>
      </c>
      <c r="AB232" s="11">
        <f>'OddsRatio_working_3-way'!X232^(1/3)*COS(('OddsRatio_working_3-way'!Y232+4*PI())/3)</f>
        <v>-0.16021072525899638</v>
      </c>
      <c r="AC232" s="11">
        <f>'OddsRatio_working_3-way'!X232^(1/3)*SIN('OddsRatio_working_3-way'!Y232/3)</f>
        <v>0.12088182371571092</v>
      </c>
      <c r="AD232" s="11">
        <f>'OddsRatio_working_3-way'!X232^(1/3)*SIN(('OddsRatio_working_3-way'!Y232+2*PI())/3)</f>
        <v>0.39837493978175076</v>
      </c>
      <c r="AE232" s="11">
        <f>'OddsRatio_working_3-way'!X232^(1/3)*SIN(('OddsRatio_working_3-way'!Y232+4*PI())/3)</f>
        <v>-0.51925676349746142</v>
      </c>
      <c r="AF232" s="11">
        <f>-'OddsRatio_working_3-way'!U232/(3*'OddsRatio_working_3-way'!X232^(1/3))*COS(('OddsRatio_working_3-way'!Y232)/3)</f>
        <v>0.52979491090518793</v>
      </c>
      <c r="AG232" s="11">
        <f>-'OddsRatio_working_3-way'!U232/(3*'OddsRatio_working_3-way'!X232^(1/3))*COS(('OddsRatio_working_3-way'!Y232+2*PI())/3)</f>
        <v>-0.36958418564619172</v>
      </c>
      <c r="AH232" s="11">
        <f>-'OddsRatio_working_3-way'!U232/(3*'OddsRatio_working_3-way'!X232^(1/3))*COS(('OddsRatio_working_3-way'!Y232+4*PI())/3)</f>
        <v>-0.16021072525899638</v>
      </c>
      <c r="AI232" s="11">
        <f>'OddsRatio_working_3-way'!U232/(3*'OddsRatio_working_3-way'!X232^(1/3))*SIN(('OddsRatio_working_3-way'!Y232)/3)</f>
        <v>-0.12088182371571092</v>
      </c>
      <c r="AJ232" s="11">
        <f>'OddsRatio_working_3-way'!U232/(3*'OddsRatio_working_3-way'!X232^(1/3))*SIN(('OddsRatio_working_3-way'!Y232+2*PI())/3)</f>
        <v>-0.39837493978175076</v>
      </c>
      <c r="AK232" s="11">
        <f>'OddsRatio_working_3-way'!U232/(3*'OddsRatio_working_3-way'!X232^(1/3))*SIN(('OddsRatio_working_3-way'!Y232+4*PI())/3)</f>
        <v>0.51925676349746142</v>
      </c>
      <c r="AL232" s="11">
        <f>'OddsRatio_working_3-way'!Z232+'OddsRatio_working_3-way'!AF232</f>
        <v>1.0595898218103759</v>
      </c>
      <c r="AM232" s="11">
        <f>'OddsRatio_working_3-way'!AA232+'OddsRatio_working_3-way'!AG232</f>
        <v>-0.73916837129238344</v>
      </c>
      <c r="AN232" s="11">
        <f>'OddsRatio_working_3-way'!AB232+'OddsRatio_working_3-way'!AH232</f>
        <v>-0.32042145051799276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1.0595898218103759</v>
      </c>
      <c r="AS232" s="11">
        <f>IF(('OddsRatio_working_3-way'!X232=0),IF(Q232&gt;0,-Q232^(1/3),(-Q232)^(1/3)),'OddsRatio_working_3-way'!AM232-'OddsRatio_working_3-way'!R232/3)</f>
        <v>-0.73916837129238344</v>
      </c>
      <c r="AT232" s="11">
        <f>IF(('OddsRatio_working_3-way'!X232=0),IF(Q232&gt;0,-Q232^(1/3),(-Q232)^(1/3)),'OddsRatio_working_3-way'!AN232-'OddsRatio_working_3-way'!R232/3)</f>
        <v>-0.32042145051799276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9">
        <f t="shared" si="52"/>
        <v>0.47179446736575786</v>
      </c>
      <c r="E233" s="9">
        <f t="shared" si="53"/>
        <v>0.29709934425022216</v>
      </c>
      <c r="F233" s="9">
        <f t="shared" si="54"/>
        <v>0.23110618838402</v>
      </c>
      <c r="G233" s="9">
        <f t="shared" si="55"/>
        <v>1.0561953153901809</v>
      </c>
      <c r="H233" s="9">
        <f t="shared" si="56"/>
        <v>2.1195670343135915</v>
      </c>
      <c r="I233" s="9">
        <f t="shared" si="57"/>
        <v>3.3658775064740056</v>
      </c>
      <c r="J233" s="9">
        <f t="shared" si="58"/>
        <v>4.3270152434790692</v>
      </c>
      <c r="K233" s="11">
        <f t="shared" si="59"/>
        <v>0.4854368932038835</v>
      </c>
      <c r="L233" s="11">
        <f t="shared" si="60"/>
        <v>0.30864197530864196</v>
      </c>
      <c r="M233" s="11">
        <f t="shared" si="61"/>
        <v>0.24096385542168672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-0.27002508415539184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0.23286240972520067</v>
      </c>
      <c r="Q233" s="11">
        <f>2*'OddsRatio_working_3-way'!K233*'OddsRatio_working_3-way'!L233*'OddsRatio_working_3-way'!M233</f>
        <v>7.2205398364403303E-2</v>
      </c>
      <c r="R233" s="11">
        <f t="shared" si="62"/>
        <v>0</v>
      </c>
      <c r="S233" s="11">
        <f t="shared" si="63"/>
        <v>-0.86237325118726715</v>
      </c>
      <c r="T233" s="11">
        <f t="shared" si="64"/>
        <v>-0.26740255850767969</v>
      </c>
      <c r="U233" s="11">
        <f>'OddsRatio_working_3-way'!S233-'OddsRatio_working_3-way'!R233^2/3</f>
        <v>-0.86237325118726715</v>
      </c>
      <c r="V233" s="11">
        <f>'OddsRatio_working_3-way'!S233*'OddsRatio_working_3-way'!R233/3-2*'OddsRatio_working_3-way'!R233^3/27-'OddsRatio_working_3-way'!T233</f>
        <v>0.26740255850767969</v>
      </c>
      <c r="W233" s="11">
        <f>'OddsRatio_working_3-way'!V233^2+4*'OddsRatio_working_3-way'!U233^3/27</f>
        <v>-2.3508659035385723E-2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0.15412072162094134</v>
      </c>
      <c r="Y233" s="11">
        <f>IF('OddsRatio_working_3-way'!W233&gt;=0,IF('OddsRatio_working_3-way'!V233+SQRT('OddsRatio_working_3-way'!W233)&gt;0,0,PI()),ACOS('OddsRatio_working_3-way'!V233/(2*'OddsRatio_working_3-way'!X233)))</f>
        <v>0.5206217472066883</v>
      </c>
      <c r="Z233" s="11">
        <f>'OddsRatio_working_3-way'!X233^(1/3)*COS('OddsRatio_working_3-way'!Y233/3)</f>
        <v>0.52809765769509043</v>
      </c>
      <c r="AA233" s="11">
        <f>'OddsRatio_working_3-way'!X233^(1/3)*COS(('OddsRatio_working_3-way'!Y233+2*PI())/3)</f>
        <v>-0.34422339307795502</v>
      </c>
      <c r="AB233" s="11">
        <f>'OddsRatio_working_3-way'!X233^(1/3)*COS(('OddsRatio_working_3-way'!Y233+4*PI())/3)</f>
        <v>-0.18387426461713546</v>
      </c>
      <c r="AC233" s="11">
        <f>'OddsRatio_working_3-way'!X233^(1/3)*SIN('OddsRatio_working_3-way'!Y233/3)</f>
        <v>9.25776124811762E-2</v>
      </c>
      <c r="AD233" s="11">
        <f>'OddsRatio_working_3-way'!X233^(1/3)*SIN(('OddsRatio_working_3-way'!Y233+2*PI())/3)</f>
        <v>0.41105718100241884</v>
      </c>
      <c r="AE233" s="11">
        <f>'OddsRatio_working_3-way'!X233^(1/3)*SIN(('OddsRatio_working_3-way'!Y233+4*PI())/3)</f>
        <v>-0.50363479348359497</v>
      </c>
      <c r="AF233" s="11">
        <f>-'OddsRatio_working_3-way'!U233/(3*'OddsRatio_working_3-way'!X233^(1/3))*COS(('OddsRatio_working_3-way'!Y233)/3)</f>
        <v>0.52809765769509054</v>
      </c>
      <c r="AG233" s="11">
        <f>-'OddsRatio_working_3-way'!U233/(3*'OddsRatio_working_3-way'!X233^(1/3))*COS(('OddsRatio_working_3-way'!Y233+2*PI())/3)</f>
        <v>-0.34422339307795513</v>
      </c>
      <c r="AH233" s="11">
        <f>-'OddsRatio_working_3-way'!U233/(3*'OddsRatio_working_3-way'!X233^(1/3))*COS(('OddsRatio_working_3-way'!Y233+4*PI())/3)</f>
        <v>-0.18387426461713549</v>
      </c>
      <c r="AI233" s="11">
        <f>'OddsRatio_working_3-way'!U233/(3*'OddsRatio_working_3-way'!X233^(1/3))*SIN(('OddsRatio_working_3-way'!Y233)/3)</f>
        <v>-9.2577612481176227E-2</v>
      </c>
      <c r="AJ233" s="11">
        <f>'OddsRatio_working_3-way'!U233/(3*'OddsRatio_working_3-way'!X233^(1/3))*SIN(('OddsRatio_working_3-way'!Y233+2*PI())/3)</f>
        <v>-0.41105718100241895</v>
      </c>
      <c r="AK233" s="11">
        <f>'OddsRatio_working_3-way'!U233/(3*'OddsRatio_working_3-way'!X233^(1/3))*SIN(('OddsRatio_working_3-way'!Y233+4*PI())/3)</f>
        <v>0.50363479348359508</v>
      </c>
      <c r="AL233" s="11">
        <f>'OddsRatio_working_3-way'!Z233+'OddsRatio_working_3-way'!AF233</f>
        <v>1.0561953153901809</v>
      </c>
      <c r="AM233" s="11">
        <f>'OddsRatio_working_3-way'!AA233+'OddsRatio_working_3-way'!AG233</f>
        <v>-0.68844678615591015</v>
      </c>
      <c r="AN233" s="11">
        <f>'OddsRatio_working_3-way'!AB233+'OddsRatio_working_3-way'!AH233</f>
        <v>-0.36774852923427093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1.0561953153901809</v>
      </c>
      <c r="AS233" s="11">
        <f>IF(('OddsRatio_working_3-way'!X233=0),IF(Q233&gt;0,-Q233^(1/3),(-Q233)^(1/3)),'OddsRatio_working_3-way'!AM233-'OddsRatio_working_3-way'!R233/3)</f>
        <v>-0.68844678615591015</v>
      </c>
      <c r="AT233" s="11">
        <f>IF(('OddsRatio_working_3-way'!X233=0),IF(Q233&gt;0,-Q233^(1/3),(-Q233)^(1/3)),'OddsRatio_working_3-way'!AN233-'OddsRatio_working_3-way'!R233/3)</f>
        <v>-0.36774852923427093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9">
        <f t="shared" si="52"/>
        <v>0.4150458862228425</v>
      </c>
      <c r="E234" s="9">
        <f t="shared" si="53"/>
        <v>0.29247705688857878</v>
      </c>
      <c r="F234" s="9">
        <f t="shared" si="54"/>
        <v>0.29247705688857878</v>
      </c>
      <c r="G234" s="9">
        <f t="shared" si="55"/>
        <v>1.0517702625652405</v>
      </c>
      <c r="H234" s="9">
        <f t="shared" si="56"/>
        <v>2.4093721518374225</v>
      </c>
      <c r="I234" s="9">
        <f t="shared" si="57"/>
        <v>3.4190716039000528</v>
      </c>
      <c r="J234" s="9">
        <f t="shared" si="58"/>
        <v>3.4190716039000528</v>
      </c>
      <c r="K234" s="11">
        <f t="shared" si="59"/>
        <v>0.42735042735042739</v>
      </c>
      <c r="L234" s="11">
        <f t="shared" si="60"/>
        <v>0.30303030303030304</v>
      </c>
      <c r="M234" s="11">
        <f t="shared" si="61"/>
        <v>0.30303030303030304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-0.27817412665897512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0.23310023310023315</v>
      </c>
      <c r="Q234" s="11">
        <f>2*'OddsRatio_working_3-way'!K234*'OddsRatio_working_3-way'!L234*'OddsRatio_working_3-way'!M234</f>
        <v>7.8484926969775465E-2</v>
      </c>
      <c r="R234" s="11">
        <f t="shared" si="62"/>
        <v>0</v>
      </c>
      <c r="S234" s="11">
        <f t="shared" si="63"/>
        <v>-0.83796518353412541</v>
      </c>
      <c r="T234" s="11">
        <f t="shared" si="64"/>
        <v>-0.28214315943909946</v>
      </c>
      <c r="U234" s="11">
        <f>'OddsRatio_working_3-way'!S234-'OddsRatio_working_3-way'!R234^2/3</f>
        <v>-0.83796518353412541</v>
      </c>
      <c r="V234" s="11">
        <f>'OddsRatio_working_3-way'!S234*'OddsRatio_working_3-way'!R234/3-2*'OddsRatio_working_3-way'!R234^3/27-'OddsRatio_working_3-way'!T234</f>
        <v>0.28214315943909946</v>
      </c>
      <c r="W234" s="11">
        <f>'OddsRatio_working_3-way'!V234^2+4*'OddsRatio_working_3-way'!U234^3/27</f>
        <v>-7.566663668331669E-3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0.1476240377501313</v>
      </c>
      <c r="Y234" s="11">
        <f>IF('OddsRatio_working_3-way'!W234&gt;=0,IF('OddsRatio_working_3-way'!V234+SQRT('OddsRatio_working_3-way'!W234)&gt;0,0,PI()),ACOS('OddsRatio_working_3-way'!V234/(2*'OddsRatio_working_3-way'!X234)))</f>
        <v>0.29905991343067817</v>
      </c>
      <c r="Z234" s="11">
        <f>'OddsRatio_working_3-way'!X234^(1/3)*COS('OddsRatio_working_3-way'!Y234/3)</f>
        <v>0.52588513128262027</v>
      </c>
      <c r="AA234" s="11">
        <f>'OddsRatio_working_3-way'!X234^(1/3)*COS(('OddsRatio_working_3-way'!Y234+2*PI())/3)</f>
        <v>-0.30849382693479416</v>
      </c>
      <c r="AB234" s="11">
        <f>'OddsRatio_working_3-way'!X234^(1/3)*COS(('OddsRatio_working_3-way'!Y234+4*PI())/3)</f>
        <v>-0.21739130434782628</v>
      </c>
      <c r="AC234" s="11">
        <f>'OddsRatio_working_3-way'!X234^(1/3)*SIN('OddsRatio_working_3-way'!Y234/3)</f>
        <v>5.2598065939440011E-2</v>
      </c>
      <c r="AD234" s="11">
        <f>'OddsRatio_working_3-way'!X234^(1/3)*SIN(('OddsRatio_working_3-way'!Y234+2*PI())/3)</f>
        <v>0.4291308501935438</v>
      </c>
      <c r="AE234" s="11">
        <f>'OddsRatio_working_3-way'!X234^(1/3)*SIN(('OddsRatio_working_3-way'!Y234+4*PI())/3)</f>
        <v>-0.48172891613298369</v>
      </c>
      <c r="AF234" s="11">
        <f>-'OddsRatio_working_3-way'!U234/(3*'OddsRatio_working_3-way'!X234^(1/3))*COS(('OddsRatio_working_3-way'!Y234)/3)</f>
        <v>0.52588513128262038</v>
      </c>
      <c r="AG234" s="11">
        <f>-'OddsRatio_working_3-way'!U234/(3*'OddsRatio_working_3-way'!X234^(1/3))*COS(('OddsRatio_working_3-way'!Y234+2*PI())/3)</f>
        <v>-0.30849382693479421</v>
      </c>
      <c r="AH234" s="11">
        <f>-'OddsRatio_working_3-way'!U234/(3*'OddsRatio_working_3-way'!X234^(1/3))*COS(('OddsRatio_working_3-way'!Y234+4*PI())/3)</f>
        <v>-0.2173913043478263</v>
      </c>
      <c r="AI234" s="11">
        <f>'OddsRatio_working_3-way'!U234/(3*'OddsRatio_working_3-way'!X234^(1/3))*SIN(('OddsRatio_working_3-way'!Y234)/3)</f>
        <v>-5.2598065939440025E-2</v>
      </c>
      <c r="AJ234" s="11">
        <f>'OddsRatio_working_3-way'!U234/(3*'OddsRatio_working_3-way'!X234^(1/3))*SIN(('OddsRatio_working_3-way'!Y234+2*PI())/3)</f>
        <v>-0.42913085019354386</v>
      </c>
      <c r="AK234" s="11">
        <f>'OddsRatio_working_3-way'!U234/(3*'OddsRatio_working_3-way'!X234^(1/3))*SIN(('OddsRatio_working_3-way'!Y234+4*PI())/3)</f>
        <v>0.4817289161329838</v>
      </c>
      <c r="AL234" s="11">
        <f>'OddsRatio_working_3-way'!Z234+'OddsRatio_working_3-way'!AF234</f>
        <v>1.0517702625652405</v>
      </c>
      <c r="AM234" s="11">
        <f>'OddsRatio_working_3-way'!AA234+'OddsRatio_working_3-way'!AG234</f>
        <v>-0.61698765386958843</v>
      </c>
      <c r="AN234" s="11">
        <f>'OddsRatio_working_3-way'!AB234+'OddsRatio_working_3-way'!AH234</f>
        <v>-0.43478260869565255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1.0517702625652405</v>
      </c>
      <c r="AS234" s="11">
        <f>IF(('OddsRatio_working_3-way'!X234=0),IF(Q234&gt;0,-Q234^(1/3),(-Q234)^(1/3)),'OddsRatio_working_3-way'!AM234-'OddsRatio_working_3-way'!R234/3)</f>
        <v>-0.61698765386958843</v>
      </c>
      <c r="AT234" s="11">
        <f>IF(('OddsRatio_working_3-way'!X234=0),IF(Q234&gt;0,-Q234^(1/3),(-Q234)^(1/3)),'OddsRatio_working_3-way'!AN234-'OddsRatio_working_3-way'!R234/3)</f>
        <v>-0.43478260869565255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9">
        <f t="shared" si="52"/>
        <v>0.59047543380668233</v>
      </c>
      <c r="E235" s="9">
        <f t="shared" si="53"/>
        <v>0.24297542828987434</v>
      </c>
      <c r="F235" s="9">
        <f t="shared" si="54"/>
        <v>0.16654913790344306</v>
      </c>
      <c r="G235" s="9">
        <f t="shared" si="55"/>
        <v>1.0670008573969494</v>
      </c>
      <c r="H235" s="9">
        <f t="shared" si="56"/>
        <v>1.6935505573080172</v>
      </c>
      <c r="I235" s="9">
        <f t="shared" si="57"/>
        <v>4.1156425035990916</v>
      </c>
      <c r="J235" s="9">
        <f t="shared" si="58"/>
        <v>6.0042340211916949</v>
      </c>
      <c r="K235" s="11">
        <f t="shared" si="59"/>
        <v>0.60606060606060608</v>
      </c>
      <c r="L235" s="11">
        <f t="shared" si="60"/>
        <v>0.25510204081632654</v>
      </c>
      <c r="M235" s="11">
        <f t="shared" si="61"/>
        <v>0.17574692442882248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-0.24187265575666261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0.22443871301516294</v>
      </c>
      <c r="Q235" s="11">
        <f>2*'OddsRatio_working_3-way'!K235*'OddsRatio_working_3-way'!L235*'OddsRatio_working_3-way'!M235</f>
        <v>5.4343514047254939E-2</v>
      </c>
      <c r="R235" s="11">
        <f t="shared" si="62"/>
        <v>0</v>
      </c>
      <c r="S235" s="11">
        <f t="shared" si="63"/>
        <v>-0.92792098516899246</v>
      </c>
      <c r="T235" s="11">
        <f t="shared" si="64"/>
        <v>-0.22467820464140248</v>
      </c>
      <c r="U235" s="11">
        <f>'OddsRatio_working_3-way'!S235-'OddsRatio_working_3-way'!R235^2/3</f>
        <v>-0.92792098516899246</v>
      </c>
      <c r="V235" s="11">
        <f>'OddsRatio_working_3-way'!S235*'OddsRatio_working_3-way'!R235/3-2*'OddsRatio_working_3-way'!R235^3/27-'OddsRatio_working_3-way'!T235</f>
        <v>0.22467820464140248</v>
      </c>
      <c r="W235" s="11">
        <f>'OddsRatio_working_3-way'!V235^2+4*'OddsRatio_working_3-way'!U235^3/27</f>
        <v>-6.788631627856731E-2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0.17202224559591939</v>
      </c>
      <c r="Y235" s="11">
        <f>IF('OddsRatio_working_3-way'!W235&gt;=0,IF('OddsRatio_working_3-way'!V235+SQRT('OddsRatio_working_3-way'!W235)&gt;0,0,PI()),ACOS('OddsRatio_working_3-way'!V235/(2*'OddsRatio_working_3-way'!X235)))</f>
        <v>0.85919165431183486</v>
      </c>
      <c r="Z235" s="11">
        <f>'OddsRatio_working_3-way'!X235^(1/3)*COS('OddsRatio_working_3-way'!Y235/3)</f>
        <v>0.53350042869847469</v>
      </c>
      <c r="AA235" s="11">
        <f>'OddsRatio_working_3-way'!X235^(1/3)*COS(('OddsRatio_working_3-way'!Y235+2*PI())/3)</f>
        <v>-0.40281349273894812</v>
      </c>
      <c r="AB235" s="11">
        <f>'OddsRatio_working_3-way'!X235^(1/3)*COS(('OddsRatio_working_3-way'!Y235+4*PI())/3)</f>
        <v>-0.13068693595952691</v>
      </c>
      <c r="AC235" s="11">
        <f>'OddsRatio_working_3-way'!X235^(1/3)*SIN('OddsRatio_working_3-way'!Y235/3)</f>
        <v>0.15711234081024505</v>
      </c>
      <c r="AD235" s="11">
        <f>'OddsRatio_working_3-way'!X235^(1/3)*SIN(('OddsRatio_working_3-way'!Y235+2*PI())/3)</f>
        <v>0.38346875377764511</v>
      </c>
      <c r="AE235" s="11">
        <f>'OddsRatio_working_3-way'!X235^(1/3)*SIN(('OddsRatio_working_3-way'!Y235+4*PI())/3)</f>
        <v>-0.54058109458789005</v>
      </c>
      <c r="AF235" s="11">
        <f>-'OddsRatio_working_3-way'!U235/(3*'OddsRatio_working_3-way'!X235^(1/3))*COS(('OddsRatio_working_3-way'!Y235)/3)</f>
        <v>0.53350042869847469</v>
      </c>
      <c r="AG235" s="11">
        <f>-'OddsRatio_working_3-way'!U235/(3*'OddsRatio_working_3-way'!X235^(1/3))*COS(('OddsRatio_working_3-way'!Y235+2*PI())/3)</f>
        <v>-0.40281349273894812</v>
      </c>
      <c r="AH235" s="11">
        <f>-'OddsRatio_working_3-way'!U235/(3*'OddsRatio_working_3-way'!X235^(1/3))*COS(('OddsRatio_working_3-way'!Y235+4*PI())/3)</f>
        <v>-0.13068693595952691</v>
      </c>
      <c r="AI235" s="11">
        <f>'OddsRatio_working_3-way'!U235/(3*'OddsRatio_working_3-way'!X235^(1/3))*SIN(('OddsRatio_working_3-way'!Y235)/3)</f>
        <v>-0.15711234081024505</v>
      </c>
      <c r="AJ235" s="11">
        <f>'OddsRatio_working_3-way'!U235/(3*'OddsRatio_working_3-way'!X235^(1/3))*SIN(('OddsRatio_working_3-way'!Y235+2*PI())/3)</f>
        <v>-0.38346875377764511</v>
      </c>
      <c r="AK235" s="11">
        <f>'OddsRatio_working_3-way'!U235/(3*'OddsRatio_working_3-way'!X235^(1/3))*SIN(('OddsRatio_working_3-way'!Y235+4*PI())/3)</f>
        <v>0.54058109458789005</v>
      </c>
      <c r="AL235" s="11">
        <f>'OddsRatio_working_3-way'!Z235+'OddsRatio_working_3-way'!AF235</f>
        <v>1.0670008573969494</v>
      </c>
      <c r="AM235" s="11">
        <f>'OddsRatio_working_3-way'!AA235+'OddsRatio_working_3-way'!AG235</f>
        <v>-0.80562698547789624</v>
      </c>
      <c r="AN235" s="11">
        <f>'OddsRatio_working_3-way'!AB235+'OddsRatio_working_3-way'!AH235</f>
        <v>-0.26137387191905381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1.0670008573969494</v>
      </c>
      <c r="AS235" s="11">
        <f>IF(('OddsRatio_working_3-way'!X235=0),IF(Q235&gt;0,-Q235^(1/3),(-Q235)^(1/3)),'OddsRatio_working_3-way'!AM235-'OddsRatio_working_3-way'!R235/3)</f>
        <v>-0.80562698547789624</v>
      </c>
      <c r="AT235" s="11">
        <f>IF(('OddsRatio_working_3-way'!X235=0),IF(Q235&gt;0,-Q235^(1/3),(-Q235)^(1/3)),'OddsRatio_working_3-way'!AN235-'OddsRatio_working_3-way'!R235/3)</f>
        <v>-0.26137387191905381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9">
        <f t="shared" si="52"/>
        <v>0.37740345325695179</v>
      </c>
      <c r="E236" s="9">
        <f t="shared" si="53"/>
        <v>0.28650932900355885</v>
      </c>
      <c r="F236" s="9">
        <f t="shared" si="54"/>
        <v>0.33608721773948913</v>
      </c>
      <c r="G236" s="9">
        <f t="shared" si="55"/>
        <v>1.0507543230067533</v>
      </c>
      <c r="H236" s="9">
        <f t="shared" si="56"/>
        <v>2.6496842871206026</v>
      </c>
      <c r="I236" s="9">
        <f t="shared" si="57"/>
        <v>3.4902877455260053</v>
      </c>
      <c r="J236" s="9">
        <f t="shared" si="58"/>
        <v>2.9754181272526967</v>
      </c>
      <c r="K236" s="11">
        <f t="shared" si="59"/>
        <v>0.38910505836575876</v>
      </c>
      <c r="L236" s="11">
        <f t="shared" si="60"/>
        <v>0.29673590504451036</v>
      </c>
      <c r="M236" s="11">
        <f t="shared" si="61"/>
        <v>0.34722222222222221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-0.28044670107417613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0.23332833000419509</v>
      </c>
      <c r="Q236" s="11">
        <f>2*'OddsRatio_working_3-way'!K236*'OddsRatio_working_3-way'!L236*'OddsRatio_working_3-way'!M236</f>
        <v>8.018155670247254E-2</v>
      </c>
      <c r="R236" s="11">
        <f t="shared" si="62"/>
        <v>0</v>
      </c>
      <c r="S236" s="11">
        <f t="shared" si="63"/>
        <v>-0.83198814288238476</v>
      </c>
      <c r="T236" s="11">
        <f t="shared" si="64"/>
        <v>-0.28590657831009786</v>
      </c>
      <c r="U236" s="11">
        <f>'OddsRatio_working_3-way'!S236-'OddsRatio_working_3-way'!R236^2/3</f>
        <v>-0.83198814288238476</v>
      </c>
      <c r="V236" s="11">
        <f>'OddsRatio_working_3-way'!S236*'OddsRatio_working_3-way'!R236/3-2*'OddsRatio_working_3-way'!R236^3/27-'OddsRatio_working_3-way'!T236</f>
        <v>0.28590657831009786</v>
      </c>
      <c r="W236" s="11">
        <f>'OddsRatio_working_3-way'!V236^2+4*'OddsRatio_working_3-way'!U236^3/27</f>
        <v>-3.5767981096432588E-3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0.14604739781200432</v>
      </c>
      <c r="Y236" s="11">
        <f>IF('OddsRatio_working_3-way'!W236&gt;=0,IF('OddsRatio_working_3-way'!V236+SQRT('OddsRatio_working_3-way'!W236)&gt;0,0,PI()),ACOS('OddsRatio_working_3-way'!V236/(2*'OddsRatio_working_3-way'!X236)))</f>
        <v>0.20620804093355649</v>
      </c>
      <c r="Z236" s="11">
        <f>'OddsRatio_working_3-way'!X236^(1/3)*COS('OddsRatio_working_3-way'!Y236/3)</f>
        <v>0.52537716150337654</v>
      </c>
      <c r="AA236" s="11">
        <f>'OddsRatio_working_3-way'!X236^(1/3)*COS(('OddsRatio_working_3-way'!Y236+2*PI())/3)</f>
        <v>-0.29401212379182601</v>
      </c>
      <c r="AB236" s="11">
        <f>'OddsRatio_working_3-way'!X236^(1/3)*COS(('OddsRatio_working_3-way'!Y236+4*PI())/3)</f>
        <v>-0.23136503771155031</v>
      </c>
      <c r="AC236" s="11">
        <f>'OddsRatio_working_3-way'!X236^(1/3)*SIN('OddsRatio_working_3-way'!Y236/3)</f>
        <v>3.6169312012392811E-2</v>
      </c>
      <c r="AD236" s="11">
        <f>'OddsRatio_working_3-way'!X236^(1/3)*SIN(('OddsRatio_working_3-way'!Y236+2*PI())/3)</f>
        <v>0.43690531242388764</v>
      </c>
      <c r="AE236" s="11">
        <f>'OddsRatio_working_3-way'!X236^(1/3)*SIN(('OddsRatio_working_3-way'!Y236+4*PI())/3)</f>
        <v>-0.4730746244362804</v>
      </c>
      <c r="AF236" s="11">
        <f>-'OddsRatio_working_3-way'!U236/(3*'OddsRatio_working_3-way'!X236^(1/3))*COS(('OddsRatio_working_3-way'!Y236)/3)</f>
        <v>0.52537716150337666</v>
      </c>
      <c r="AG236" s="11">
        <f>-'OddsRatio_working_3-way'!U236/(3*'OddsRatio_working_3-way'!X236^(1/3))*COS(('OddsRatio_working_3-way'!Y236+2*PI())/3)</f>
        <v>-0.29401212379182606</v>
      </c>
      <c r="AH236" s="11">
        <f>-'OddsRatio_working_3-way'!U236/(3*'OddsRatio_working_3-way'!X236^(1/3))*COS(('OddsRatio_working_3-way'!Y236+4*PI())/3)</f>
        <v>-0.23136503771155034</v>
      </c>
      <c r="AI236" s="11">
        <f>'OddsRatio_working_3-way'!U236/(3*'OddsRatio_working_3-way'!X236^(1/3))*SIN(('OddsRatio_working_3-way'!Y236)/3)</f>
        <v>-3.6169312012392818E-2</v>
      </c>
      <c r="AJ236" s="11">
        <f>'OddsRatio_working_3-way'!U236/(3*'OddsRatio_working_3-way'!X236^(1/3))*SIN(('OddsRatio_working_3-way'!Y236+2*PI())/3)</f>
        <v>-0.43690531242388775</v>
      </c>
      <c r="AK236" s="11">
        <f>'OddsRatio_working_3-way'!U236/(3*'OddsRatio_working_3-way'!X236^(1/3))*SIN(('OddsRatio_working_3-way'!Y236+4*PI())/3)</f>
        <v>0.47307462443628051</v>
      </c>
      <c r="AL236" s="11">
        <f>'OddsRatio_working_3-way'!Z236+'OddsRatio_working_3-way'!AF236</f>
        <v>1.0507543230067533</v>
      </c>
      <c r="AM236" s="11">
        <f>'OddsRatio_working_3-way'!AA236+'OddsRatio_working_3-way'!AG236</f>
        <v>-0.58802424758365213</v>
      </c>
      <c r="AN236" s="11">
        <f>'OddsRatio_working_3-way'!AB236+'OddsRatio_working_3-way'!AH236</f>
        <v>-0.46273007542310063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1.0507543230067533</v>
      </c>
      <c r="AS236" s="11">
        <f>IF(('OddsRatio_working_3-way'!X236=0),IF(Q236&gt;0,-Q236^(1/3),(-Q236)^(1/3)),'OddsRatio_working_3-way'!AM236-'OddsRatio_working_3-way'!R236/3)</f>
        <v>-0.58802424758365213</v>
      </c>
      <c r="AT236" s="11">
        <f>IF(('OddsRatio_working_3-way'!X236=0),IF(Q236&gt;0,-Q236^(1/3),(-Q236)^(1/3)),'OddsRatio_working_3-way'!AN236-'OddsRatio_working_3-way'!R236/3)</f>
        <v>-0.46273007542310063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9">
        <f t="shared" si="52"/>
        <v>0.35114381480014217</v>
      </c>
      <c r="E237" s="9">
        <f t="shared" si="53"/>
        <v>0.28841042595537519</v>
      </c>
      <c r="F237" s="9">
        <f t="shared" si="54"/>
        <v>0.36044575924448247</v>
      </c>
      <c r="G237" s="9">
        <f t="shared" si="55"/>
        <v>1.0499068230924298</v>
      </c>
      <c r="H237" s="9">
        <f t="shared" si="56"/>
        <v>2.8478360086426764</v>
      </c>
      <c r="I237" s="9">
        <f t="shared" si="57"/>
        <v>3.4672810342672102</v>
      </c>
      <c r="J237" s="9">
        <f t="shared" si="58"/>
        <v>2.774342531026206</v>
      </c>
      <c r="K237" s="11">
        <f t="shared" si="59"/>
        <v>0.3623188405797102</v>
      </c>
      <c r="L237" s="11">
        <f t="shared" si="60"/>
        <v>0.29850746268656714</v>
      </c>
      <c r="M237" s="11">
        <f t="shared" si="61"/>
        <v>0.37174721189591081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-0.28103542414000782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0.23319639076317145</v>
      </c>
      <c r="Q237" s="11">
        <f>2*'OddsRatio_working_3-way'!K237*'OddsRatio_working_3-way'!L237*'OddsRatio_working_3-way'!M237</f>
        <v>8.0412548539024631E-2</v>
      </c>
      <c r="R237" s="11">
        <f t="shared" si="62"/>
        <v>0</v>
      </c>
      <c r="S237" s="11">
        <f t="shared" si="63"/>
        <v>-0.82977578885925907</v>
      </c>
      <c r="T237" s="11">
        <f t="shared" si="64"/>
        <v>-0.2861295823652617</v>
      </c>
      <c r="U237" s="11">
        <f>'OddsRatio_working_3-way'!S237-'OddsRatio_working_3-way'!R237^2/3</f>
        <v>-0.82977578885925907</v>
      </c>
      <c r="V237" s="11">
        <f>'OddsRatio_working_3-way'!S237*'OddsRatio_working_3-way'!R237/3-2*'OddsRatio_working_3-way'!R237^3/27-'OddsRatio_working_3-way'!T237</f>
        <v>0.2861295823652617</v>
      </c>
      <c r="W237" s="11">
        <f>'OddsRatio_working_3-way'!V237^2+4*'OddsRatio_working_3-way'!U237^3/27</f>
        <v>-2.7704173544501332E-3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0.1454652495090917</v>
      </c>
      <c r="Y237" s="11">
        <f>IF('OddsRatio_working_3-way'!W237&gt;=0,IF('OddsRatio_working_3-way'!V237+SQRT('OddsRatio_working_3-way'!W237)&gt;0,0,PI()),ACOS('OddsRatio_working_3-way'!V237/(2*'OddsRatio_working_3-way'!X237)))</f>
        <v>0.18192043892106269</v>
      </c>
      <c r="Z237" s="11">
        <f>'OddsRatio_working_3-way'!X237^(1/3)*COS('OddsRatio_working_3-way'!Y237/3)</f>
        <v>0.52495341154621489</v>
      </c>
      <c r="AA237" s="11">
        <f>'OddsRatio_working_3-way'!X237^(1/3)*COS(('OddsRatio_working_3-way'!Y237+2*PI())/3)</f>
        <v>-0.29007895195539363</v>
      </c>
      <c r="AB237" s="11">
        <f>'OddsRatio_working_3-way'!X237^(1/3)*COS(('OddsRatio_working_3-way'!Y237+4*PI())/3)</f>
        <v>-0.23487445959082134</v>
      </c>
      <c r="AC237" s="11">
        <f>'OddsRatio_working_3-way'!X237^(1/3)*SIN('OddsRatio_working_3-way'!Y237/3)</f>
        <v>3.1872328527162583E-2</v>
      </c>
      <c r="AD237" s="11">
        <f>'OddsRatio_working_3-way'!X237^(1/3)*SIN(('OddsRatio_working_3-way'!Y237+2*PI())/3)</f>
        <v>0.43868682593874808</v>
      </c>
      <c r="AE237" s="11">
        <f>'OddsRatio_working_3-way'!X237^(1/3)*SIN(('OddsRatio_working_3-way'!Y237+4*PI())/3)</f>
        <v>-0.47055915446591051</v>
      </c>
      <c r="AF237" s="11">
        <f>-'OddsRatio_working_3-way'!U237/(3*'OddsRatio_working_3-way'!X237^(1/3))*COS(('OddsRatio_working_3-way'!Y237)/3)</f>
        <v>0.52495341154621489</v>
      </c>
      <c r="AG237" s="11">
        <f>-'OddsRatio_working_3-way'!U237/(3*'OddsRatio_working_3-way'!X237^(1/3))*COS(('OddsRatio_working_3-way'!Y237+2*PI())/3)</f>
        <v>-0.29007895195539363</v>
      </c>
      <c r="AH237" s="11">
        <f>-'OddsRatio_working_3-way'!U237/(3*'OddsRatio_working_3-way'!X237^(1/3))*COS(('OddsRatio_working_3-way'!Y237+4*PI())/3)</f>
        <v>-0.23487445959082134</v>
      </c>
      <c r="AI237" s="11">
        <f>'OddsRatio_working_3-way'!U237/(3*'OddsRatio_working_3-way'!X237^(1/3))*SIN(('OddsRatio_working_3-way'!Y237)/3)</f>
        <v>-3.1872328527162583E-2</v>
      </c>
      <c r="AJ237" s="11">
        <f>'OddsRatio_working_3-way'!U237/(3*'OddsRatio_working_3-way'!X237^(1/3))*SIN(('OddsRatio_working_3-way'!Y237+2*PI())/3)</f>
        <v>-0.43868682593874808</v>
      </c>
      <c r="AK237" s="11">
        <f>'OddsRatio_working_3-way'!U237/(3*'OddsRatio_working_3-way'!X237^(1/3))*SIN(('OddsRatio_working_3-way'!Y237+4*PI())/3)</f>
        <v>0.47055915446591051</v>
      </c>
      <c r="AL237" s="11">
        <f>'OddsRatio_working_3-way'!Z237+'OddsRatio_working_3-way'!AF237</f>
        <v>1.0499068230924298</v>
      </c>
      <c r="AM237" s="11">
        <f>'OddsRatio_working_3-way'!AA237+'OddsRatio_working_3-way'!AG237</f>
        <v>-0.58015790391078725</v>
      </c>
      <c r="AN237" s="11">
        <f>'OddsRatio_working_3-way'!AB237+'OddsRatio_working_3-way'!AH237</f>
        <v>-0.46974891918164269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1.0499068230924298</v>
      </c>
      <c r="AS237" s="11">
        <f>IF(('OddsRatio_working_3-way'!X237=0),IF(Q237&gt;0,-Q237^(1/3),(-Q237)^(1/3)),'OddsRatio_working_3-way'!AM237-'OddsRatio_working_3-way'!R237/3)</f>
        <v>-0.58015790391078725</v>
      </c>
      <c r="AT237" s="11">
        <f>IF(('OddsRatio_working_3-way'!X237=0),IF(Q237&gt;0,-Q237^(1/3),(-Q237)^(1/3)),'OddsRatio_working_3-way'!AN237-'OddsRatio_working_3-way'!R237/3)</f>
        <v>-0.46974891918164269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9">
        <f t="shared" si="52"/>
        <v>0.44819818084287699</v>
      </c>
      <c r="E238" s="9">
        <f t="shared" si="53"/>
        <v>0.27149652288670056</v>
      </c>
      <c r="F238" s="9">
        <f t="shared" si="54"/>
        <v>0.28030529627042228</v>
      </c>
      <c r="G238" s="9">
        <f t="shared" si="55"/>
        <v>1.052269970333537</v>
      </c>
      <c r="H238" s="9">
        <f t="shared" si="56"/>
        <v>2.2311558652902383</v>
      </c>
      <c r="I238" s="9">
        <f t="shared" si="57"/>
        <v>3.6832884243505193</v>
      </c>
      <c r="J238" s="9">
        <f t="shared" si="58"/>
        <v>3.5675387276138304</v>
      </c>
      <c r="K238" s="11">
        <f t="shared" si="59"/>
        <v>0.46082949308755761</v>
      </c>
      <c r="L238" s="11">
        <f t="shared" si="60"/>
        <v>0.28169014084507044</v>
      </c>
      <c r="M238" s="11">
        <f t="shared" si="61"/>
        <v>0.29069767441860467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-0.27470675515961474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0.23245247931701235</v>
      </c>
      <c r="Q238" s="11">
        <f>2*'OddsRatio_working_3-way'!K238*'OddsRatio_working_3-way'!L238*'OddsRatio_working_3-way'!M238</f>
        <v>7.5471584193835192E-2</v>
      </c>
      <c r="R238" s="11">
        <f t="shared" si="62"/>
        <v>0</v>
      </c>
      <c r="S238" s="11">
        <f t="shared" si="63"/>
        <v>-0.84618406701338267</v>
      </c>
      <c r="T238" s="11">
        <f t="shared" si="64"/>
        <v>-0.27473508669265678</v>
      </c>
      <c r="U238" s="11">
        <f>'OddsRatio_working_3-way'!S238-'OddsRatio_working_3-way'!R238^2/3</f>
        <v>-0.84618406701338267</v>
      </c>
      <c r="V238" s="11">
        <f>'OddsRatio_working_3-way'!S238*'OddsRatio_working_3-way'!R238/3-2*'OddsRatio_working_3-way'!R238^3/27-'OddsRatio_working_3-way'!T238</f>
        <v>0.27473508669265678</v>
      </c>
      <c r="W238" s="11">
        <f>'OddsRatio_working_3-way'!V238^2+4*'OddsRatio_working_3-way'!U238^3/27</f>
        <v>-1.4282267860721426E-2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0.14980123140410351</v>
      </c>
      <c r="Y238" s="11">
        <f>IF('OddsRatio_working_3-way'!W238&gt;=0,IF('OddsRatio_working_3-way'!V238+SQRT('OddsRatio_working_3-way'!W238)&gt;0,0,PI()),ACOS('OddsRatio_working_3-way'!V238/(2*'OddsRatio_working_3-way'!X238)))</f>
        <v>0.41030611551713791</v>
      </c>
      <c r="Z238" s="11">
        <f>'OddsRatio_working_3-way'!X238^(1/3)*COS('OddsRatio_working_3-way'!Y238/3)</f>
        <v>0.52613498516676849</v>
      </c>
      <c r="AA238" s="11">
        <f>'OddsRatio_working_3-way'!X238^(1/3)*COS(('OddsRatio_working_3-way'!Y238+2*PI())/3)</f>
        <v>-0.32577713929757707</v>
      </c>
      <c r="AB238" s="11">
        <f>'OddsRatio_working_3-way'!X238^(1/3)*COS(('OddsRatio_working_3-way'!Y238+4*PI())/3)</f>
        <v>-0.20035784586919156</v>
      </c>
      <c r="AC238" s="11">
        <f>'OddsRatio_working_3-way'!X238^(1/3)*SIN('OddsRatio_working_3-way'!Y238/3)</f>
        <v>7.2410862822451308E-2</v>
      </c>
      <c r="AD238" s="11">
        <f>'OddsRatio_working_3-way'!X238^(1/3)*SIN(('OddsRatio_working_3-way'!Y238+2*PI())/3)</f>
        <v>0.41944083156294482</v>
      </c>
      <c r="AE238" s="11">
        <f>'OddsRatio_working_3-way'!X238^(1/3)*SIN(('OddsRatio_working_3-way'!Y238+4*PI())/3)</f>
        <v>-0.49185169438539583</v>
      </c>
      <c r="AF238" s="11">
        <f>-'OddsRatio_working_3-way'!U238/(3*'OddsRatio_working_3-way'!X238^(1/3))*COS(('OddsRatio_working_3-way'!Y238)/3)</f>
        <v>0.52613498516676849</v>
      </c>
      <c r="AG238" s="11">
        <f>-'OddsRatio_working_3-way'!U238/(3*'OddsRatio_working_3-way'!X238^(1/3))*COS(('OddsRatio_working_3-way'!Y238+2*PI())/3)</f>
        <v>-0.32577713929757707</v>
      </c>
      <c r="AH238" s="11">
        <f>-'OddsRatio_working_3-way'!U238/(3*'OddsRatio_working_3-way'!X238^(1/3))*COS(('OddsRatio_working_3-way'!Y238+4*PI())/3)</f>
        <v>-0.20035784586919156</v>
      </c>
      <c r="AI238" s="11">
        <f>'OddsRatio_working_3-way'!U238/(3*'OddsRatio_working_3-way'!X238^(1/3))*SIN(('OddsRatio_working_3-way'!Y238)/3)</f>
        <v>-7.2410862822451308E-2</v>
      </c>
      <c r="AJ238" s="11">
        <f>'OddsRatio_working_3-way'!U238/(3*'OddsRatio_working_3-way'!X238^(1/3))*SIN(('OddsRatio_working_3-way'!Y238+2*PI())/3)</f>
        <v>-0.41944083156294482</v>
      </c>
      <c r="AK238" s="11">
        <f>'OddsRatio_working_3-way'!U238/(3*'OddsRatio_working_3-way'!X238^(1/3))*SIN(('OddsRatio_working_3-way'!Y238+4*PI())/3)</f>
        <v>0.49185169438539583</v>
      </c>
      <c r="AL238" s="11">
        <f>'OddsRatio_working_3-way'!Z238+'OddsRatio_working_3-way'!AF238</f>
        <v>1.052269970333537</v>
      </c>
      <c r="AM238" s="11">
        <f>'OddsRatio_working_3-way'!AA238+'OddsRatio_working_3-way'!AG238</f>
        <v>-0.65155427859515413</v>
      </c>
      <c r="AN238" s="11">
        <f>'OddsRatio_working_3-way'!AB238+'OddsRatio_working_3-way'!AH238</f>
        <v>-0.40071569173838312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1.052269970333537</v>
      </c>
      <c r="AS238" s="11">
        <f>IF(('OddsRatio_working_3-way'!X238=0),IF(Q238&gt;0,-Q238^(1/3),(-Q238)^(1/3)),'OddsRatio_working_3-way'!AM238-'OddsRatio_working_3-way'!R238/3)</f>
        <v>-0.65155427859515413</v>
      </c>
      <c r="AT238" s="11">
        <f>IF(('OddsRatio_working_3-way'!X238=0),IF(Q238&gt;0,-Q238^(1/3),(-Q238)^(1/3)),'OddsRatio_working_3-way'!AN238-'OddsRatio_working_3-way'!R238/3)</f>
        <v>-0.40071569173838312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9">
        <f t="shared" si="52"/>
        <v>0.5319502955635671</v>
      </c>
      <c r="E239" s="9">
        <f t="shared" si="53"/>
        <v>0.23982714630815694</v>
      </c>
      <c r="F239" s="9">
        <f t="shared" si="54"/>
        <v>0.22822255812827569</v>
      </c>
      <c r="G239" s="9">
        <f t="shared" si="55"/>
        <v>1.0600902213100323</v>
      </c>
      <c r="H239" s="9">
        <f t="shared" si="56"/>
        <v>1.8798748836873271</v>
      </c>
      <c r="I239" s="9">
        <f t="shared" si="57"/>
        <v>4.1696697617169969</v>
      </c>
      <c r="J239" s="9">
        <f t="shared" si="58"/>
        <v>4.3816878059790039</v>
      </c>
      <c r="K239" s="11">
        <f t="shared" si="59"/>
        <v>0.54644808743169393</v>
      </c>
      <c r="L239" s="11">
        <f t="shared" si="60"/>
        <v>0.25062656641604009</v>
      </c>
      <c r="M239" s="11">
        <f t="shared" si="61"/>
        <v>0.2386634844868735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-0.25876286762656986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0.22912897356136011</v>
      </c>
      <c r="Q239" s="11">
        <f>2*'OddsRatio_working_3-way'!K239*'OddsRatio_working_3-way'!L239*'OddsRatio_working_3-way'!M239</f>
        <v>6.5372032399817426E-2</v>
      </c>
      <c r="R239" s="11">
        <f t="shared" si="62"/>
        <v>0</v>
      </c>
      <c r="S239" s="11">
        <f t="shared" si="63"/>
        <v>-0.88547856832389293</v>
      </c>
      <c r="T239" s="11">
        <f t="shared" si="64"/>
        <v>-0.25263297241765842</v>
      </c>
      <c r="U239" s="11">
        <f>'OddsRatio_working_3-way'!S239-'OddsRatio_working_3-way'!R239^2/3</f>
        <v>-0.88547856832389293</v>
      </c>
      <c r="V239" s="11">
        <f>'OddsRatio_working_3-way'!S239*'OddsRatio_working_3-way'!R239/3-2*'OddsRatio_working_3-way'!R239^3/27-'OddsRatio_working_3-way'!T239</f>
        <v>0.25263297241765842</v>
      </c>
      <c r="W239" s="11">
        <f>'OddsRatio_working_3-way'!V239^2+4*'OddsRatio_working_3-way'!U239^3/27</f>
        <v>-3.9032760981408926E-2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0.16035599437968501</v>
      </c>
      <c r="Y239" s="11">
        <f>IF('OddsRatio_working_3-way'!W239&gt;=0,IF('OddsRatio_working_3-way'!V239+SQRT('OddsRatio_working_3-way'!W239)&gt;0,0,PI()),ACOS('OddsRatio_working_3-way'!V239/(2*'OddsRatio_working_3-way'!X239)))</f>
        <v>0.66368850596947027</v>
      </c>
      <c r="Z239" s="11">
        <f>'OddsRatio_working_3-way'!X239^(1/3)*COS('OddsRatio_working_3-way'!Y239/3)</f>
        <v>0.53004511065501614</v>
      </c>
      <c r="AA239" s="11">
        <f>'OddsRatio_working_3-way'!X239^(1/3)*COS(('OddsRatio_working_3-way'!Y239+2*PI())/3)</f>
        <v>-0.36826391130468916</v>
      </c>
      <c r="AB239" s="11">
        <f>'OddsRatio_working_3-way'!X239^(1/3)*COS(('OddsRatio_working_3-way'!Y239+4*PI())/3)</f>
        <v>-0.16178119935032731</v>
      </c>
      <c r="AC239" s="11">
        <f>'OddsRatio_working_3-way'!X239^(1/3)*SIN('OddsRatio_working_3-way'!Y239/3)</f>
        <v>0.11921284932985501</v>
      </c>
      <c r="AD239" s="11">
        <f>'OddsRatio_working_3-way'!X239^(1/3)*SIN(('OddsRatio_working_3-way'!Y239+2*PI())/3)</f>
        <v>0.39942610631405034</v>
      </c>
      <c r="AE239" s="11">
        <f>'OddsRatio_working_3-way'!X239^(1/3)*SIN(('OddsRatio_working_3-way'!Y239+4*PI())/3)</f>
        <v>-0.51863895564390516</v>
      </c>
      <c r="AF239" s="11">
        <f>-'OddsRatio_working_3-way'!U239/(3*'OddsRatio_working_3-way'!X239^(1/3))*COS(('OddsRatio_working_3-way'!Y239)/3)</f>
        <v>0.53004511065501603</v>
      </c>
      <c r="AG239" s="11">
        <f>-'OddsRatio_working_3-way'!U239/(3*'OddsRatio_working_3-way'!X239^(1/3))*COS(('OddsRatio_working_3-way'!Y239+2*PI())/3)</f>
        <v>-0.36826391130468911</v>
      </c>
      <c r="AH239" s="11">
        <f>-'OddsRatio_working_3-way'!U239/(3*'OddsRatio_working_3-way'!X239^(1/3))*COS(('OddsRatio_working_3-way'!Y239+4*PI())/3)</f>
        <v>-0.16178119935032728</v>
      </c>
      <c r="AI239" s="11">
        <f>'OddsRatio_working_3-way'!U239/(3*'OddsRatio_working_3-way'!X239^(1/3))*SIN(('OddsRatio_working_3-way'!Y239)/3)</f>
        <v>-0.11921284932985499</v>
      </c>
      <c r="AJ239" s="11">
        <f>'OddsRatio_working_3-way'!U239/(3*'OddsRatio_working_3-way'!X239^(1/3))*SIN(('OddsRatio_working_3-way'!Y239+2*PI())/3)</f>
        <v>-0.39942610631405023</v>
      </c>
      <c r="AK239" s="11">
        <f>'OddsRatio_working_3-way'!U239/(3*'OddsRatio_working_3-way'!X239^(1/3))*SIN(('OddsRatio_working_3-way'!Y239+4*PI())/3)</f>
        <v>0.51863895564390505</v>
      </c>
      <c r="AL239" s="11">
        <f>'OddsRatio_working_3-way'!Z239+'OddsRatio_working_3-way'!AF239</f>
        <v>1.0600902213100323</v>
      </c>
      <c r="AM239" s="11">
        <f>'OddsRatio_working_3-way'!AA239+'OddsRatio_working_3-way'!AG239</f>
        <v>-0.73652782260937832</v>
      </c>
      <c r="AN239" s="11">
        <f>'OddsRatio_working_3-way'!AB239+'OddsRatio_working_3-way'!AH239</f>
        <v>-0.32356239870065462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1.0600902213100323</v>
      </c>
      <c r="AS239" s="11">
        <f>IF(('OddsRatio_working_3-way'!X239=0),IF(Q239&gt;0,-Q239^(1/3),(-Q239)^(1/3)),'OddsRatio_working_3-way'!AM239-'OddsRatio_working_3-way'!R239/3)</f>
        <v>-0.73652782260937832</v>
      </c>
      <c r="AT239" s="11">
        <f>IF(('OddsRatio_working_3-way'!X239=0),IF(Q239&gt;0,-Q239^(1/3),(-Q239)^(1/3)),'OddsRatio_working_3-way'!AN239-'OddsRatio_working_3-way'!R239/3)</f>
        <v>-0.32356239870065462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9">
        <f t="shared" si="52"/>
        <v>0.32003699950864894</v>
      </c>
      <c r="E240" s="9">
        <f t="shared" si="53"/>
        <v>0.26851653179345525</v>
      </c>
      <c r="F240" s="9">
        <f t="shared" si="54"/>
        <v>0.41144646869789586</v>
      </c>
      <c r="G240" s="9">
        <f t="shared" si="55"/>
        <v>1.0518013457653344</v>
      </c>
      <c r="H240" s="9">
        <f t="shared" si="56"/>
        <v>3.1246387184459752</v>
      </c>
      <c r="I240" s="9">
        <f t="shared" si="57"/>
        <v>3.7241654855322159</v>
      </c>
      <c r="J240" s="9">
        <f t="shared" si="58"/>
        <v>2.4304498302408546</v>
      </c>
      <c r="K240" s="11">
        <f t="shared" si="59"/>
        <v>0.33112582781456956</v>
      </c>
      <c r="L240" s="11">
        <f t="shared" si="60"/>
        <v>0.2785515320334262</v>
      </c>
      <c r="M240" s="11">
        <f t="shared" si="61"/>
        <v>0.42372881355932207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-0.27808441340186485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0.23332481847563619</v>
      </c>
      <c r="Q240" s="11">
        <f>2*'OddsRatio_working_3-way'!K240*'OddsRatio_working_3-way'!L240*'OddsRatio_working_3-way'!M240</f>
        <v>7.8165768333546479E-2</v>
      </c>
      <c r="R240" s="11">
        <f t="shared" si="62"/>
        <v>0</v>
      </c>
      <c r="S240" s="11">
        <f t="shared" si="63"/>
        <v>-0.83904313665525099</v>
      </c>
      <c r="T240" s="11">
        <f t="shared" si="64"/>
        <v>-0.28108647794145769</v>
      </c>
      <c r="U240" s="11">
        <f>'OddsRatio_working_3-way'!S240-'OddsRatio_working_3-way'!R240^2/3</f>
        <v>-0.83904313665525099</v>
      </c>
      <c r="V240" s="11">
        <f>'OddsRatio_working_3-way'!S240*'OddsRatio_working_3-way'!R240/3-2*'OddsRatio_working_3-way'!R240^3/27-'OddsRatio_working_3-way'!T240</f>
        <v>0.28108647794145769</v>
      </c>
      <c r="W240" s="11">
        <f>'OddsRatio_working_3-way'!V240^2+4*'OddsRatio_working_3-way'!U240^3/27</f>
        <v>-8.4986612630802982E-3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0.14790898328415847</v>
      </c>
      <c r="Y240" s="11">
        <f>IF('OddsRatio_working_3-way'!W240&gt;=0,IF('OddsRatio_working_3-way'!V240+SQRT('OddsRatio_working_3-way'!W240)&gt;0,0,PI()),ACOS('OddsRatio_working_3-way'!V240/(2*'OddsRatio_working_3-way'!X240)))</f>
        <v>0.31691662170588808</v>
      </c>
      <c r="Z240" s="11">
        <f>'OddsRatio_working_3-way'!X240^(1/3)*COS('OddsRatio_working_3-way'!Y240/3)</f>
        <v>0.52590067288266718</v>
      </c>
      <c r="AA240" s="11">
        <f>'OddsRatio_working_3-way'!X240^(1/3)*COS(('OddsRatio_working_3-way'!Y240+2*PI())/3)</f>
        <v>-0.31124263251411438</v>
      </c>
      <c r="AB240" s="11">
        <f>'OddsRatio_working_3-way'!X240^(1/3)*COS(('OddsRatio_working_3-way'!Y240+4*PI())/3)</f>
        <v>-0.21465804036855271</v>
      </c>
      <c r="AC240" s="11">
        <f>'OddsRatio_working_3-way'!X240^(1/3)*SIN('OddsRatio_working_3-way'!Y240/3)</f>
        <v>5.5763140274810309E-2</v>
      </c>
      <c r="AD240" s="11">
        <f>'OddsRatio_working_3-way'!X240^(1/3)*SIN(('OddsRatio_working_3-way'!Y240+2*PI())/3)</f>
        <v>0.42756177244631477</v>
      </c>
      <c r="AE240" s="11">
        <f>'OddsRatio_working_3-way'!X240^(1/3)*SIN(('OddsRatio_working_3-way'!Y240+4*PI())/3)</f>
        <v>-0.48332491272112499</v>
      </c>
      <c r="AF240" s="11">
        <f>-'OddsRatio_working_3-way'!U240/(3*'OddsRatio_working_3-way'!X240^(1/3))*COS(('OddsRatio_working_3-way'!Y240)/3)</f>
        <v>0.52590067288266718</v>
      </c>
      <c r="AG240" s="11">
        <f>-'OddsRatio_working_3-way'!U240/(3*'OddsRatio_working_3-way'!X240^(1/3))*COS(('OddsRatio_working_3-way'!Y240+2*PI())/3)</f>
        <v>-0.31124263251411438</v>
      </c>
      <c r="AH240" s="11">
        <f>-'OddsRatio_working_3-way'!U240/(3*'OddsRatio_working_3-way'!X240^(1/3))*COS(('OddsRatio_working_3-way'!Y240+4*PI())/3)</f>
        <v>-0.21465804036855271</v>
      </c>
      <c r="AI240" s="11">
        <f>'OddsRatio_working_3-way'!U240/(3*'OddsRatio_working_3-way'!X240^(1/3))*SIN(('OddsRatio_working_3-way'!Y240)/3)</f>
        <v>-5.5763140274810309E-2</v>
      </c>
      <c r="AJ240" s="11">
        <f>'OddsRatio_working_3-way'!U240/(3*'OddsRatio_working_3-way'!X240^(1/3))*SIN(('OddsRatio_working_3-way'!Y240+2*PI())/3)</f>
        <v>-0.42756177244631477</v>
      </c>
      <c r="AK240" s="11">
        <f>'OddsRatio_working_3-way'!U240/(3*'OddsRatio_working_3-way'!X240^(1/3))*SIN(('OddsRatio_working_3-way'!Y240+4*PI())/3)</f>
        <v>0.48332491272112499</v>
      </c>
      <c r="AL240" s="11">
        <f>'OddsRatio_working_3-way'!Z240+'OddsRatio_working_3-way'!AF240</f>
        <v>1.0518013457653344</v>
      </c>
      <c r="AM240" s="11">
        <f>'OddsRatio_working_3-way'!AA240+'OddsRatio_working_3-way'!AG240</f>
        <v>-0.62248526502822876</v>
      </c>
      <c r="AN240" s="11">
        <f>'OddsRatio_working_3-way'!AB240+'OddsRatio_working_3-way'!AH240</f>
        <v>-0.42931608073710542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1.0518013457653344</v>
      </c>
      <c r="AS240" s="11">
        <f>IF(('OddsRatio_working_3-way'!X240=0),IF(Q240&gt;0,-Q240^(1/3),(-Q240)^(1/3)),'OddsRatio_working_3-way'!AM240-'OddsRatio_working_3-way'!R240/3)</f>
        <v>-0.62248526502822876</v>
      </c>
      <c r="AT240" s="11">
        <f>IF(('OddsRatio_working_3-way'!X240=0),IF(Q240&gt;0,-Q240^(1/3),(-Q240)^(1/3)),'OddsRatio_working_3-way'!AN240-'OddsRatio_working_3-way'!R240/3)</f>
        <v>-0.42931608073710542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9">
        <f t="shared" si="52"/>
        <v>0.33837641708453381</v>
      </c>
      <c r="E241" s="9">
        <f t="shared" si="53"/>
        <v>0.26711459607483601</v>
      </c>
      <c r="F241" s="9">
        <f t="shared" si="54"/>
        <v>0.39450898684063018</v>
      </c>
      <c r="G241" s="9">
        <f t="shared" si="55"/>
        <v>1.0512304810802702</v>
      </c>
      <c r="H241" s="9">
        <f t="shared" si="56"/>
        <v>2.9552886948093025</v>
      </c>
      <c r="I241" s="9">
        <f t="shared" si="57"/>
        <v>3.7437115556195049</v>
      </c>
      <c r="J241" s="9">
        <f t="shared" si="58"/>
        <v>2.5347965023771946</v>
      </c>
      <c r="K241" s="11">
        <f t="shared" si="59"/>
        <v>0.34965034965034969</v>
      </c>
      <c r="L241" s="11">
        <f t="shared" si="60"/>
        <v>0.2770083102493075</v>
      </c>
      <c r="M241" s="11">
        <f t="shared" si="61"/>
        <v>0.4065040650406504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-0.27906024115739669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0.233478207939393</v>
      </c>
      <c r="Q241" s="11">
        <f>2*'OddsRatio_working_3-way'!K241*'OddsRatio_working_3-way'!L241*'OddsRatio_working_3-way'!M241</f>
        <v>7.8744758158311307E-2</v>
      </c>
      <c r="R241" s="11">
        <f t="shared" si="62"/>
        <v>0</v>
      </c>
      <c r="S241" s="11">
        <f t="shared" si="63"/>
        <v>-0.83665880517786007</v>
      </c>
      <c r="T241" s="11">
        <f t="shared" si="64"/>
        <v>-0.28217834913249917</v>
      </c>
      <c r="U241" s="11">
        <f>'OddsRatio_working_3-way'!S241-'OddsRatio_working_3-way'!R241^2/3</f>
        <v>-0.83665880517786007</v>
      </c>
      <c r="V241" s="11">
        <f>'OddsRatio_working_3-way'!S241*'OddsRatio_working_3-way'!R241/3-2*'OddsRatio_working_3-way'!R241^3/27-'OddsRatio_working_3-way'!T241</f>
        <v>0.28217834913249917</v>
      </c>
      <c r="W241" s="11">
        <f>'OddsRatio_working_3-way'!V241^2+4*'OddsRatio_working_3-way'!U241^3/27</f>
        <v>-7.1397427963454801E-3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0.14727895599464311</v>
      </c>
      <c r="Y241" s="11">
        <f>IF('OddsRatio_working_3-way'!W241&gt;=0,IF('OddsRatio_working_3-way'!V241+SQRT('OddsRatio_working_3-way'!W241)&gt;0,0,PI()),ACOS('OddsRatio_working_3-way'!V241/(2*'OddsRatio_working_3-way'!X241)))</f>
        <v>0.29094787735444516</v>
      </c>
      <c r="Z241" s="11">
        <f>'OddsRatio_working_3-way'!X241^(1/3)*COS('OddsRatio_working_3-way'!Y241/3)</f>
        <v>0.52561524054013509</v>
      </c>
      <c r="AA241" s="11">
        <f>'OddsRatio_working_3-way'!X241^(1/3)*COS(('OddsRatio_working_3-way'!Y241+2*PI())/3)</f>
        <v>-0.30709266829326554</v>
      </c>
      <c r="AB241" s="11">
        <f>'OddsRatio_working_3-way'!X241^(1/3)*COS(('OddsRatio_working_3-way'!Y241+4*PI())/3)</f>
        <v>-0.21852257224686988</v>
      </c>
      <c r="AC241" s="11">
        <f>'OddsRatio_working_3-way'!X241^(1/3)*SIN('OddsRatio_working_3-way'!Y241/3)</f>
        <v>5.1135968794537766E-2</v>
      </c>
      <c r="AD241" s="11">
        <f>'OddsRatio_working_3-way'!X241^(1/3)*SIN(('OddsRatio_working_3-way'!Y241+2*PI())/3)</f>
        <v>0.42962816652675645</v>
      </c>
      <c r="AE241" s="11">
        <f>'OddsRatio_working_3-way'!X241^(1/3)*SIN(('OddsRatio_working_3-way'!Y241+4*PI())/3)</f>
        <v>-0.48076413532129403</v>
      </c>
      <c r="AF241" s="11">
        <f>-'OddsRatio_working_3-way'!U241/(3*'OddsRatio_working_3-way'!X241^(1/3))*COS(('OddsRatio_working_3-way'!Y241)/3)</f>
        <v>0.52561524054013509</v>
      </c>
      <c r="AG241" s="11">
        <f>-'OddsRatio_working_3-way'!U241/(3*'OddsRatio_working_3-way'!X241^(1/3))*COS(('OddsRatio_working_3-way'!Y241+2*PI())/3)</f>
        <v>-0.30709266829326554</v>
      </c>
      <c r="AH241" s="11">
        <f>-'OddsRatio_working_3-way'!U241/(3*'OddsRatio_working_3-way'!X241^(1/3))*COS(('OddsRatio_working_3-way'!Y241+4*PI())/3)</f>
        <v>-0.21852257224686988</v>
      </c>
      <c r="AI241" s="11">
        <f>'OddsRatio_working_3-way'!U241/(3*'OddsRatio_working_3-way'!X241^(1/3))*SIN(('OddsRatio_working_3-way'!Y241)/3)</f>
        <v>-5.1135968794537766E-2</v>
      </c>
      <c r="AJ241" s="11">
        <f>'OddsRatio_working_3-way'!U241/(3*'OddsRatio_working_3-way'!X241^(1/3))*SIN(('OddsRatio_working_3-way'!Y241+2*PI())/3)</f>
        <v>-0.42962816652675645</v>
      </c>
      <c r="AK241" s="11">
        <f>'OddsRatio_working_3-way'!U241/(3*'OddsRatio_working_3-way'!X241^(1/3))*SIN(('OddsRatio_working_3-way'!Y241+4*PI())/3)</f>
        <v>0.48076413532129403</v>
      </c>
      <c r="AL241" s="11">
        <f>'OddsRatio_working_3-way'!Z241+'OddsRatio_working_3-way'!AF241</f>
        <v>1.0512304810802702</v>
      </c>
      <c r="AM241" s="11">
        <f>'OddsRatio_working_3-way'!AA241+'OddsRatio_working_3-way'!AG241</f>
        <v>-0.61418533658653107</v>
      </c>
      <c r="AN241" s="11">
        <f>'OddsRatio_working_3-way'!AB241+'OddsRatio_working_3-way'!AH241</f>
        <v>-0.43704514449373977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1.0512304810802702</v>
      </c>
      <c r="AS241" s="11">
        <f>IF(('OddsRatio_working_3-way'!X241=0),IF(Q241&gt;0,-Q241^(1/3),(-Q241)^(1/3)),'OddsRatio_working_3-way'!AM241-'OddsRatio_working_3-way'!R241/3)</f>
        <v>-0.61418533658653107</v>
      </c>
      <c r="AT241" s="11">
        <f>IF(('OddsRatio_working_3-way'!X241=0),IF(Q241&gt;0,-Q241^(1/3),(-Q241)^(1/3)),'OddsRatio_working_3-way'!AN241-'OddsRatio_working_3-way'!R241/3)</f>
        <v>-0.43704514449373977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9">
        <f t="shared" si="52"/>
        <v>0.28444060657699161</v>
      </c>
      <c r="E242" s="9">
        <f t="shared" si="53"/>
        <v>0.26316691584820373</v>
      </c>
      <c r="F242" s="9">
        <f t="shared" si="54"/>
        <v>0.45239247757480472</v>
      </c>
      <c r="G242" s="9">
        <f t="shared" si="55"/>
        <v>1.0525826088786818</v>
      </c>
      <c r="H242" s="9">
        <f t="shared" si="56"/>
        <v>3.5156724352200492</v>
      </c>
      <c r="I242" s="9">
        <f t="shared" si="57"/>
        <v>3.7998697396172929</v>
      </c>
      <c r="J242" s="9">
        <f t="shared" si="58"/>
        <v>2.210470000210484</v>
      </c>
      <c r="K242" s="11">
        <f t="shared" si="59"/>
        <v>0.29498525073746312</v>
      </c>
      <c r="L242" s="11">
        <f t="shared" si="60"/>
        <v>0.27322404371584696</v>
      </c>
      <c r="M242" s="11">
        <f t="shared" si="61"/>
        <v>0.46511627906976744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-0.27406787622240447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0.23241943761243761</v>
      </c>
      <c r="Q242" s="11">
        <f>2*'OddsRatio_working_3-way'!K242*'OddsRatio_working_3-way'!L242*'OddsRatio_working_3-way'!M242</f>
        <v>7.4974012133044374E-2</v>
      </c>
      <c r="R242" s="11">
        <f t="shared" si="62"/>
        <v>0</v>
      </c>
      <c r="S242" s="11">
        <f t="shared" si="63"/>
        <v>-0.84803604426748136</v>
      </c>
      <c r="T242" s="11">
        <f t="shared" si="64"/>
        <v>-0.27356001427983262</v>
      </c>
      <c r="U242" s="11">
        <f>'OddsRatio_working_3-way'!S242-'OddsRatio_working_3-way'!R242^2/3</f>
        <v>-0.84803604426748136</v>
      </c>
      <c r="V242" s="11">
        <f>'OddsRatio_working_3-way'!S242*'OddsRatio_working_3-way'!R242/3-2*'OddsRatio_working_3-way'!R242^3/27-'OddsRatio_working_3-way'!T242</f>
        <v>0.27356001427983262</v>
      </c>
      <c r="W242" s="11">
        <f>'OddsRatio_working_3-way'!V242^2+4*'OddsRatio_working_3-way'!U242^3/27</f>
        <v>-1.5517208074025637E-2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0.15029328784647025</v>
      </c>
      <c r="Y242" s="11">
        <f>IF('OddsRatio_working_3-way'!W242&gt;=0,IF('OddsRatio_working_3-way'!V242+SQRT('OddsRatio_working_3-way'!W242)&gt;0,0,PI()),ACOS('OddsRatio_working_3-way'!V242/(2*'OddsRatio_working_3-way'!X242)))</f>
        <v>0.42730174282606725</v>
      </c>
      <c r="Z242" s="11">
        <f>'OddsRatio_working_3-way'!X242^(1/3)*COS('OddsRatio_working_3-way'!Y242/3)</f>
        <v>0.52629130443934091</v>
      </c>
      <c r="AA242" s="11">
        <f>'OddsRatio_working_3-way'!X242^(1/3)*COS(('OddsRatio_working_3-way'!Y242+2*PI())/3)</f>
        <v>-0.32850701864145765</v>
      </c>
      <c r="AB242" s="11">
        <f>'OddsRatio_working_3-way'!X242^(1/3)*COS(('OddsRatio_working_3-way'!Y242+4*PI())/3)</f>
        <v>-0.19778428579788315</v>
      </c>
      <c r="AC242" s="11">
        <f>'OddsRatio_working_3-way'!X242^(1/3)*SIN('OddsRatio_working_3-way'!Y242/3)</f>
        <v>7.5472804996441253E-2</v>
      </c>
      <c r="AD242" s="11">
        <f>'OddsRatio_working_3-way'!X242^(1/3)*SIN(('OddsRatio_working_3-way'!Y242+2*PI())/3)</f>
        <v>0.41804523693709855</v>
      </c>
      <c r="AE242" s="11">
        <f>'OddsRatio_working_3-way'!X242^(1/3)*SIN(('OddsRatio_working_3-way'!Y242+4*PI())/3)</f>
        <v>-0.49351804193353976</v>
      </c>
      <c r="AF242" s="11">
        <f>-'OddsRatio_working_3-way'!U242/(3*'OddsRatio_working_3-way'!X242^(1/3))*COS(('OddsRatio_working_3-way'!Y242)/3)</f>
        <v>0.5262913044393408</v>
      </c>
      <c r="AG242" s="11">
        <f>-'OddsRatio_working_3-way'!U242/(3*'OddsRatio_working_3-way'!X242^(1/3))*COS(('OddsRatio_working_3-way'!Y242+2*PI())/3)</f>
        <v>-0.32850701864145759</v>
      </c>
      <c r="AH242" s="11">
        <f>-'OddsRatio_working_3-way'!U242/(3*'OddsRatio_working_3-way'!X242^(1/3))*COS(('OddsRatio_working_3-way'!Y242+4*PI())/3)</f>
        <v>-0.1977842857978831</v>
      </c>
      <c r="AI242" s="11">
        <f>'OddsRatio_working_3-way'!U242/(3*'OddsRatio_working_3-way'!X242^(1/3))*SIN(('OddsRatio_working_3-way'!Y242)/3)</f>
        <v>-7.547280499644124E-2</v>
      </c>
      <c r="AJ242" s="11">
        <f>'OddsRatio_working_3-way'!U242/(3*'OddsRatio_working_3-way'!X242^(1/3))*SIN(('OddsRatio_working_3-way'!Y242+2*PI())/3)</f>
        <v>-0.41804523693709844</v>
      </c>
      <c r="AK242" s="11">
        <f>'OddsRatio_working_3-way'!U242/(3*'OddsRatio_working_3-way'!X242^(1/3))*SIN(('OddsRatio_working_3-way'!Y242+4*PI())/3)</f>
        <v>0.49351804193353965</v>
      </c>
      <c r="AL242" s="11">
        <f>'OddsRatio_working_3-way'!Z242+'OddsRatio_working_3-way'!AF242</f>
        <v>1.0525826088786818</v>
      </c>
      <c r="AM242" s="11">
        <f>'OddsRatio_working_3-way'!AA242+'OddsRatio_working_3-way'!AG242</f>
        <v>-0.65701403728291519</v>
      </c>
      <c r="AN242" s="11">
        <f>'OddsRatio_working_3-way'!AB242+'OddsRatio_working_3-way'!AH242</f>
        <v>-0.39556857159576625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1.0525826088786818</v>
      </c>
      <c r="AS242" s="11">
        <f>IF(('OddsRatio_working_3-way'!X242=0),IF(Q242&gt;0,-Q242^(1/3),(-Q242)^(1/3)),'OddsRatio_working_3-way'!AM242-'OddsRatio_working_3-way'!R242/3)</f>
        <v>-0.65701403728291519</v>
      </c>
      <c r="AT242" s="11">
        <f>IF(('OddsRatio_working_3-way'!X242=0),IF(Q242&gt;0,-Q242^(1/3),(-Q242)^(1/3)),'OddsRatio_working_3-way'!AN242-'OddsRatio_working_3-way'!R242/3)</f>
        <v>-0.39556857159576625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9">
        <f t="shared" si="52"/>
        <v>0.30159621167117745</v>
      </c>
      <c r="E243" s="9">
        <f t="shared" si="53"/>
        <v>0.27617124666211756</v>
      </c>
      <c r="F243" s="9">
        <f t="shared" si="54"/>
        <v>0.4222325416667051</v>
      </c>
      <c r="G243" s="9">
        <f t="shared" si="55"/>
        <v>1.0525870522813676</v>
      </c>
      <c r="H243" s="9">
        <f t="shared" si="56"/>
        <v>3.3156915150190089</v>
      </c>
      <c r="I243" s="9">
        <f t="shared" si="57"/>
        <v>3.6209417601806049</v>
      </c>
      <c r="J243" s="9">
        <f t="shared" si="58"/>
        <v>2.3683631679657777</v>
      </c>
      <c r="K243" s="11">
        <f t="shared" si="59"/>
        <v>0.3125</v>
      </c>
      <c r="L243" s="11">
        <f t="shared" si="60"/>
        <v>0.28653295128939826</v>
      </c>
      <c r="M243" s="11">
        <f t="shared" si="61"/>
        <v>0.43478260869565222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-0.2772439890370002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0.23319733399775758</v>
      </c>
      <c r="Q243" s="11">
        <f>2*'OddsRatio_working_3-way'!K243*'OddsRatio_working_3-way'!L243*'OddsRatio_working_3-way'!M243</f>
        <v>7.7862215024293011E-2</v>
      </c>
      <c r="R243" s="11">
        <f t="shared" si="62"/>
        <v>0</v>
      </c>
      <c r="S243" s="11">
        <f t="shared" si="63"/>
        <v>-0.84112674474120241</v>
      </c>
      <c r="T243" s="11">
        <f t="shared" si="64"/>
        <v>-0.28084365433763014</v>
      </c>
      <c r="U243" s="11">
        <f>'OddsRatio_working_3-way'!S243-'OddsRatio_working_3-way'!R243^2/3</f>
        <v>-0.84112674474120241</v>
      </c>
      <c r="V243" s="11">
        <f>'OddsRatio_working_3-way'!S243*'OddsRatio_working_3-way'!R243/3-2*'OddsRatio_working_3-way'!R243^3/27-'OddsRatio_working_3-way'!T243</f>
        <v>0.28084365433763014</v>
      </c>
      <c r="W243" s="11">
        <f>'OddsRatio_working_3-way'!V243^2+4*'OddsRatio_working_3-way'!U243^3/27</f>
        <v>-9.2886631477663156E-3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0.14846028200286482</v>
      </c>
      <c r="Y243" s="11">
        <f>IF('OddsRatio_working_3-way'!W243&gt;=0,IF('OddsRatio_working_3-way'!V243+SQRT('OddsRatio_working_3-way'!W243)&gt;0,0,PI()),ACOS('OddsRatio_working_3-way'!V243/(2*'OddsRatio_working_3-way'!X243)))</f>
        <v>0.33057916899445128</v>
      </c>
      <c r="Z243" s="11">
        <f>'OddsRatio_working_3-way'!X243^(1/3)*COS('OddsRatio_working_3-way'!Y243/3)</f>
        <v>0.52629352614068381</v>
      </c>
      <c r="AA243" s="11">
        <f>'OddsRatio_working_3-way'!X243^(1/3)*COS(('OddsRatio_working_3-way'!Y243+2*PI())/3)</f>
        <v>-0.31357522172321595</v>
      </c>
      <c r="AB243" s="11">
        <f>'OddsRatio_working_3-way'!X243^(1/3)*COS(('OddsRatio_working_3-way'!Y243+4*PI())/3)</f>
        <v>-0.212718304417468</v>
      </c>
      <c r="AC243" s="11">
        <f>'OddsRatio_working_3-way'!X243^(1/3)*SIN('OddsRatio_working_3-way'!Y243/3)</f>
        <v>5.8229768356109393E-2</v>
      </c>
      <c r="AD243" s="11">
        <f>'OddsRatio_working_3-way'!X243^(1/3)*SIN(('OddsRatio_working_3-way'!Y243+2*PI())/3)</f>
        <v>0.42666867930706698</v>
      </c>
      <c r="AE243" s="11">
        <f>'OddsRatio_working_3-way'!X243^(1/3)*SIN(('OddsRatio_working_3-way'!Y243+4*PI())/3)</f>
        <v>-0.48489844766317641</v>
      </c>
      <c r="AF243" s="11">
        <f>-'OddsRatio_working_3-way'!U243/(3*'OddsRatio_working_3-way'!X243^(1/3))*COS(('OddsRatio_working_3-way'!Y243)/3)</f>
        <v>0.52629352614068381</v>
      </c>
      <c r="AG243" s="11">
        <f>-'OddsRatio_working_3-way'!U243/(3*'OddsRatio_working_3-way'!X243^(1/3))*COS(('OddsRatio_working_3-way'!Y243+2*PI())/3)</f>
        <v>-0.31357522172321595</v>
      </c>
      <c r="AH243" s="11">
        <f>-'OddsRatio_working_3-way'!U243/(3*'OddsRatio_working_3-way'!X243^(1/3))*COS(('OddsRatio_working_3-way'!Y243+4*PI())/3)</f>
        <v>-0.212718304417468</v>
      </c>
      <c r="AI243" s="11">
        <f>'OddsRatio_working_3-way'!U243/(3*'OddsRatio_working_3-way'!X243^(1/3))*SIN(('OddsRatio_working_3-way'!Y243)/3)</f>
        <v>-5.8229768356109393E-2</v>
      </c>
      <c r="AJ243" s="11">
        <f>'OddsRatio_working_3-way'!U243/(3*'OddsRatio_working_3-way'!X243^(1/3))*SIN(('OddsRatio_working_3-way'!Y243+2*PI())/3)</f>
        <v>-0.42666867930706698</v>
      </c>
      <c r="AK243" s="11">
        <f>'OddsRatio_working_3-way'!U243/(3*'OddsRatio_working_3-way'!X243^(1/3))*SIN(('OddsRatio_working_3-way'!Y243+4*PI())/3)</f>
        <v>0.48489844766317641</v>
      </c>
      <c r="AL243" s="11">
        <f>'OddsRatio_working_3-way'!Z243+'OddsRatio_working_3-way'!AF243</f>
        <v>1.0525870522813676</v>
      </c>
      <c r="AM243" s="11">
        <f>'OddsRatio_working_3-way'!AA243+'OddsRatio_working_3-way'!AG243</f>
        <v>-0.62715044344643189</v>
      </c>
      <c r="AN243" s="11">
        <f>'OddsRatio_working_3-way'!AB243+'OddsRatio_working_3-way'!AH243</f>
        <v>-0.425436608834936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1.0525870522813676</v>
      </c>
      <c r="AS243" s="11">
        <f>IF(('OddsRatio_working_3-way'!X243=0),IF(Q243&gt;0,-Q243^(1/3),(-Q243)^(1/3)),'OddsRatio_working_3-way'!AM243-'OddsRatio_working_3-way'!R243/3)</f>
        <v>-0.62715044344643189</v>
      </c>
      <c r="AT243" s="11">
        <f>IF(('OddsRatio_working_3-way'!X243=0),IF(Q243&gt;0,-Q243^(1/3),(-Q243)^(1/3)),'OddsRatio_working_3-way'!AN243-'OddsRatio_working_3-way'!R243/3)</f>
        <v>-0.425436608834936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9">
        <f t="shared" si="52"/>
        <v>0.55937626890375214</v>
      </c>
      <c r="E244" s="9">
        <f t="shared" si="53"/>
        <v>0.23548118495947787</v>
      </c>
      <c r="F244" s="9">
        <f t="shared" si="54"/>
        <v>0.20514254613677013</v>
      </c>
      <c r="G244" s="9">
        <f t="shared" si="55"/>
        <v>1.0644668134050601</v>
      </c>
      <c r="H244" s="9">
        <f t="shared" si="56"/>
        <v>1.7877054419197445</v>
      </c>
      <c r="I244" s="9">
        <f t="shared" si="57"/>
        <v>4.2466237808854332</v>
      </c>
      <c r="J244" s="9">
        <f t="shared" si="58"/>
        <v>4.8746592007944187</v>
      </c>
      <c r="K244" s="11">
        <f t="shared" si="59"/>
        <v>0.57471264367816088</v>
      </c>
      <c r="L244" s="11">
        <f t="shared" si="60"/>
        <v>0.24691358024691359</v>
      </c>
      <c r="M244" s="11">
        <f t="shared" si="61"/>
        <v>0.21551724137931036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-0.25125267293981801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0.22723046735465816</v>
      </c>
      <c r="Q244" s="11">
        <f>2*'OddsRatio_working_3-way'!K244*'OddsRatio_working_3-way'!L244*'OddsRatio_working_3-way'!M244</f>
        <v>6.1165670889544589E-2</v>
      </c>
      <c r="R244" s="11">
        <f t="shared" si="62"/>
        <v>0</v>
      </c>
      <c r="S244" s="11">
        <f t="shared" si="63"/>
        <v>-0.90439024865254336</v>
      </c>
      <c r="T244" s="11">
        <f t="shared" si="64"/>
        <v>-0.24344286639368595</v>
      </c>
      <c r="U244" s="11">
        <f>'OddsRatio_working_3-way'!S244-'OddsRatio_working_3-way'!R244^2/3</f>
        <v>-0.90439024865254336</v>
      </c>
      <c r="V244" s="11">
        <f>'OddsRatio_working_3-way'!S244*'OddsRatio_working_3-way'!R244/3-2*'OddsRatio_working_3-way'!R244^3/27-'OddsRatio_working_3-way'!T244</f>
        <v>0.24344286639368595</v>
      </c>
      <c r="W244" s="11">
        <f>'OddsRatio_working_3-way'!V244^2+4*'OddsRatio_working_3-way'!U244^3/27</f>
        <v>-5.0323782566366791E-2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0.1655205514160861</v>
      </c>
      <c r="Y244" s="11">
        <f>IF('OddsRatio_working_3-way'!W244&gt;=0,IF('OddsRatio_working_3-way'!V244+SQRT('OddsRatio_working_3-way'!W244)&gt;0,0,PI()),ACOS('OddsRatio_working_3-way'!V244/(2*'OddsRatio_working_3-way'!X244)))</f>
        <v>0.74456076675622451</v>
      </c>
      <c r="Z244" s="11">
        <f>'OddsRatio_working_3-way'!X244^(1/3)*COS('OddsRatio_working_3-way'!Y244/3)</f>
        <v>0.53223340670253017</v>
      </c>
      <c r="AA244" s="11">
        <f>'OddsRatio_working_3-way'!X244^(1/3)*COS(('OddsRatio_working_3-way'!Y244+2*PI())/3)</f>
        <v>-0.38292108150337151</v>
      </c>
      <c r="AB244" s="11">
        <f>'OddsRatio_working_3-way'!X244^(1/3)*COS(('OddsRatio_working_3-way'!Y244+4*PI())/3)</f>
        <v>-0.14931232519915874</v>
      </c>
      <c r="AC244" s="11">
        <f>'OddsRatio_working_3-way'!X244^(1/3)*SIN('OddsRatio_working_3-way'!Y244/3)</f>
        <v>0.13487407833729093</v>
      </c>
      <c r="AD244" s="11">
        <f>'OddsRatio_working_3-way'!X244^(1/3)*SIN(('OddsRatio_working_3-way'!Y244+2*PI())/3)</f>
        <v>0.39349061177848049</v>
      </c>
      <c r="AE244" s="11">
        <f>'OddsRatio_working_3-way'!X244^(1/3)*SIN(('OddsRatio_working_3-way'!Y244+4*PI())/3)</f>
        <v>-0.52836469011577147</v>
      </c>
      <c r="AF244" s="11">
        <f>-'OddsRatio_working_3-way'!U244/(3*'OddsRatio_working_3-way'!X244^(1/3))*COS(('OddsRatio_working_3-way'!Y244)/3)</f>
        <v>0.53223340670253005</v>
      </c>
      <c r="AG244" s="11">
        <f>-'OddsRatio_working_3-way'!U244/(3*'OddsRatio_working_3-way'!X244^(1/3))*COS(('OddsRatio_working_3-way'!Y244+2*PI())/3)</f>
        <v>-0.3829210815033714</v>
      </c>
      <c r="AH244" s="11">
        <f>-'OddsRatio_working_3-way'!U244/(3*'OddsRatio_working_3-way'!X244^(1/3))*COS(('OddsRatio_working_3-way'!Y244+4*PI())/3)</f>
        <v>-0.14931232519915871</v>
      </c>
      <c r="AI244" s="11">
        <f>'OddsRatio_working_3-way'!U244/(3*'OddsRatio_working_3-way'!X244^(1/3))*SIN(('OddsRatio_working_3-way'!Y244)/3)</f>
        <v>-0.1348740783372909</v>
      </c>
      <c r="AJ244" s="11">
        <f>'OddsRatio_working_3-way'!U244/(3*'OddsRatio_working_3-way'!X244^(1/3))*SIN(('OddsRatio_working_3-way'!Y244+2*PI())/3)</f>
        <v>-0.39349061177848044</v>
      </c>
      <c r="AK244" s="11">
        <f>'OddsRatio_working_3-way'!U244/(3*'OddsRatio_working_3-way'!X244^(1/3))*SIN(('OddsRatio_working_3-way'!Y244+4*PI())/3)</f>
        <v>0.52836469011577136</v>
      </c>
      <c r="AL244" s="11">
        <f>'OddsRatio_working_3-way'!Z244+'OddsRatio_working_3-way'!AF244</f>
        <v>1.0644668134050601</v>
      </c>
      <c r="AM244" s="11">
        <f>'OddsRatio_working_3-way'!AA244+'OddsRatio_working_3-way'!AG244</f>
        <v>-0.7658421630067429</v>
      </c>
      <c r="AN244" s="11">
        <f>'OddsRatio_working_3-way'!AB244+'OddsRatio_working_3-way'!AH244</f>
        <v>-0.29862465039831743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1.0644668134050601</v>
      </c>
      <c r="AS244" s="11">
        <f>IF(('OddsRatio_working_3-way'!X244=0),IF(Q244&gt;0,-Q244^(1/3),(-Q244)^(1/3)),'OddsRatio_working_3-way'!AM244-'OddsRatio_working_3-way'!R244/3)</f>
        <v>-0.7658421630067429</v>
      </c>
      <c r="AT244" s="11">
        <f>IF(('OddsRatio_working_3-way'!X244=0),IF(Q244&gt;0,-Q244^(1/3),(-Q244)^(1/3)),'OddsRatio_working_3-way'!AN244-'OddsRatio_working_3-way'!R244/3)</f>
        <v>-0.29862465039831743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9">
        <f t="shared" si="52"/>
        <v>0.39464536681149553</v>
      </c>
      <c r="E245" s="9">
        <f t="shared" si="53"/>
        <v>0.27734914601538851</v>
      </c>
      <c r="F245" s="9">
        <f t="shared" si="54"/>
        <v>0.32800548717311589</v>
      </c>
      <c r="G245" s="9">
        <f t="shared" si="55"/>
        <v>1.0506305051493618</v>
      </c>
      <c r="H245" s="9">
        <f t="shared" si="56"/>
        <v>2.5339205375180684</v>
      </c>
      <c r="I245" s="9">
        <f t="shared" si="57"/>
        <v>3.6055636527704173</v>
      </c>
      <c r="J245" s="9">
        <f t="shared" si="58"/>
        <v>3.0487294850412563</v>
      </c>
      <c r="K245" s="11">
        <f t="shared" si="59"/>
        <v>0.4065040650406504</v>
      </c>
      <c r="L245" s="11">
        <f t="shared" si="60"/>
        <v>0.28735632183908044</v>
      </c>
      <c r="M245" s="11">
        <f t="shared" si="61"/>
        <v>0.33898305084745761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-0.27957786299078646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0.23322705465511701</v>
      </c>
      <c r="Q245" s="11">
        <f>2*'OddsRatio_working_3-way'!K245*'OddsRatio_working_3-way'!L245*'OddsRatio_working_3-way'!M245</f>
        <v>7.9194246062858048E-2</v>
      </c>
      <c r="R245" s="11">
        <f t="shared" si="62"/>
        <v>0</v>
      </c>
      <c r="S245" s="11">
        <f t="shared" si="63"/>
        <v>-0.83421145064980717</v>
      </c>
      <c r="T245" s="11">
        <f t="shared" si="64"/>
        <v>-0.28326365047531643</v>
      </c>
      <c r="U245" s="11">
        <f>'OddsRatio_working_3-way'!S245-'OddsRatio_working_3-way'!R245^2/3</f>
        <v>-0.83421145064980717</v>
      </c>
      <c r="V245" s="11">
        <f>'OddsRatio_working_3-way'!S245*'OddsRatio_working_3-way'!R245/3-2*'OddsRatio_working_3-way'!R245^3/27-'OddsRatio_working_3-way'!T245</f>
        <v>0.28326365047531643</v>
      </c>
      <c r="W245" s="11">
        <f>'OddsRatio_working_3-way'!V245^2+4*'OddsRatio_working_3-way'!U245^3/27</f>
        <v>-5.7668959018943866E-3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0.14663320870670515</v>
      </c>
      <c r="Y245" s="11">
        <f>IF('OddsRatio_working_3-way'!W245&gt;=0,IF('OddsRatio_working_3-way'!V245+SQRT('OddsRatio_working_3-way'!W245)&gt;0,0,PI()),ACOS('OddsRatio_working_3-way'!V245/(2*'OddsRatio_working_3-way'!X245)))</f>
        <v>0.2619305243884098</v>
      </c>
      <c r="Z245" s="11">
        <f>'OddsRatio_working_3-way'!X245^(1/3)*COS('OddsRatio_working_3-way'!Y245/3)</f>
        <v>0.52531525257468104</v>
      </c>
      <c r="AA245" s="11">
        <f>'OddsRatio_working_3-way'!X245^(1/3)*COS(('OddsRatio_working_3-way'!Y245+2*PI())/3)</f>
        <v>-0.30247943842279112</v>
      </c>
      <c r="AB245" s="11">
        <f>'OddsRatio_working_3-way'!X245^(1/3)*COS(('OddsRatio_working_3-way'!Y245+4*PI())/3)</f>
        <v>-0.22283581415188985</v>
      </c>
      <c r="AC245" s="11">
        <f>'OddsRatio_working_3-way'!X245^(1/3)*SIN('OddsRatio_working_3-way'!Y245/3)</f>
        <v>4.5982267912042268E-2</v>
      </c>
      <c r="AD245" s="11">
        <f>'OddsRatio_working_3-way'!X245^(1/3)*SIN(('OddsRatio_working_3-way'!Y245+2*PI())/3)</f>
        <v>0.43194521976909145</v>
      </c>
      <c r="AE245" s="11">
        <f>'OddsRatio_working_3-way'!X245^(1/3)*SIN(('OddsRatio_working_3-way'!Y245+4*PI())/3)</f>
        <v>-0.47792748768113369</v>
      </c>
      <c r="AF245" s="11">
        <f>-'OddsRatio_working_3-way'!U245/(3*'OddsRatio_working_3-way'!X245^(1/3))*COS(('OddsRatio_working_3-way'!Y245)/3)</f>
        <v>0.52531525257468092</v>
      </c>
      <c r="AG245" s="11">
        <f>-'OddsRatio_working_3-way'!U245/(3*'OddsRatio_working_3-way'!X245^(1/3))*COS(('OddsRatio_working_3-way'!Y245+2*PI())/3)</f>
        <v>-0.30247943842279107</v>
      </c>
      <c r="AH245" s="11">
        <f>-'OddsRatio_working_3-way'!U245/(3*'OddsRatio_working_3-way'!X245^(1/3))*COS(('OddsRatio_working_3-way'!Y245+4*PI())/3)</f>
        <v>-0.22283581415188983</v>
      </c>
      <c r="AI245" s="11">
        <f>'OddsRatio_working_3-way'!U245/(3*'OddsRatio_working_3-way'!X245^(1/3))*SIN(('OddsRatio_working_3-way'!Y245)/3)</f>
        <v>-4.5982267912042254E-2</v>
      </c>
      <c r="AJ245" s="11">
        <f>'OddsRatio_working_3-way'!U245/(3*'OddsRatio_working_3-way'!X245^(1/3))*SIN(('OddsRatio_working_3-way'!Y245+2*PI())/3)</f>
        <v>-0.43194521976909134</v>
      </c>
      <c r="AK245" s="11">
        <f>'OddsRatio_working_3-way'!U245/(3*'OddsRatio_working_3-way'!X245^(1/3))*SIN(('OddsRatio_working_3-way'!Y245+4*PI())/3)</f>
        <v>0.47792748768113358</v>
      </c>
      <c r="AL245" s="11">
        <f>'OddsRatio_working_3-way'!Z245+'OddsRatio_working_3-way'!AF245</f>
        <v>1.0506305051493618</v>
      </c>
      <c r="AM245" s="11">
        <f>'OddsRatio_working_3-way'!AA245+'OddsRatio_working_3-way'!AG245</f>
        <v>-0.60495887684558225</v>
      </c>
      <c r="AN245" s="11">
        <f>'OddsRatio_working_3-way'!AB245+'OddsRatio_working_3-way'!AH245</f>
        <v>-0.44567162830377971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1.0506305051493618</v>
      </c>
      <c r="AS245" s="11">
        <f>IF(('OddsRatio_working_3-way'!X245=0),IF(Q245&gt;0,-Q245^(1/3),(-Q245)^(1/3)),'OddsRatio_working_3-way'!AM245-'OddsRatio_working_3-way'!R245/3)</f>
        <v>-0.60495887684558225</v>
      </c>
      <c r="AT245" s="11">
        <f>IF(('OddsRatio_working_3-way'!X245=0),IF(Q245&gt;0,-Q245^(1/3),(-Q245)^(1/3)),'OddsRatio_working_3-way'!AN245-'OddsRatio_working_3-way'!R245/3)</f>
        <v>-0.44567162830377971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9">
        <f t="shared" si="52"/>
        <v>0.60852173030769297</v>
      </c>
      <c r="E246" s="9">
        <f t="shared" si="53"/>
        <v>0.23185005618717777</v>
      </c>
      <c r="F246" s="9">
        <f t="shared" si="54"/>
        <v>0.15962821350512937</v>
      </c>
      <c r="G246" s="9">
        <f t="shared" si="55"/>
        <v>1.0722111476456231</v>
      </c>
      <c r="H246" s="9">
        <f t="shared" si="56"/>
        <v>1.6433266885873739</v>
      </c>
      <c r="I246" s="9">
        <f t="shared" si="57"/>
        <v>4.3131324462249747</v>
      </c>
      <c r="J246" s="9">
        <f t="shared" si="58"/>
        <v>6.2645567349400091</v>
      </c>
      <c r="K246" s="11">
        <f t="shared" si="59"/>
        <v>0.625</v>
      </c>
      <c r="L246" s="11">
        <f t="shared" si="60"/>
        <v>0.24449877750611249</v>
      </c>
      <c r="M246" s="11">
        <f t="shared" si="61"/>
        <v>0.16920473773265651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-0.23537506360691562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0.22236563944083837</v>
      </c>
      <c r="Q246" s="11">
        <f>2*'OddsRatio_working_3-way'!K246*'OddsRatio_working_3-way'!L246*'OddsRatio_working_3-way'!M246</f>
        <v>5.1712939404846128E-2</v>
      </c>
      <c r="R246" s="11">
        <f t="shared" si="62"/>
        <v>0</v>
      </c>
      <c r="S246" s="11">
        <f t="shared" si="63"/>
        <v>-0.94472896165498887</v>
      </c>
      <c r="T246" s="11">
        <f t="shared" si="64"/>
        <v>-0.2197044096872067</v>
      </c>
      <c r="U246" s="11">
        <f>'OddsRatio_working_3-way'!S246-'OddsRatio_working_3-way'!R246^2/3</f>
        <v>-0.94472896165498887</v>
      </c>
      <c r="V246" s="11">
        <f>'OddsRatio_working_3-way'!S246*'OddsRatio_working_3-way'!R246/3-2*'OddsRatio_working_3-way'!R246^3/27-'OddsRatio_working_3-way'!T246</f>
        <v>0.2197044096872067</v>
      </c>
      <c r="W246" s="11">
        <f>'OddsRatio_working_3-way'!V246^2+4*'OddsRatio_working_3-way'!U246^3/27</f>
        <v>-7.6645928095860821E-2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0.17671725703214783</v>
      </c>
      <c r="Y246" s="11">
        <f>IF('OddsRatio_working_3-way'!W246&gt;=0,IF('OddsRatio_working_3-way'!V246+SQRT('OddsRatio_working_3-way'!W246)&gt;0,0,PI()),ACOS('OddsRatio_working_3-way'!V246/(2*'OddsRatio_working_3-way'!X246)))</f>
        <v>0.89997835447984464</v>
      </c>
      <c r="Z246" s="11">
        <f>'OddsRatio_working_3-way'!X246^(1/3)*COS('OddsRatio_working_3-way'!Y246/3)</f>
        <v>0.53610557382281154</v>
      </c>
      <c r="AA246" s="11">
        <f>'OddsRatio_working_3-way'!X246^(1/3)*COS(('OddsRatio_working_3-way'!Y246+2*PI())/3)</f>
        <v>-0.41166807405324424</v>
      </c>
      <c r="AB246" s="11">
        <f>'OddsRatio_working_3-way'!X246^(1/3)*COS(('OddsRatio_working_3-way'!Y246+4*PI())/3)</f>
        <v>-0.12443749976956699</v>
      </c>
      <c r="AC246" s="11">
        <f>'OddsRatio_working_3-way'!X246^(1/3)*SIN('OddsRatio_working_3-way'!Y246/3)</f>
        <v>0.16583264938217179</v>
      </c>
      <c r="AD246" s="11">
        <f>'OddsRatio_working_3-way'!X246^(1/3)*SIN(('OddsRatio_working_3-way'!Y246+2*PI())/3)</f>
        <v>0.38136472134990279</v>
      </c>
      <c r="AE246" s="11">
        <f>'OddsRatio_working_3-way'!X246^(1/3)*SIN(('OddsRatio_working_3-way'!Y246+4*PI())/3)</f>
        <v>-0.54719737073207453</v>
      </c>
      <c r="AF246" s="11">
        <f>-'OddsRatio_working_3-way'!U246/(3*'OddsRatio_working_3-way'!X246^(1/3))*COS(('OddsRatio_working_3-way'!Y246)/3)</f>
        <v>0.53610557382281143</v>
      </c>
      <c r="AG246" s="11">
        <f>-'OddsRatio_working_3-way'!U246/(3*'OddsRatio_working_3-way'!X246^(1/3))*COS(('OddsRatio_working_3-way'!Y246+2*PI())/3)</f>
        <v>-0.41166807405324413</v>
      </c>
      <c r="AH246" s="11">
        <f>-'OddsRatio_working_3-way'!U246/(3*'OddsRatio_working_3-way'!X246^(1/3))*COS(('OddsRatio_working_3-way'!Y246+4*PI())/3)</f>
        <v>-0.12443749976956696</v>
      </c>
      <c r="AI246" s="11">
        <f>'OddsRatio_working_3-way'!U246/(3*'OddsRatio_working_3-way'!X246^(1/3))*SIN(('OddsRatio_working_3-way'!Y246)/3)</f>
        <v>-0.16583264938217177</v>
      </c>
      <c r="AJ246" s="11">
        <f>'OddsRatio_working_3-way'!U246/(3*'OddsRatio_working_3-way'!X246^(1/3))*SIN(('OddsRatio_working_3-way'!Y246+2*PI())/3)</f>
        <v>-0.38136472134990268</v>
      </c>
      <c r="AK246" s="11">
        <f>'OddsRatio_working_3-way'!U246/(3*'OddsRatio_working_3-way'!X246^(1/3))*SIN(('OddsRatio_working_3-way'!Y246+4*PI())/3)</f>
        <v>0.54719737073207442</v>
      </c>
      <c r="AL246" s="11">
        <f>'OddsRatio_working_3-way'!Z246+'OddsRatio_working_3-way'!AF246</f>
        <v>1.0722111476456231</v>
      </c>
      <c r="AM246" s="11">
        <f>'OddsRatio_working_3-way'!AA246+'OddsRatio_working_3-way'!AG246</f>
        <v>-0.82333614810648836</v>
      </c>
      <c r="AN246" s="11">
        <f>'OddsRatio_working_3-way'!AB246+'OddsRatio_working_3-way'!AH246</f>
        <v>-0.24887499953913395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1.0722111476456231</v>
      </c>
      <c r="AS246" s="11">
        <f>IF(('OddsRatio_working_3-way'!X246=0),IF(Q246&gt;0,-Q246^(1/3),(-Q246)^(1/3)),'OddsRatio_working_3-way'!AM246-'OddsRatio_working_3-way'!R246/3)</f>
        <v>-0.82333614810648836</v>
      </c>
      <c r="AT246" s="11">
        <f>IF(('OddsRatio_working_3-way'!X246=0),IF(Q246&gt;0,-Q246^(1/3),(-Q246)^(1/3)),'OddsRatio_working_3-way'!AN246-'OddsRatio_working_3-way'!R246/3)</f>
        <v>-0.24887499953913395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9">
        <f t="shared" si="52"/>
        <v>0.32078849575414409</v>
      </c>
      <c r="E247" s="9">
        <f t="shared" si="53"/>
        <v>0.29624991632715886</v>
      </c>
      <c r="F247" s="9">
        <f t="shared" si="54"/>
        <v>0.38296158791869694</v>
      </c>
      <c r="G247" s="9">
        <f t="shared" si="55"/>
        <v>1.032838425888901</v>
      </c>
      <c r="H247" s="9">
        <f t="shared" si="56"/>
        <v>3.1173187730722467</v>
      </c>
      <c r="I247" s="9">
        <f t="shared" si="57"/>
        <v>3.3755283795444719</v>
      </c>
      <c r="J247" s="9">
        <f t="shared" si="58"/>
        <v>2.6112279443866857</v>
      </c>
      <c r="K247" s="11">
        <f t="shared" si="59"/>
        <v>0.32786885245901642</v>
      </c>
      <c r="L247" s="11">
        <f t="shared" si="60"/>
        <v>0.30303030303030304</v>
      </c>
      <c r="M247" s="11">
        <f t="shared" si="61"/>
        <v>0.390625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-0.28546479135618463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0.22936847988077497</v>
      </c>
      <c r="Q247" s="11">
        <f>2*'OddsRatio_working_3-way'!K247*'OddsRatio_working_3-way'!L247*'OddsRatio_working_3-way'!M247</f>
        <v>7.7620466964729268E-2</v>
      </c>
      <c r="R247" s="11">
        <f t="shared" si="62"/>
        <v>0</v>
      </c>
      <c r="S247" s="11">
        <f t="shared" si="63"/>
        <v>-0.80349131250509875</v>
      </c>
      <c r="T247" s="11">
        <f t="shared" si="64"/>
        <v>-0.27190907360578642</v>
      </c>
      <c r="U247" s="11">
        <f>'OddsRatio_working_3-way'!S247-'OddsRatio_working_3-way'!R247^2/3</f>
        <v>-0.80349131250509875</v>
      </c>
      <c r="V247" s="11">
        <f>'OddsRatio_working_3-way'!S247*'OddsRatio_working_3-way'!R247/3-2*'OddsRatio_working_3-way'!R247^3/27-'OddsRatio_working_3-way'!T247</f>
        <v>0.27190907360578642</v>
      </c>
      <c r="W247" s="11">
        <f>'OddsRatio_working_3-way'!V247^2+4*'OddsRatio_working_3-way'!U247^3/27</f>
        <v>-2.9147322534409104E-3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0.13860851034712648</v>
      </c>
      <c r="Y247" s="11">
        <f>IF('OddsRatio_working_3-way'!W247&gt;=0,IF('OddsRatio_working_3-way'!V247+SQRT('OddsRatio_working_3-way'!W247)&gt;0,0,PI()),ACOS('OddsRatio_working_3-way'!V247/(2*'OddsRatio_working_3-way'!X247)))</f>
        <v>0.19600346655541956</v>
      </c>
      <c r="Z247" s="11">
        <f>'OddsRatio_working_3-way'!X247^(1/3)*COS('OddsRatio_working_3-way'!Y247/3)</f>
        <v>0.51641921294445048</v>
      </c>
      <c r="AA247" s="11">
        <f>'OddsRatio_working_3-way'!X247^(1/3)*COS(('OddsRatio_working_3-way'!Y247+2*PI())/3)</f>
        <v>-0.28747093765606563</v>
      </c>
      <c r="AB247" s="11">
        <f>'OddsRatio_working_3-way'!X247^(1/3)*COS(('OddsRatio_working_3-way'!Y247+4*PI())/3)</f>
        <v>-0.22894827528838477</v>
      </c>
      <c r="AC247" s="11">
        <f>'OddsRatio_working_3-way'!X247^(1/3)*SIN('OddsRatio_working_3-way'!Y247/3)</f>
        <v>3.3788074871674144E-2</v>
      </c>
      <c r="AD247" s="11">
        <f>'OddsRatio_working_3-way'!X247^(1/3)*SIN(('OddsRatio_working_3-way'!Y247+2*PI())/3)</f>
        <v>0.43033811997642268</v>
      </c>
      <c r="AE247" s="11">
        <f>'OddsRatio_working_3-way'!X247^(1/3)*SIN(('OddsRatio_working_3-way'!Y247+4*PI())/3)</f>
        <v>-0.46412619484809681</v>
      </c>
      <c r="AF247" s="11">
        <f>-'OddsRatio_working_3-way'!U247/(3*'OddsRatio_working_3-way'!X247^(1/3))*COS(('OddsRatio_working_3-way'!Y247)/3)</f>
        <v>0.51641921294445048</v>
      </c>
      <c r="AG247" s="11">
        <f>-'OddsRatio_working_3-way'!U247/(3*'OddsRatio_working_3-way'!X247^(1/3))*COS(('OddsRatio_working_3-way'!Y247+2*PI())/3)</f>
        <v>-0.28747093765606563</v>
      </c>
      <c r="AH247" s="11">
        <f>-'OddsRatio_working_3-way'!U247/(3*'OddsRatio_working_3-way'!X247^(1/3))*COS(('OddsRatio_working_3-way'!Y247+4*PI())/3)</f>
        <v>-0.22894827528838477</v>
      </c>
      <c r="AI247" s="11">
        <f>'OddsRatio_working_3-way'!U247/(3*'OddsRatio_working_3-way'!X247^(1/3))*SIN(('OddsRatio_working_3-way'!Y247)/3)</f>
        <v>-3.3788074871674144E-2</v>
      </c>
      <c r="AJ247" s="11">
        <f>'OddsRatio_working_3-way'!U247/(3*'OddsRatio_working_3-way'!X247^(1/3))*SIN(('OddsRatio_working_3-way'!Y247+2*PI())/3)</f>
        <v>-0.43033811997642268</v>
      </c>
      <c r="AK247" s="11">
        <f>'OddsRatio_working_3-way'!U247/(3*'OddsRatio_working_3-way'!X247^(1/3))*SIN(('OddsRatio_working_3-way'!Y247+4*PI())/3)</f>
        <v>0.46412619484809681</v>
      </c>
      <c r="AL247" s="11">
        <f>'OddsRatio_working_3-way'!Z247+'OddsRatio_working_3-way'!AF247</f>
        <v>1.032838425888901</v>
      </c>
      <c r="AM247" s="11">
        <f>'OddsRatio_working_3-way'!AA247+'OddsRatio_working_3-way'!AG247</f>
        <v>-0.57494187531213126</v>
      </c>
      <c r="AN247" s="11">
        <f>'OddsRatio_working_3-way'!AB247+'OddsRatio_working_3-way'!AH247</f>
        <v>-0.45789655057676953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1.032838425888901</v>
      </c>
      <c r="AS247" s="11">
        <f>IF(('OddsRatio_working_3-way'!X247=0),IF(Q247&gt;0,-Q247^(1/3),(-Q247)^(1/3)),'OddsRatio_working_3-way'!AM247-'OddsRatio_working_3-way'!R247/3)</f>
        <v>-0.57494187531213126</v>
      </c>
      <c r="AT247" s="11">
        <f>IF(('OddsRatio_working_3-way'!X247=0),IF(Q247&gt;0,-Q247^(1/3),(-Q247)^(1/3)),'OddsRatio_working_3-way'!AN247-'OddsRatio_working_3-way'!R247/3)</f>
        <v>-0.45789655057676953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9">
        <f t="shared" si="52"/>
        <v>0.92548041538142933</v>
      </c>
      <c r="E248" s="9">
        <f t="shared" si="53"/>
        <v>5.1728519371709435E-2</v>
      </c>
      <c r="F248" s="9">
        <f t="shared" si="54"/>
        <v>2.2791065246861402E-2</v>
      </c>
      <c r="G248" s="9">
        <f t="shared" si="55"/>
        <v>1.3419982274441749</v>
      </c>
      <c r="H248" s="9">
        <f t="shared" si="56"/>
        <v>1.0805198936466505</v>
      </c>
      <c r="I248" s="9">
        <f t="shared" si="57"/>
        <v>19.33169578688743</v>
      </c>
      <c r="J248" s="9">
        <f t="shared" si="58"/>
        <v>43.876843366841385</v>
      </c>
      <c r="K248" s="11">
        <f t="shared" si="59"/>
        <v>0.94339622641509424</v>
      </c>
      <c r="L248" s="11">
        <f t="shared" si="60"/>
        <v>6.8212824010914053E-2</v>
      </c>
      <c r="M248" s="11">
        <f t="shared" si="61"/>
        <v>3.0349013657056143E-2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-5.1141982316576962E-2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8.9194023894936428E-2</v>
      </c>
      <c r="Q248" s="11">
        <f>2*'OddsRatio_working_3-way'!K248*'OddsRatio_working_3-way'!L248*'OddsRatio_working_3-way'!M248</f>
        <v>3.906022504704901E-3</v>
      </c>
      <c r="R248" s="11">
        <f t="shared" si="62"/>
        <v>0</v>
      </c>
      <c r="S248" s="11">
        <f t="shared" si="63"/>
        <v>-1.7440470598658322</v>
      </c>
      <c r="T248" s="11">
        <f t="shared" si="64"/>
        <v>-7.6376048165790758E-2</v>
      </c>
      <c r="U248" s="11">
        <f>'OddsRatio_working_3-way'!S248-'OddsRatio_working_3-way'!R248^2/3</f>
        <v>-1.7440470598658322</v>
      </c>
      <c r="V248" s="11">
        <f>'OddsRatio_working_3-way'!S248*'OddsRatio_working_3-way'!R248/3-2*'OddsRatio_working_3-way'!R248^3/27-'OddsRatio_working_3-way'!T248</f>
        <v>7.6376048165790758E-2</v>
      </c>
      <c r="W248" s="11">
        <f>'OddsRatio_working_3-way'!V248^2+4*'OddsRatio_working_3-way'!U248^3/27</f>
        <v>-0.78007309903180722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0.44325681037216741</v>
      </c>
      <c r="Y248" s="11">
        <f>IF('OddsRatio_working_3-way'!W248&gt;=0,IF('OddsRatio_working_3-way'!V248+SQRT('OddsRatio_working_3-way'!W248)&gt;0,0,PI()),ACOS('OddsRatio_working_3-way'!V248/(2*'OddsRatio_working_3-way'!X248)))</f>
        <v>1.4845361211520751</v>
      </c>
      <c r="Z248" s="11">
        <f>'OddsRatio_working_3-way'!X248^(1/3)*COS('OddsRatio_working_3-way'!Y248/3)</f>
        <v>0.67099911372208743</v>
      </c>
      <c r="AA248" s="11">
        <f>'OddsRatio_working_3-way'!X248^(1/3)*COS(('OddsRatio_working_3-way'!Y248+2*PI())/3)</f>
        <v>-0.6490787446343842</v>
      </c>
      <c r="AB248" s="11">
        <f>'OddsRatio_working_3-way'!X248^(1/3)*COS(('OddsRatio_working_3-way'!Y248+4*PI())/3)</f>
        <v>-2.1920369087703055E-2</v>
      </c>
      <c r="AC248" s="11">
        <f>'OddsRatio_working_3-way'!X248^(1/3)*SIN('OddsRatio_working_3-way'!Y248/3)</f>
        <v>0.36209005694640473</v>
      </c>
      <c r="AD248" s="11">
        <f>'OddsRatio_working_3-way'!X248^(1/3)*SIN(('OddsRatio_working_3-way'!Y248+2*PI())/3)</f>
        <v>0.40005724992696895</v>
      </c>
      <c r="AE248" s="11">
        <f>'OddsRatio_working_3-way'!X248^(1/3)*SIN(('OddsRatio_working_3-way'!Y248+4*PI())/3)</f>
        <v>-0.76214730687337362</v>
      </c>
      <c r="AF248" s="11">
        <f>-'OddsRatio_working_3-way'!U248/(3*'OddsRatio_working_3-way'!X248^(1/3))*COS(('OddsRatio_working_3-way'!Y248)/3)</f>
        <v>0.67099911372208743</v>
      </c>
      <c r="AG248" s="11">
        <f>-'OddsRatio_working_3-way'!U248/(3*'OddsRatio_working_3-way'!X248^(1/3))*COS(('OddsRatio_working_3-way'!Y248+2*PI())/3)</f>
        <v>-0.64907874463438409</v>
      </c>
      <c r="AH248" s="11">
        <f>-'OddsRatio_working_3-way'!U248/(3*'OddsRatio_working_3-way'!X248^(1/3))*COS(('OddsRatio_working_3-way'!Y248+4*PI())/3)</f>
        <v>-2.1920369087703052E-2</v>
      </c>
      <c r="AI248" s="11">
        <f>'OddsRatio_working_3-way'!U248/(3*'OddsRatio_working_3-way'!X248^(1/3))*SIN(('OddsRatio_working_3-way'!Y248)/3)</f>
        <v>-0.36209005694640467</v>
      </c>
      <c r="AJ248" s="11">
        <f>'OddsRatio_working_3-way'!U248/(3*'OddsRatio_working_3-way'!X248^(1/3))*SIN(('OddsRatio_working_3-way'!Y248+2*PI())/3)</f>
        <v>-0.40005724992696889</v>
      </c>
      <c r="AK248" s="11">
        <f>'OddsRatio_working_3-way'!U248/(3*'OddsRatio_working_3-way'!X248^(1/3))*SIN(('OddsRatio_working_3-way'!Y248+4*PI())/3)</f>
        <v>0.76214730687337351</v>
      </c>
      <c r="AL248" s="11">
        <f>'OddsRatio_working_3-way'!Z248+'OddsRatio_working_3-way'!AF248</f>
        <v>1.3419982274441749</v>
      </c>
      <c r="AM248" s="11">
        <f>'OddsRatio_working_3-way'!AA248+'OddsRatio_working_3-way'!AG248</f>
        <v>-1.2981574892687684</v>
      </c>
      <c r="AN248" s="11">
        <f>'OddsRatio_working_3-way'!AB248+'OddsRatio_working_3-way'!AH248</f>
        <v>-4.384073817540611E-2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1.3419982274441749</v>
      </c>
      <c r="AS248" s="11">
        <f>IF(('OddsRatio_working_3-way'!X248=0),IF(Q248&gt;0,-Q248^(1/3),(-Q248)^(1/3)),'OddsRatio_working_3-way'!AM248-'OddsRatio_working_3-way'!R248/3)</f>
        <v>-1.2981574892687684</v>
      </c>
      <c r="AT248" s="11">
        <f>IF(('OddsRatio_working_3-way'!X248=0),IF(Q248&gt;0,-Q248^(1/3),(-Q248)^(1/3)),'OddsRatio_working_3-way'!AN248-'OddsRatio_working_3-way'!R248/3)</f>
        <v>-4.384073817540611E-2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9">
        <f t="shared" si="52"/>
        <v>0.3310157307656037</v>
      </c>
      <c r="E249" s="9">
        <f t="shared" si="53"/>
        <v>0.32090005638110874</v>
      </c>
      <c r="F249" s="9">
        <f t="shared" si="54"/>
        <v>0.3480842128532875</v>
      </c>
      <c r="G249" s="9">
        <f t="shared" si="55"/>
        <v>1.0581175199489146</v>
      </c>
      <c r="H249" s="9">
        <f t="shared" si="56"/>
        <v>3.0210044631024267</v>
      </c>
      <c r="I249" s="9">
        <f t="shared" si="57"/>
        <v>3.1162350398978291</v>
      </c>
      <c r="J249" s="9">
        <f t="shared" si="58"/>
        <v>2.8728680103095789</v>
      </c>
      <c r="K249" s="11">
        <f t="shared" si="59"/>
        <v>0.3436426116838488</v>
      </c>
      <c r="L249" s="11">
        <f t="shared" si="60"/>
        <v>0.33333333333333331</v>
      </c>
      <c r="M249" s="11">
        <f t="shared" si="61"/>
        <v>0.36101083032490977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-0.27960350838016546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0.2348844806695862</v>
      </c>
      <c r="Q249" s="11">
        <f>2*'OddsRatio_working_3-way'!K249*'OddsRatio_working_3-way'!L249*'OddsRatio_working_3-way'!M249</f>
        <v>8.2705803052671195E-2</v>
      </c>
      <c r="R249" s="11">
        <f t="shared" si="62"/>
        <v>0</v>
      </c>
      <c r="S249" s="11">
        <f t="shared" si="63"/>
        <v>-0.84006270890643964</v>
      </c>
      <c r="T249" s="11">
        <f t="shared" si="64"/>
        <v>-0.295796728488183</v>
      </c>
      <c r="U249" s="11">
        <f>'OddsRatio_working_3-way'!S249-'OddsRatio_working_3-way'!R249^2/3</f>
        <v>-0.84006270890643964</v>
      </c>
      <c r="V249" s="11">
        <f>'OddsRatio_working_3-way'!S249*'OddsRatio_working_3-way'!R249/3-2*'OddsRatio_working_3-way'!R249^3/27-'OddsRatio_working_3-way'!T249</f>
        <v>0.295796728488183</v>
      </c>
      <c r="W249" s="11">
        <f>'OddsRatio_working_3-way'!V249^2+4*'OddsRatio_working_3-way'!U249^3/27</f>
        <v>-3.319623968827401E-4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0.14817866494640397</v>
      </c>
      <c r="Y249" s="11">
        <f>IF('OddsRatio_working_3-way'!W249&gt;=0,IF('OddsRatio_working_3-way'!V249+SQRT('OddsRatio_working_3-way'!W249)&gt;0,0,PI()),ACOS('OddsRatio_working_3-way'!V249/(2*'OddsRatio_working_3-way'!X249)))</f>
        <v>6.1518074895756003E-2</v>
      </c>
      <c r="Z249" s="11">
        <f>'OddsRatio_working_3-way'!X249^(1/3)*COS('OddsRatio_working_3-way'!Y249/3)</f>
        <v>0.52905875997445728</v>
      </c>
      <c r="AA249" s="11">
        <f>'OddsRatio_working_3-way'!X249^(1/3)*COS(('OddsRatio_working_3-way'!Y249+2*PI())/3)</f>
        <v>-0.27392611331999467</v>
      </c>
      <c r="AB249" s="11">
        <f>'OddsRatio_working_3-way'!X249^(1/3)*COS(('OddsRatio_working_3-way'!Y249+4*PI())/3)</f>
        <v>-0.25513264665446272</v>
      </c>
      <c r="AC249" s="11">
        <f>'OddsRatio_working_3-way'!X249^(1/3)*SIN('OddsRatio_working_3-way'!Y249/3)</f>
        <v>1.0850413038351237E-2</v>
      </c>
      <c r="AD249" s="11">
        <f>'OddsRatio_working_3-way'!X249^(1/3)*SIN(('OddsRatio_working_3-way'!Y249+2*PI())/3)</f>
        <v>0.45275311971339821</v>
      </c>
      <c r="AE249" s="11">
        <f>'OddsRatio_working_3-way'!X249^(1/3)*SIN(('OddsRatio_working_3-way'!Y249+4*PI())/3)</f>
        <v>-0.46360353275174937</v>
      </c>
      <c r="AF249" s="11">
        <f>-'OddsRatio_working_3-way'!U249/(3*'OddsRatio_working_3-way'!X249^(1/3))*COS(('OddsRatio_working_3-way'!Y249)/3)</f>
        <v>0.52905875997445728</v>
      </c>
      <c r="AG249" s="11">
        <f>-'OddsRatio_working_3-way'!U249/(3*'OddsRatio_working_3-way'!X249^(1/3))*COS(('OddsRatio_working_3-way'!Y249+2*PI())/3)</f>
        <v>-0.27392611331999467</v>
      </c>
      <c r="AH249" s="11">
        <f>-'OddsRatio_working_3-way'!U249/(3*'OddsRatio_working_3-way'!X249^(1/3))*COS(('OddsRatio_working_3-way'!Y249+4*PI())/3)</f>
        <v>-0.25513264665446272</v>
      </c>
      <c r="AI249" s="11">
        <f>'OddsRatio_working_3-way'!U249/(3*'OddsRatio_working_3-way'!X249^(1/3))*SIN(('OddsRatio_working_3-way'!Y249)/3)</f>
        <v>-1.0850413038351237E-2</v>
      </c>
      <c r="AJ249" s="11">
        <f>'OddsRatio_working_3-way'!U249/(3*'OddsRatio_working_3-way'!X249^(1/3))*SIN(('OddsRatio_working_3-way'!Y249+2*PI())/3)</f>
        <v>-0.45275311971339821</v>
      </c>
      <c r="AK249" s="11">
        <f>'OddsRatio_working_3-way'!U249/(3*'OddsRatio_working_3-way'!X249^(1/3))*SIN(('OddsRatio_working_3-way'!Y249+4*PI())/3)</f>
        <v>0.46360353275174937</v>
      </c>
      <c r="AL249" s="11">
        <f>'OddsRatio_working_3-way'!Z249+'OddsRatio_working_3-way'!AF249</f>
        <v>1.0581175199489146</v>
      </c>
      <c r="AM249" s="11">
        <f>'OddsRatio_working_3-way'!AA249+'OddsRatio_working_3-way'!AG249</f>
        <v>-0.54785222663998934</v>
      </c>
      <c r="AN249" s="11">
        <f>'OddsRatio_working_3-way'!AB249+'OddsRatio_working_3-way'!AH249</f>
        <v>-0.51026529330892545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1.0581175199489146</v>
      </c>
      <c r="AS249" s="11">
        <f>IF(('OddsRatio_working_3-way'!X249=0),IF(Q249&gt;0,-Q249^(1/3),(-Q249)^(1/3)),'OddsRatio_working_3-way'!AM249-'OddsRatio_working_3-way'!R249/3)</f>
        <v>-0.54785222663998934</v>
      </c>
      <c r="AT249" s="11">
        <f>IF(('OddsRatio_working_3-way'!X249=0),IF(Q249&gt;0,-Q249^(1/3),(-Q249)^(1/3)),'OddsRatio_working_3-way'!AN249-'OddsRatio_working_3-way'!R249/3)</f>
        <v>-0.51026529330892545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9">
        <f t="shared" si="52"/>
        <v>0.51786766407252482</v>
      </c>
      <c r="E250" s="9">
        <f t="shared" si="53"/>
        <v>0.30394819935645517</v>
      </c>
      <c r="F250" s="9">
        <f t="shared" si="54"/>
        <v>0.17818413657102009</v>
      </c>
      <c r="G250" s="9">
        <f t="shared" si="55"/>
        <v>1.0701094839735028</v>
      </c>
      <c r="H250" s="9">
        <f t="shared" si="56"/>
        <v>1.9309952510569475</v>
      </c>
      <c r="I250" s="9">
        <f t="shared" si="57"/>
        <v>3.290034295703296</v>
      </c>
      <c r="J250" s="9">
        <f t="shared" si="58"/>
        <v>5.6121718759257959</v>
      </c>
      <c r="K250" s="11">
        <f t="shared" si="59"/>
        <v>0.53475935828876997</v>
      </c>
      <c r="L250" s="11">
        <f t="shared" si="60"/>
        <v>0.31847133757961782</v>
      </c>
      <c r="M250" s="11">
        <f t="shared" si="61"/>
        <v>0.18832391713747648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-0.25736205781420451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0.234771462489582</v>
      </c>
      <c r="Q250" s="11">
        <f>2*'OddsRatio_working_3-way'!K250*'OddsRatio_working_3-way'!L250*'OddsRatio_working_3-way'!M250</f>
        <v>6.4145208330486883E-2</v>
      </c>
      <c r="R250" s="11">
        <f t="shared" si="62"/>
        <v>0</v>
      </c>
      <c r="S250" s="11">
        <f t="shared" si="63"/>
        <v>-0.91222251051112135</v>
      </c>
      <c r="T250" s="11">
        <f t="shared" si="64"/>
        <v>-0.24924112309047031</v>
      </c>
      <c r="U250" s="11">
        <f>'OddsRatio_working_3-way'!S250-'OddsRatio_working_3-way'!R250^2/3</f>
        <v>-0.91222251051112135</v>
      </c>
      <c r="V250" s="11">
        <f>'OddsRatio_working_3-way'!S250*'OddsRatio_working_3-way'!R250/3-2*'OddsRatio_working_3-way'!R250^3/27-'OddsRatio_working_3-way'!T250</f>
        <v>0.24924112309047031</v>
      </c>
      <c r="W250" s="11">
        <f>'OddsRatio_working_3-way'!V250^2+4*'OddsRatio_working_3-way'!U250^3/27</f>
        <v>-5.0338992756245607E-2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0.16767537848149067</v>
      </c>
      <c r="Y250" s="11">
        <f>IF('OddsRatio_working_3-way'!W250&gt;=0,IF('OddsRatio_working_3-way'!V250+SQRT('OddsRatio_working_3-way'!W250)&gt;0,0,PI()),ACOS('OddsRatio_working_3-way'!V250/(2*'OddsRatio_working_3-way'!X250)))</f>
        <v>0.73291820599724666</v>
      </c>
      <c r="Z250" s="11">
        <f>'OddsRatio_working_3-way'!X250^(1/3)*COS('OddsRatio_working_3-way'!Y250/3)</f>
        <v>0.5350547419867514</v>
      </c>
      <c r="AA250" s="11">
        <f>'OddsRatio_working_3-way'!X250^(1/3)*COS(('OddsRatio_working_3-way'!Y250+2*PI())/3)</f>
        <v>-0.38303903679340839</v>
      </c>
      <c r="AB250" s="11">
        <f>'OddsRatio_working_3-way'!X250^(1/3)*COS(('OddsRatio_working_3-way'!Y250+4*PI())/3)</f>
        <v>-0.15201570519334295</v>
      </c>
      <c r="AC250" s="11">
        <f>'OddsRatio_working_3-way'!X250^(1/3)*SIN('OddsRatio_working_3-way'!Y250/3)</f>
        <v>0.13338138268838196</v>
      </c>
      <c r="AD250" s="11">
        <f>'OddsRatio_working_3-way'!X250^(1/3)*SIN(('OddsRatio_working_3-way'!Y250+2*PI())/3)</f>
        <v>0.39668030763166412</v>
      </c>
      <c r="AE250" s="11">
        <f>'OddsRatio_working_3-way'!X250^(1/3)*SIN(('OddsRatio_working_3-way'!Y250+4*PI())/3)</f>
        <v>-0.53006169032004613</v>
      </c>
      <c r="AF250" s="11">
        <f>-'OddsRatio_working_3-way'!U250/(3*'OddsRatio_working_3-way'!X250^(1/3))*COS(('OddsRatio_working_3-way'!Y250)/3)</f>
        <v>0.5350547419867514</v>
      </c>
      <c r="AG250" s="11">
        <f>-'OddsRatio_working_3-way'!U250/(3*'OddsRatio_working_3-way'!X250^(1/3))*COS(('OddsRatio_working_3-way'!Y250+2*PI())/3)</f>
        <v>-0.38303903679340839</v>
      </c>
      <c r="AH250" s="11">
        <f>-'OddsRatio_working_3-way'!U250/(3*'OddsRatio_working_3-way'!X250^(1/3))*COS(('OddsRatio_working_3-way'!Y250+4*PI())/3)</f>
        <v>-0.15201570519334295</v>
      </c>
      <c r="AI250" s="11">
        <f>'OddsRatio_working_3-way'!U250/(3*'OddsRatio_working_3-way'!X250^(1/3))*SIN(('OddsRatio_working_3-way'!Y250)/3)</f>
        <v>-0.13338138268838196</v>
      </c>
      <c r="AJ250" s="11">
        <f>'OddsRatio_working_3-way'!U250/(3*'OddsRatio_working_3-way'!X250^(1/3))*SIN(('OddsRatio_working_3-way'!Y250+2*PI())/3)</f>
        <v>-0.39668030763166412</v>
      </c>
      <c r="AK250" s="11">
        <f>'OddsRatio_working_3-way'!U250/(3*'OddsRatio_working_3-way'!X250^(1/3))*SIN(('OddsRatio_working_3-way'!Y250+4*PI())/3)</f>
        <v>0.53006169032004613</v>
      </c>
      <c r="AL250" s="11">
        <f>'OddsRatio_working_3-way'!Z250+'OddsRatio_working_3-way'!AF250</f>
        <v>1.0701094839735028</v>
      </c>
      <c r="AM250" s="11">
        <f>'OddsRatio_working_3-way'!AA250+'OddsRatio_working_3-way'!AG250</f>
        <v>-0.76607807358681679</v>
      </c>
      <c r="AN250" s="11">
        <f>'OddsRatio_working_3-way'!AB250+'OddsRatio_working_3-way'!AH250</f>
        <v>-0.30403141038668591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1.0701094839735028</v>
      </c>
      <c r="AS250" s="11">
        <f>IF(('OddsRatio_working_3-way'!X250=0),IF(Q250&gt;0,-Q250^(1/3),(-Q250)^(1/3)),'OddsRatio_working_3-way'!AM250-'OddsRatio_working_3-way'!R250/3)</f>
        <v>-0.76607807358681679</v>
      </c>
      <c r="AT250" s="11">
        <f>IF(('OddsRatio_working_3-way'!X250=0),IF(Q250&gt;0,-Q250^(1/3),(-Q250)^(1/3)),'OddsRatio_working_3-way'!AN250-'OddsRatio_working_3-way'!R250/3)</f>
        <v>-0.30403141038668591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9">
        <f t="shared" si="52"/>
        <v>0.29658577356095228</v>
      </c>
      <c r="E251" s="9">
        <f t="shared" si="53"/>
        <v>0.32630103672472688</v>
      </c>
      <c r="F251" s="9">
        <f t="shared" si="54"/>
        <v>0.37711318971432078</v>
      </c>
      <c r="G251" s="9">
        <f t="shared" si="55"/>
        <v>1.0587972729149855</v>
      </c>
      <c r="H251" s="9">
        <f t="shared" si="56"/>
        <v>3.3717058913295679</v>
      </c>
      <c r="I251" s="9">
        <f t="shared" si="57"/>
        <v>3.064654682184222</v>
      </c>
      <c r="J251" s="9">
        <f t="shared" si="58"/>
        <v>2.6517237457473772</v>
      </c>
      <c r="K251" s="11">
        <f t="shared" si="59"/>
        <v>0.30864197530864196</v>
      </c>
      <c r="L251" s="11">
        <f t="shared" si="60"/>
        <v>0.33898305084745761</v>
      </c>
      <c r="M251" s="11">
        <f t="shared" si="61"/>
        <v>0.390625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-0.27848399246704336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0.23499620736555765</v>
      </c>
      <c r="Q251" s="11">
        <f>2*'OddsRatio_working_3-way'!K251*'OddsRatio_working_3-way'!L251*'OddsRatio_working_3-way'!M251</f>
        <v>8.1737811257585266E-2</v>
      </c>
      <c r="R251" s="11">
        <f t="shared" si="62"/>
        <v>0</v>
      </c>
      <c r="S251" s="11">
        <f t="shared" si="63"/>
        <v>-0.84384098807175723</v>
      </c>
      <c r="T251" s="11">
        <f t="shared" si="64"/>
        <v>-0.29350990889452422</v>
      </c>
      <c r="U251" s="11">
        <f>'OddsRatio_working_3-way'!S251-'OddsRatio_working_3-way'!R251^2/3</f>
        <v>-0.84384098807175723</v>
      </c>
      <c r="V251" s="11">
        <f>'OddsRatio_working_3-way'!S251*'OddsRatio_working_3-way'!R251/3-2*'OddsRatio_working_3-way'!R251^3/27-'OddsRatio_working_3-way'!T251</f>
        <v>0.29350990889452422</v>
      </c>
      <c r="W251" s="11">
        <f>'OddsRatio_working_3-way'!V251^2+4*'OddsRatio_working_3-way'!U251^3/27</f>
        <v>-2.8699834924800771E-3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0.14917946416292691</v>
      </c>
      <c r="Y251" s="11">
        <f>IF('OddsRatio_working_3-way'!W251&gt;=0,IF('OddsRatio_working_3-way'!V251+SQRT('OddsRatio_working_3-way'!W251)&gt;0,0,PI()),ACOS('OddsRatio_working_3-way'!V251/(2*'OddsRatio_working_3-way'!X251)))</f>
        <v>0.18053540795208933</v>
      </c>
      <c r="Z251" s="11">
        <f>'OddsRatio_working_3-way'!X251^(1/3)*COS('OddsRatio_working_3-way'!Y251/3)</f>
        <v>0.52939863645749274</v>
      </c>
      <c r="AA251" s="11">
        <f>'OddsRatio_working_3-way'!X251^(1/3)*COS(('OddsRatio_working_3-way'!Y251+2*PI())/3)</f>
        <v>-0.29232285539634861</v>
      </c>
      <c r="AB251" s="11">
        <f>'OddsRatio_working_3-way'!X251^(1/3)*COS(('OddsRatio_working_3-way'!Y251+4*PI())/3)</f>
        <v>-0.23707578106114421</v>
      </c>
      <c r="AC251" s="11">
        <f>'OddsRatio_working_3-way'!X251^(1/3)*SIN('OddsRatio_working_3-way'!Y251/3)</f>
        <v>3.1896913239369641E-2</v>
      </c>
      <c r="AD251" s="11">
        <f>'OddsRatio_working_3-way'!X251^(1/3)*SIN(('OddsRatio_working_3-way'!Y251+2*PI())/3)</f>
        <v>0.44252421128134661</v>
      </c>
      <c r="AE251" s="11">
        <f>'OddsRatio_working_3-way'!X251^(1/3)*SIN(('OddsRatio_working_3-way'!Y251+4*PI())/3)</f>
        <v>-0.47442112452071611</v>
      </c>
      <c r="AF251" s="11">
        <f>-'OddsRatio_working_3-way'!U251/(3*'OddsRatio_working_3-way'!X251^(1/3))*COS(('OddsRatio_working_3-way'!Y251)/3)</f>
        <v>0.52939863645749263</v>
      </c>
      <c r="AG251" s="11">
        <f>-'OddsRatio_working_3-way'!U251/(3*'OddsRatio_working_3-way'!X251^(1/3))*COS(('OddsRatio_working_3-way'!Y251+2*PI())/3)</f>
        <v>-0.29232285539634856</v>
      </c>
      <c r="AH251" s="11">
        <f>-'OddsRatio_working_3-way'!U251/(3*'OddsRatio_working_3-way'!X251^(1/3))*COS(('OddsRatio_working_3-way'!Y251+4*PI())/3)</f>
        <v>-0.23707578106114416</v>
      </c>
      <c r="AI251" s="11">
        <f>'OddsRatio_working_3-way'!U251/(3*'OddsRatio_working_3-way'!X251^(1/3))*SIN(('OddsRatio_working_3-way'!Y251)/3)</f>
        <v>-3.1896913239369634E-2</v>
      </c>
      <c r="AJ251" s="11">
        <f>'OddsRatio_working_3-way'!U251/(3*'OddsRatio_working_3-way'!X251^(1/3))*SIN(('OddsRatio_working_3-way'!Y251+2*PI())/3)</f>
        <v>-0.44252421128134656</v>
      </c>
      <c r="AK251" s="11">
        <f>'OddsRatio_working_3-way'!U251/(3*'OddsRatio_working_3-way'!X251^(1/3))*SIN(('OddsRatio_working_3-way'!Y251+4*PI())/3)</f>
        <v>0.47442112452071605</v>
      </c>
      <c r="AL251" s="11">
        <f>'OddsRatio_working_3-way'!Z251+'OddsRatio_working_3-way'!AF251</f>
        <v>1.0587972729149855</v>
      </c>
      <c r="AM251" s="11">
        <f>'OddsRatio_working_3-way'!AA251+'OddsRatio_working_3-way'!AG251</f>
        <v>-0.58464571079269723</v>
      </c>
      <c r="AN251" s="11">
        <f>'OddsRatio_working_3-way'!AB251+'OddsRatio_working_3-way'!AH251</f>
        <v>-0.47415156212228837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1.0587972729149855</v>
      </c>
      <c r="AS251" s="11">
        <f>IF(('OddsRatio_working_3-way'!X251=0),IF(Q251&gt;0,-Q251^(1/3),(-Q251)^(1/3)),'OddsRatio_working_3-way'!AM251-'OddsRatio_working_3-way'!R251/3)</f>
        <v>-0.58464571079269723</v>
      </c>
      <c r="AT251" s="11">
        <f>IF(('OddsRatio_working_3-way'!X251=0),IF(Q251&gt;0,-Q251^(1/3),(-Q251)^(1/3)),'OddsRatio_working_3-way'!AN251-'OddsRatio_working_3-way'!R251/3)</f>
        <v>-0.47415156212228837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9">
        <f t="shared" si="52"/>
        <v>0.50701311460637233</v>
      </c>
      <c r="E252" s="9">
        <f t="shared" si="53"/>
        <v>0.28482104866089181</v>
      </c>
      <c r="F252" s="9">
        <f t="shared" si="54"/>
        <v>0.20816583673273584</v>
      </c>
      <c r="G252" s="9">
        <f t="shared" si="55"/>
        <v>1.0685006255182947</v>
      </c>
      <c r="H252" s="9">
        <f t="shared" si="56"/>
        <v>1.972335569221648</v>
      </c>
      <c r="I252" s="9">
        <f t="shared" si="57"/>
        <v>3.5109764699679933</v>
      </c>
      <c r="J252" s="9">
        <f t="shared" si="58"/>
        <v>4.803862226845129</v>
      </c>
      <c r="K252" s="11">
        <f t="shared" si="59"/>
        <v>0.52356020942408377</v>
      </c>
      <c r="L252" s="11">
        <f t="shared" si="60"/>
        <v>0.29850746268656714</v>
      </c>
      <c r="M252" s="11">
        <f t="shared" si="61"/>
        <v>0.2192982456140351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-0.26092532652252665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0.23374447684421656</v>
      </c>
      <c r="Q252" s="11">
        <f>2*'OddsRatio_working_3-way'!K252*'OddsRatio_working_3-way'!L252*'OddsRatio_working_3-way'!M252</f>
        <v>6.8546767402996048E-2</v>
      </c>
      <c r="R252" s="11">
        <f t="shared" si="62"/>
        <v>0</v>
      </c>
      <c r="S252" s="11">
        <f t="shared" si="63"/>
        <v>-0.89582900962293721</v>
      </c>
      <c r="T252" s="11">
        <f t="shared" si="64"/>
        <v>-0.26270645443487889</v>
      </c>
      <c r="U252" s="11">
        <f>'OddsRatio_working_3-way'!S252-'OddsRatio_working_3-way'!R252^2/3</f>
        <v>-0.89582900962293721</v>
      </c>
      <c r="V252" s="11">
        <f>'OddsRatio_working_3-way'!S252*'OddsRatio_working_3-way'!R252/3-2*'OddsRatio_working_3-way'!R252^3/27-'OddsRatio_working_3-way'!T252</f>
        <v>0.26270645443487889</v>
      </c>
      <c r="W252" s="11">
        <f>'OddsRatio_working_3-way'!V252^2+4*'OddsRatio_working_3-way'!U252^3/27</f>
        <v>-3.7490710376670663E-2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0.16317581896409755</v>
      </c>
      <c r="Y252" s="11">
        <f>IF('OddsRatio_working_3-way'!W252&gt;=0,IF('OddsRatio_working_3-way'!V252+SQRT('OddsRatio_working_3-way'!W252)&gt;0,0,PI()),ACOS('OddsRatio_working_3-way'!V252/(2*'OddsRatio_working_3-way'!X252)))</f>
        <v>0.63515501865764046</v>
      </c>
      <c r="Z252" s="11">
        <f>'OddsRatio_working_3-way'!X252^(1/3)*COS('OddsRatio_working_3-way'!Y252/3)</f>
        <v>0.53425031275914736</v>
      </c>
      <c r="AA252" s="11">
        <f>'OddsRatio_working_3-way'!X252^(1/3)*COS(('OddsRatio_working_3-way'!Y252+2*PI())/3)</f>
        <v>-0.36657215177560992</v>
      </c>
      <c r="AB252" s="11">
        <f>'OddsRatio_working_3-way'!X252^(1/3)*COS(('OddsRatio_working_3-way'!Y252+4*PI())/3)</f>
        <v>-0.16767816098353727</v>
      </c>
      <c r="AC252" s="11">
        <f>'OddsRatio_working_3-way'!X252^(1/3)*SIN('OddsRatio_working_3-way'!Y252/3)</f>
        <v>0.11483149912400217</v>
      </c>
      <c r="AD252" s="11">
        <f>'OddsRatio_working_3-way'!X252^(1/3)*SIN(('OddsRatio_working_3-way'!Y252+2*PI())/3)</f>
        <v>0.40525859326720221</v>
      </c>
      <c r="AE252" s="11">
        <f>'OddsRatio_working_3-way'!X252^(1/3)*SIN(('OddsRatio_working_3-way'!Y252+4*PI())/3)</f>
        <v>-0.5200900923912043</v>
      </c>
      <c r="AF252" s="11">
        <f>-'OddsRatio_working_3-way'!U252/(3*'OddsRatio_working_3-way'!X252^(1/3))*COS(('OddsRatio_working_3-way'!Y252)/3)</f>
        <v>0.53425031275914725</v>
      </c>
      <c r="AG252" s="11">
        <f>-'OddsRatio_working_3-way'!U252/(3*'OddsRatio_working_3-way'!X252^(1/3))*COS(('OddsRatio_working_3-way'!Y252+2*PI())/3)</f>
        <v>-0.36657215177560987</v>
      </c>
      <c r="AH252" s="11">
        <f>-'OddsRatio_working_3-way'!U252/(3*'OddsRatio_working_3-way'!X252^(1/3))*COS(('OddsRatio_working_3-way'!Y252+4*PI())/3)</f>
        <v>-0.16767816098353724</v>
      </c>
      <c r="AI252" s="11">
        <f>'OddsRatio_working_3-way'!U252/(3*'OddsRatio_working_3-way'!X252^(1/3))*SIN(('OddsRatio_working_3-way'!Y252)/3)</f>
        <v>-0.11483149912400215</v>
      </c>
      <c r="AJ252" s="11">
        <f>'OddsRatio_working_3-way'!U252/(3*'OddsRatio_working_3-way'!X252^(1/3))*SIN(('OddsRatio_working_3-way'!Y252+2*PI())/3)</f>
        <v>-0.40525859326720215</v>
      </c>
      <c r="AK252" s="11">
        <f>'OddsRatio_working_3-way'!U252/(3*'OddsRatio_working_3-way'!X252^(1/3))*SIN(('OddsRatio_working_3-way'!Y252+4*PI())/3)</f>
        <v>0.52009009239120418</v>
      </c>
      <c r="AL252" s="11">
        <f>'OddsRatio_working_3-way'!Z252+'OddsRatio_working_3-way'!AF252</f>
        <v>1.0685006255182947</v>
      </c>
      <c r="AM252" s="11">
        <f>'OddsRatio_working_3-way'!AA252+'OddsRatio_working_3-way'!AG252</f>
        <v>-0.73314430355121973</v>
      </c>
      <c r="AN252" s="11">
        <f>'OddsRatio_working_3-way'!AB252+'OddsRatio_working_3-way'!AH252</f>
        <v>-0.33535632196707454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1.0685006255182947</v>
      </c>
      <c r="AS252" s="11">
        <f>IF(('OddsRatio_working_3-way'!X252=0),IF(Q252&gt;0,-Q252^(1/3),(-Q252)^(1/3)),'OddsRatio_working_3-way'!AM252-'OddsRatio_working_3-way'!R252/3)</f>
        <v>-0.73314430355121973</v>
      </c>
      <c r="AT252" s="11">
        <f>IF(('OddsRatio_working_3-way'!X252=0),IF(Q252&gt;0,-Q252^(1/3),(-Q252)^(1/3)),'OddsRatio_working_3-way'!AN252-'OddsRatio_working_3-way'!R252/3)</f>
        <v>-0.33535632196707454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9">
        <f t="shared" si="52"/>
        <v>0.3380673765984647</v>
      </c>
      <c r="E253" s="9">
        <f t="shared" si="53"/>
        <v>0.33212562560772424</v>
      </c>
      <c r="F253" s="9">
        <f t="shared" si="54"/>
        <v>0.32980699779381123</v>
      </c>
      <c r="G253" s="9">
        <f t="shared" si="55"/>
        <v>1.0583731019981206</v>
      </c>
      <c r="H253" s="9">
        <f t="shared" si="56"/>
        <v>2.9579902386965231</v>
      </c>
      <c r="I253" s="9">
        <f t="shared" si="57"/>
        <v>3.0109088937964295</v>
      </c>
      <c r="J253" s="9">
        <f t="shared" si="58"/>
        <v>3.0320763558363915</v>
      </c>
      <c r="K253" s="11">
        <f t="shared" si="59"/>
        <v>0.35087719298245612</v>
      </c>
      <c r="L253" s="11">
        <f t="shared" si="60"/>
        <v>0.34482758620689657</v>
      </c>
      <c r="M253" s="11">
        <f t="shared" si="61"/>
        <v>0.34246575342465752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-0.27964100141709969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0.23494020833851276</v>
      </c>
      <c r="Q253" s="11">
        <f>2*'OddsRatio_working_3-way'!K253*'OddsRatio_working_3-way'!L253*'OddsRatio_working_3-way'!M253</f>
        <v>8.28713256925971E-2</v>
      </c>
      <c r="R253" s="11">
        <f t="shared" si="62"/>
        <v>0</v>
      </c>
      <c r="S253" s="11">
        <f t="shared" si="63"/>
        <v>-0.84014935988620176</v>
      </c>
      <c r="T253" s="11">
        <f t="shared" si="64"/>
        <v>-0.29634898055950681</v>
      </c>
      <c r="U253" s="11">
        <f>'OddsRatio_working_3-way'!S253-'OddsRatio_working_3-way'!R253^2/3</f>
        <v>-0.84014935988620176</v>
      </c>
      <c r="V253" s="11">
        <f>'OddsRatio_working_3-way'!S253*'OddsRatio_working_3-way'!R253/3-2*'OddsRatio_working_3-way'!R253^3/27-'OddsRatio_working_3-way'!T253</f>
        <v>0.29634898055950681</v>
      </c>
      <c r="W253" s="11">
        <f>'OddsRatio_working_3-way'!V253^2+4*'OddsRatio_working_3-way'!U253^3/27</f>
        <v>-3.2129310607767469E-5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0.14820159208765835</v>
      </c>
      <c r="Y253" s="11">
        <f>IF('OddsRatio_working_3-way'!W253&gt;=0,IF('OddsRatio_working_3-way'!V253+SQRT('OddsRatio_working_3-way'!W253)&gt;0,0,PI()),ACOS('OddsRatio_working_3-way'!V253/(2*'OddsRatio_working_3-way'!X253)))</f>
        <v>1.9124685989792445E-2</v>
      </c>
      <c r="Z253" s="11">
        <f>'OddsRatio_working_3-way'!X253^(1/3)*COS('OddsRatio_working_3-way'!Y253/3)</f>
        <v>0.52918655099906031</v>
      </c>
      <c r="AA253" s="11">
        <f>'OddsRatio_working_3-way'!X253^(1/3)*COS(('OddsRatio_working_3-way'!Y253+2*PI())/3)</f>
        <v>-0.26751485946025694</v>
      </c>
      <c r="AB253" s="11">
        <f>'OddsRatio_working_3-way'!X253^(1/3)*COS(('OddsRatio_working_3-way'!Y253+4*PI())/3)</f>
        <v>-0.26167169153880354</v>
      </c>
      <c r="AC253" s="11">
        <f>'OddsRatio_working_3-way'!X253^(1/3)*SIN('OddsRatio_working_3-way'!Y253/3)</f>
        <v>3.3735545723713105E-3</v>
      </c>
      <c r="AD253" s="11">
        <f>'OddsRatio_working_3-way'!X253^(1/3)*SIN(('OddsRatio_working_3-way'!Y253+2*PI())/3)</f>
        <v>0.45660221922006999</v>
      </c>
      <c r="AE253" s="11">
        <f>'OddsRatio_working_3-way'!X253^(1/3)*SIN(('OddsRatio_working_3-way'!Y253+4*PI())/3)</f>
        <v>-0.45997577379244131</v>
      </c>
      <c r="AF253" s="11">
        <f>-'OddsRatio_working_3-way'!U253/(3*'OddsRatio_working_3-way'!X253^(1/3))*COS(('OddsRatio_working_3-way'!Y253)/3)</f>
        <v>0.52918655099906042</v>
      </c>
      <c r="AG253" s="11">
        <f>-'OddsRatio_working_3-way'!U253/(3*'OddsRatio_working_3-way'!X253^(1/3))*COS(('OddsRatio_working_3-way'!Y253+2*PI())/3)</f>
        <v>-0.26751485946025705</v>
      </c>
      <c r="AH253" s="11">
        <f>-'OddsRatio_working_3-way'!U253/(3*'OddsRatio_working_3-way'!X253^(1/3))*COS(('OddsRatio_working_3-way'!Y253+4*PI())/3)</f>
        <v>-0.2616716915388036</v>
      </c>
      <c r="AI253" s="11">
        <f>'OddsRatio_working_3-way'!U253/(3*'OddsRatio_working_3-way'!X253^(1/3))*SIN(('OddsRatio_working_3-way'!Y253)/3)</f>
        <v>-3.3735545723713109E-3</v>
      </c>
      <c r="AJ253" s="11">
        <f>'OddsRatio_working_3-way'!U253/(3*'OddsRatio_working_3-way'!X253^(1/3))*SIN(('OddsRatio_working_3-way'!Y253+2*PI())/3)</f>
        <v>-0.4566022192200701</v>
      </c>
      <c r="AK253" s="11">
        <f>'OddsRatio_working_3-way'!U253/(3*'OddsRatio_working_3-way'!X253^(1/3))*SIN(('OddsRatio_working_3-way'!Y253+4*PI())/3)</f>
        <v>0.45997577379244142</v>
      </c>
      <c r="AL253" s="11">
        <f>'OddsRatio_working_3-way'!Z253+'OddsRatio_working_3-way'!AF253</f>
        <v>1.0583731019981206</v>
      </c>
      <c r="AM253" s="11">
        <f>'OddsRatio_working_3-way'!AA253+'OddsRatio_working_3-way'!AG253</f>
        <v>-0.53502971892051399</v>
      </c>
      <c r="AN253" s="11">
        <f>'OddsRatio_working_3-way'!AB253+'OddsRatio_working_3-way'!AH253</f>
        <v>-0.52334338307760708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1.0583731019981206</v>
      </c>
      <c r="AS253" s="11">
        <f>IF(('OddsRatio_working_3-way'!X253=0),IF(Q253&gt;0,-Q253^(1/3),(-Q253)^(1/3)),'OddsRatio_working_3-way'!AM253-'OddsRatio_working_3-way'!R253/3)</f>
        <v>-0.53502971892051399</v>
      </c>
      <c r="AT253" s="11">
        <f>IF(('OddsRatio_working_3-way'!X253=0),IF(Q253&gt;0,-Q253^(1/3),(-Q253)^(1/3)),'OddsRatio_working_3-way'!AN253-'OddsRatio_working_3-way'!R253/3)</f>
        <v>-0.52334338307760708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9">
        <f t="shared" si="52"/>
        <v>0.43557640953530424</v>
      </c>
      <c r="E254" s="9">
        <f t="shared" si="53"/>
        <v>0.334873955321911</v>
      </c>
      <c r="F254" s="9">
        <f t="shared" si="54"/>
        <v>0.22954963514278465</v>
      </c>
      <c r="G254" s="9">
        <f t="shared" si="55"/>
        <v>1.0621380706997314</v>
      </c>
      <c r="H254" s="9">
        <f t="shared" si="56"/>
        <v>2.2958084462536723</v>
      </c>
      <c r="I254" s="9">
        <f t="shared" si="57"/>
        <v>2.9861981922084984</v>
      </c>
      <c r="J254" s="9">
        <f t="shared" si="58"/>
        <v>4.3563563034111521</v>
      </c>
      <c r="K254" s="11">
        <f t="shared" si="59"/>
        <v>0.4504504504504504</v>
      </c>
      <c r="L254" s="11">
        <f t="shared" si="60"/>
        <v>0.34843205574912889</v>
      </c>
      <c r="M254" s="11">
        <f t="shared" si="61"/>
        <v>0.24038461538461536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-0.27199462260437857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0.23580435165801017</v>
      </c>
      <c r="Q254" s="11">
        <f>2*'OddsRatio_working_3-way'!K254*'OddsRatio_working_3-way'!L254*'OddsRatio_working_3-way'!M254</f>
        <v>7.545739253056323E-2</v>
      </c>
      <c r="R254" s="11">
        <f t="shared" si="62"/>
        <v>0</v>
      </c>
      <c r="S254" s="11">
        <f t="shared" si="63"/>
        <v>-0.86694490280784764</v>
      </c>
      <c r="T254" s="11">
        <f t="shared" si="64"/>
        <v>-0.27742236889851113</v>
      </c>
      <c r="U254" s="11">
        <f>'OddsRatio_working_3-way'!S254-'OddsRatio_working_3-way'!R254^2/3</f>
        <v>-0.86694490280784764</v>
      </c>
      <c r="V254" s="11">
        <f>'OddsRatio_working_3-way'!S254*'OddsRatio_working_3-way'!R254/3-2*'OddsRatio_working_3-way'!R254^3/27-'OddsRatio_working_3-way'!T254</f>
        <v>0.27742236889851113</v>
      </c>
      <c r="W254" s="11">
        <f>'OddsRatio_working_3-way'!V254^2+4*'OddsRatio_working_3-way'!U254^3/27</f>
        <v>-1.9568699314127205E-2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0.1553478919066725</v>
      </c>
      <c r="Y254" s="11">
        <f>IF('OddsRatio_working_3-way'!W254&gt;=0,IF('OddsRatio_working_3-way'!V254+SQRT('OddsRatio_working_3-way'!W254)&gt;0,0,PI()),ACOS('OddsRatio_working_3-way'!V254/(2*'OddsRatio_working_3-way'!X254)))</f>
        <v>0.46703589882560448</v>
      </c>
      <c r="Z254" s="11">
        <f>'OddsRatio_working_3-way'!X254^(1/3)*COS('OddsRatio_working_3-way'!Y254/3)</f>
        <v>0.53106903534986571</v>
      </c>
      <c r="AA254" s="11">
        <f>'OddsRatio_working_3-way'!X254^(1/3)*COS(('OddsRatio_working_3-way'!Y254+2*PI())/3)</f>
        <v>-0.3377182102334616</v>
      </c>
      <c r="AB254" s="11">
        <f>'OddsRatio_working_3-way'!X254^(1/3)*COS(('OddsRatio_working_3-way'!Y254+4*PI())/3)</f>
        <v>-0.193350825116404</v>
      </c>
      <c r="AC254" s="11">
        <f>'OddsRatio_working_3-way'!X254^(1/3)*SIN('OddsRatio_working_3-way'!Y254/3)</f>
        <v>8.3350548659535603E-2</v>
      </c>
      <c r="AD254" s="11">
        <f>'OddsRatio_working_3-way'!X254^(1/3)*SIN(('OddsRatio_working_3-way'!Y254+2*PI())/3)</f>
        <v>0.41824400144651203</v>
      </c>
      <c r="AE254" s="11">
        <f>'OddsRatio_working_3-way'!X254^(1/3)*SIN(('OddsRatio_working_3-way'!Y254+4*PI())/3)</f>
        <v>-0.50159455010604759</v>
      </c>
      <c r="AF254" s="11">
        <f>-'OddsRatio_working_3-way'!U254/(3*'OddsRatio_working_3-way'!X254^(1/3))*COS(('OddsRatio_working_3-way'!Y254)/3)</f>
        <v>0.53106903534986571</v>
      </c>
      <c r="AG254" s="11">
        <f>-'OddsRatio_working_3-way'!U254/(3*'OddsRatio_working_3-way'!X254^(1/3))*COS(('OddsRatio_working_3-way'!Y254+2*PI())/3)</f>
        <v>-0.3377182102334616</v>
      </c>
      <c r="AH254" s="11">
        <f>-'OddsRatio_working_3-way'!U254/(3*'OddsRatio_working_3-way'!X254^(1/3))*COS(('OddsRatio_working_3-way'!Y254+4*PI())/3)</f>
        <v>-0.193350825116404</v>
      </c>
      <c r="AI254" s="11">
        <f>'OddsRatio_working_3-way'!U254/(3*'OddsRatio_working_3-way'!X254^(1/3))*SIN(('OddsRatio_working_3-way'!Y254)/3)</f>
        <v>-8.3350548659535603E-2</v>
      </c>
      <c r="AJ254" s="11">
        <f>'OddsRatio_working_3-way'!U254/(3*'OddsRatio_working_3-way'!X254^(1/3))*SIN(('OddsRatio_working_3-way'!Y254+2*PI())/3)</f>
        <v>-0.41824400144651203</v>
      </c>
      <c r="AK254" s="11">
        <f>'OddsRatio_working_3-way'!U254/(3*'OddsRatio_working_3-way'!X254^(1/3))*SIN(('OddsRatio_working_3-way'!Y254+4*PI())/3)</f>
        <v>0.50159455010604759</v>
      </c>
      <c r="AL254" s="11">
        <f>'OddsRatio_working_3-way'!Z254+'OddsRatio_working_3-way'!AF254</f>
        <v>1.0621380706997314</v>
      </c>
      <c r="AM254" s="11">
        <f>'OddsRatio_working_3-way'!AA254+'OddsRatio_working_3-way'!AG254</f>
        <v>-0.6754364204669232</v>
      </c>
      <c r="AN254" s="11">
        <f>'OddsRatio_working_3-way'!AB254+'OddsRatio_working_3-way'!AH254</f>
        <v>-0.386701650232808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1.0621380706997314</v>
      </c>
      <c r="AS254" s="11">
        <f>IF(('OddsRatio_working_3-way'!X254=0),IF(Q254&gt;0,-Q254^(1/3),(-Q254)^(1/3)),'OddsRatio_working_3-way'!AM254-'OddsRatio_working_3-way'!R254/3)</f>
        <v>-0.6754364204669232</v>
      </c>
      <c r="AT254" s="11">
        <f>IF(('OddsRatio_working_3-way'!X254=0),IF(Q254&gt;0,-Q254^(1/3),(-Q254)^(1/3)),'OddsRatio_working_3-way'!AN254-'OddsRatio_working_3-way'!R254/3)</f>
        <v>-0.386701650232808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9">
        <f t="shared" si="52"/>
        <v>0.3572255457067785</v>
      </c>
      <c r="E255" s="9">
        <f t="shared" si="53"/>
        <v>0.31974737627078736</v>
      </c>
      <c r="F255" s="9">
        <f t="shared" si="54"/>
        <v>0.3230270780224343</v>
      </c>
      <c r="G255" s="9">
        <f t="shared" si="55"/>
        <v>1.0584422774815812</v>
      </c>
      <c r="H255" s="9">
        <f t="shared" si="56"/>
        <v>2.7993518717186876</v>
      </c>
      <c r="I255" s="9">
        <f t="shared" si="57"/>
        <v>3.1274689777379781</v>
      </c>
      <c r="J255" s="9">
        <f t="shared" si="58"/>
        <v>3.0957157094135304</v>
      </c>
      <c r="K255" s="11">
        <f t="shared" si="59"/>
        <v>0.37037037037037035</v>
      </c>
      <c r="L255" s="11">
        <f t="shared" si="60"/>
        <v>0.33222591362126247</v>
      </c>
      <c r="M255" s="11">
        <f t="shared" si="61"/>
        <v>0.33557046979865773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-0.27935962897723476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0.23494474875776572</v>
      </c>
      <c r="Q255" s="11">
        <f>2*'OddsRatio_working_3-way'!K255*'OddsRatio_working_3-way'!L255*'OddsRatio_working_3-way'!M255</f>
        <v>8.25816340097595E-2</v>
      </c>
      <c r="R255" s="11">
        <f t="shared" si="62"/>
        <v>0</v>
      </c>
      <c r="S255" s="11">
        <f t="shared" si="63"/>
        <v>-0.84101181555088456</v>
      </c>
      <c r="T255" s="11">
        <f t="shared" si="64"/>
        <v>-0.29561047998273632</v>
      </c>
      <c r="U255" s="11">
        <f>'OddsRatio_working_3-way'!S255-'OddsRatio_working_3-way'!R255^2/3</f>
        <v>-0.84101181555088456</v>
      </c>
      <c r="V255" s="11">
        <f>'OddsRatio_working_3-way'!S255*'OddsRatio_working_3-way'!R255/3-2*'OddsRatio_working_3-way'!R255^3/27-'OddsRatio_working_3-way'!T255</f>
        <v>0.29561047998273632</v>
      </c>
      <c r="W255" s="11">
        <f>'OddsRatio_working_3-way'!V255^2+4*'OddsRatio_working_3-way'!U255^3/27</f>
        <v>-7.4013184232682439E-4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0.14842985524983726</v>
      </c>
      <c r="Y255" s="11">
        <f>IF('OddsRatio_working_3-way'!W255&gt;=0,IF('OddsRatio_working_3-way'!V255+SQRT('OddsRatio_working_3-way'!W255)&gt;0,0,PI()),ACOS('OddsRatio_working_3-way'!V255/(2*'OddsRatio_working_3-way'!X255)))</f>
        <v>9.1772608527154631E-2</v>
      </c>
      <c r="Z255" s="11">
        <f>'OddsRatio_working_3-way'!X255^(1/3)*COS('OddsRatio_working_3-way'!Y255/3)</f>
        <v>0.52922113874079058</v>
      </c>
      <c r="AA255" s="11">
        <f>'OddsRatio_working_3-way'!X255^(1/3)*COS(('OddsRatio_working_3-way'!Y255+2*PI())/3)</f>
        <v>-0.27863531964078586</v>
      </c>
      <c r="AB255" s="11">
        <f>'OddsRatio_working_3-way'!X255^(1/3)*COS(('OddsRatio_working_3-way'!Y255+4*PI())/3)</f>
        <v>-0.25058581910000488</v>
      </c>
      <c r="AC255" s="11">
        <f>'OddsRatio_working_3-way'!X255^(1/3)*SIN('OddsRatio_working_3-way'!Y255/3)</f>
        <v>1.6194386687854636E-2</v>
      </c>
      <c r="AD255" s="11">
        <f>'OddsRatio_working_3-way'!X255^(1/3)*SIN(('OddsRatio_working_3-way'!Y255+2*PI())/3)</f>
        <v>0.45022175702532635</v>
      </c>
      <c r="AE255" s="11">
        <f>'OddsRatio_working_3-way'!X255^(1/3)*SIN(('OddsRatio_working_3-way'!Y255+4*PI())/3)</f>
        <v>-0.46641614371318085</v>
      </c>
      <c r="AF255" s="11">
        <f>-'OddsRatio_working_3-way'!U255/(3*'OddsRatio_working_3-way'!X255^(1/3))*COS(('OddsRatio_working_3-way'!Y255)/3)</f>
        <v>0.52922113874079046</v>
      </c>
      <c r="AG255" s="11">
        <f>-'OddsRatio_working_3-way'!U255/(3*'OddsRatio_working_3-way'!X255^(1/3))*COS(('OddsRatio_working_3-way'!Y255+2*PI())/3)</f>
        <v>-0.27863531964078581</v>
      </c>
      <c r="AH255" s="11">
        <f>-'OddsRatio_working_3-way'!U255/(3*'OddsRatio_working_3-way'!X255^(1/3))*COS(('OddsRatio_working_3-way'!Y255+4*PI())/3)</f>
        <v>-0.25058581910000483</v>
      </c>
      <c r="AI255" s="11">
        <f>'OddsRatio_working_3-way'!U255/(3*'OddsRatio_working_3-way'!X255^(1/3))*SIN(('OddsRatio_working_3-way'!Y255)/3)</f>
        <v>-1.6194386687854632E-2</v>
      </c>
      <c r="AJ255" s="11">
        <f>'OddsRatio_working_3-way'!U255/(3*'OddsRatio_working_3-way'!X255^(1/3))*SIN(('OddsRatio_working_3-way'!Y255+2*PI())/3)</f>
        <v>-0.4502217570253263</v>
      </c>
      <c r="AK255" s="11">
        <f>'OddsRatio_working_3-way'!U255/(3*'OddsRatio_working_3-way'!X255^(1/3))*SIN(('OddsRatio_working_3-way'!Y255+4*PI())/3)</f>
        <v>0.46641614371318074</v>
      </c>
      <c r="AL255" s="11">
        <f>'OddsRatio_working_3-way'!Z255+'OddsRatio_working_3-way'!AF255</f>
        <v>1.0584422774815812</v>
      </c>
      <c r="AM255" s="11">
        <f>'OddsRatio_working_3-way'!AA255+'OddsRatio_working_3-way'!AG255</f>
        <v>-0.55727063928157161</v>
      </c>
      <c r="AN255" s="11">
        <f>'OddsRatio_working_3-way'!AB255+'OddsRatio_working_3-way'!AH255</f>
        <v>-0.50117163820000976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1.0584422774815812</v>
      </c>
      <c r="AS255" s="11">
        <f>IF(('OddsRatio_working_3-way'!X255=0),IF(Q255&gt;0,-Q255^(1/3),(-Q255)^(1/3)),'OddsRatio_working_3-way'!AM255-'OddsRatio_working_3-way'!R255/3)</f>
        <v>-0.55727063928157161</v>
      </c>
      <c r="AT255" s="11">
        <f>IF(('OddsRatio_working_3-way'!X255=0),IF(Q255&gt;0,-Q255^(1/3),(-Q255)^(1/3)),'OddsRatio_working_3-way'!AN255-'OddsRatio_working_3-way'!R255/3)</f>
        <v>-0.50117163820000976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9">
        <f t="shared" si="52"/>
        <v>0.45661585469559934</v>
      </c>
      <c r="E256" s="9">
        <f t="shared" si="53"/>
        <v>0.29772547046726999</v>
      </c>
      <c r="F256" s="9">
        <f t="shared" si="54"/>
        <v>0.24565867483713053</v>
      </c>
      <c r="G256" s="9">
        <f t="shared" si="55"/>
        <v>1.0625220531901813</v>
      </c>
      <c r="H256" s="9">
        <f t="shared" si="56"/>
        <v>2.1900246995730033</v>
      </c>
      <c r="I256" s="9">
        <f t="shared" si="57"/>
        <v>3.3587989580822026</v>
      </c>
      <c r="J256" s="9">
        <f t="shared" si="58"/>
        <v>4.0706887337196251</v>
      </c>
      <c r="K256" s="11">
        <f t="shared" si="59"/>
        <v>0.47169811320754712</v>
      </c>
      <c r="L256" s="11">
        <f t="shared" si="60"/>
        <v>0.3105590062111801</v>
      </c>
      <c r="M256" s="11">
        <f t="shared" si="61"/>
        <v>0.25706940874035988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-0.27059982159087781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0.23461010436722751</v>
      </c>
      <c r="Q256" s="11">
        <f>2*'OddsRatio_working_3-way'!K256*'OddsRatio_working_3-way'!L256*'OddsRatio_working_3-way'!M256</f>
        <v>7.5316245382737554E-2</v>
      </c>
      <c r="R256" s="11">
        <f t="shared" si="62"/>
        <v>0</v>
      </c>
      <c r="S256" s="11">
        <f t="shared" si="63"/>
        <v>-0.86700021821129114</v>
      </c>
      <c r="T256" s="11">
        <f t="shared" si="64"/>
        <v>-0.27833072815771781</v>
      </c>
      <c r="U256" s="11">
        <f>'OddsRatio_working_3-way'!S256-'OddsRatio_working_3-way'!R256^2/3</f>
        <v>-0.86700021821129114</v>
      </c>
      <c r="V256" s="11">
        <f>'OddsRatio_working_3-way'!S256*'OddsRatio_working_3-way'!R256/3-2*'OddsRatio_working_3-way'!R256^3/27-'OddsRatio_working_3-way'!T256</f>
        <v>0.27833072815771781</v>
      </c>
      <c r="W256" s="11">
        <f>'OddsRatio_working_3-way'!V256^2+4*'OddsRatio_working_3-way'!U256^3/27</f>
        <v>-1.9082354664113926E-2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0.15536276009787492</v>
      </c>
      <c r="Y256" s="11">
        <f>IF('OddsRatio_working_3-way'!W256&gt;=0,IF('OddsRatio_working_3-way'!V256+SQRT('OddsRatio_working_3-way'!W256)&gt;0,0,PI()),ACOS('OddsRatio_working_3-way'!V256/(2*'OddsRatio_working_3-way'!X256)))</f>
        <v>0.4606929046378232</v>
      </c>
      <c r="Z256" s="11">
        <f>'OddsRatio_working_3-way'!X256^(1/3)*COS('OddsRatio_working_3-way'!Y256/3)</f>
        <v>0.53126102659509067</v>
      </c>
      <c r="AA256" s="11">
        <f>'OddsRatio_working_3-way'!X256^(1/3)*COS(('OddsRatio_working_3-way'!Y256+2*PI())/3)</f>
        <v>-0.33684389524694136</v>
      </c>
      <c r="AB256" s="11">
        <f>'OddsRatio_working_3-way'!X256^(1/3)*COS(('OddsRatio_working_3-way'!Y256+4*PI())/3)</f>
        <v>-0.19441713134814947</v>
      </c>
      <c r="AC256" s="11">
        <f>'OddsRatio_working_3-way'!X256^(1/3)*SIN('OddsRatio_working_3-way'!Y256/3)</f>
        <v>8.2230130476774785E-2</v>
      </c>
      <c r="AD256" s="11">
        <f>'OddsRatio_working_3-way'!X256^(1/3)*SIN(('OddsRatio_working_3-way'!Y256+2*PI())/3)</f>
        <v>0.41897047983356145</v>
      </c>
      <c r="AE256" s="11">
        <f>'OddsRatio_working_3-way'!X256^(1/3)*SIN(('OddsRatio_working_3-way'!Y256+4*PI())/3)</f>
        <v>-0.50120061031033625</v>
      </c>
      <c r="AF256" s="11">
        <f>-'OddsRatio_working_3-way'!U256/(3*'OddsRatio_working_3-way'!X256^(1/3))*COS(('OddsRatio_working_3-way'!Y256)/3)</f>
        <v>0.53126102659509067</v>
      </c>
      <c r="AG256" s="11">
        <f>-'OddsRatio_working_3-way'!U256/(3*'OddsRatio_working_3-way'!X256^(1/3))*COS(('OddsRatio_working_3-way'!Y256+2*PI())/3)</f>
        <v>-0.33684389524694136</v>
      </c>
      <c r="AH256" s="11">
        <f>-'OddsRatio_working_3-way'!U256/(3*'OddsRatio_working_3-way'!X256^(1/3))*COS(('OddsRatio_working_3-way'!Y256+4*PI())/3)</f>
        <v>-0.19441713134814947</v>
      </c>
      <c r="AI256" s="11">
        <f>'OddsRatio_working_3-way'!U256/(3*'OddsRatio_working_3-way'!X256^(1/3))*SIN(('OddsRatio_working_3-way'!Y256)/3)</f>
        <v>-8.2230130476774785E-2</v>
      </c>
      <c r="AJ256" s="11">
        <f>'OddsRatio_working_3-way'!U256/(3*'OddsRatio_working_3-way'!X256^(1/3))*SIN(('OddsRatio_working_3-way'!Y256+2*PI())/3)</f>
        <v>-0.41897047983356145</v>
      </c>
      <c r="AK256" s="11">
        <f>'OddsRatio_working_3-way'!U256/(3*'OddsRatio_working_3-way'!X256^(1/3))*SIN(('OddsRatio_working_3-way'!Y256+4*PI())/3)</f>
        <v>0.50120061031033625</v>
      </c>
      <c r="AL256" s="11">
        <f>'OddsRatio_working_3-way'!Z256+'OddsRatio_working_3-way'!AF256</f>
        <v>1.0625220531901813</v>
      </c>
      <c r="AM256" s="11">
        <f>'OddsRatio_working_3-way'!AA256+'OddsRatio_working_3-way'!AG256</f>
        <v>-0.67368779049388272</v>
      </c>
      <c r="AN256" s="11">
        <f>'OddsRatio_working_3-way'!AB256+'OddsRatio_working_3-way'!AH256</f>
        <v>-0.38883426269629895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1.0625220531901813</v>
      </c>
      <c r="AS256" s="11">
        <f>IF(('OddsRatio_working_3-way'!X256=0),IF(Q256&gt;0,-Q256^(1/3),(-Q256)^(1/3)),'OddsRatio_working_3-way'!AM256-'OddsRatio_working_3-way'!R256/3)</f>
        <v>-0.67368779049388272</v>
      </c>
      <c r="AT256" s="11">
        <f>IF(('OddsRatio_working_3-way'!X256=0),IF(Q256&gt;0,-Q256^(1/3),(-Q256)^(1/3)),'OddsRatio_working_3-way'!AN256-'OddsRatio_working_3-way'!R256/3)</f>
        <v>-0.38883426269629895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9">
        <f t="shared" si="52"/>
        <v>0.56043014405742719</v>
      </c>
      <c r="E257" s="9">
        <f t="shared" si="53"/>
        <v>0.27128880716246001</v>
      </c>
      <c r="F257" s="9">
        <f t="shared" si="54"/>
        <v>0.16828104878011296</v>
      </c>
      <c r="G257" s="9">
        <f t="shared" si="55"/>
        <v>1.0744434323840788</v>
      </c>
      <c r="H257" s="9">
        <f t="shared" si="56"/>
        <v>1.784343705640377</v>
      </c>
      <c r="I257" s="9">
        <f t="shared" si="57"/>
        <v>3.6861085809601972</v>
      </c>
      <c r="J257" s="9">
        <f t="shared" si="58"/>
        <v>5.9424397889667633</v>
      </c>
      <c r="K257" s="11">
        <f t="shared" si="59"/>
        <v>0.5780346820809249</v>
      </c>
      <c r="L257" s="11">
        <f t="shared" si="60"/>
        <v>0.2857142857142857</v>
      </c>
      <c r="M257" s="11">
        <f t="shared" si="61"/>
        <v>0.17857142857142858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-0.24758169163619215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0.23091895717824706</v>
      </c>
      <c r="Q257" s="11">
        <f>2*'OddsRatio_working_3-way'!K257*'OddsRatio_working_3-way'!L257*'OddsRatio_working_3-way'!M257</f>
        <v>5.8983130824584173E-2</v>
      </c>
      <c r="R257" s="11">
        <f t="shared" si="62"/>
        <v>0</v>
      </c>
      <c r="S257" s="11">
        <f t="shared" si="63"/>
        <v>-0.9326980345443715</v>
      </c>
      <c r="T257" s="11">
        <f t="shared" si="64"/>
        <v>-0.23823704586063124</v>
      </c>
      <c r="U257" s="11">
        <f>'OddsRatio_working_3-way'!S257-'OddsRatio_working_3-way'!R257^2/3</f>
        <v>-0.9326980345443715</v>
      </c>
      <c r="V257" s="11">
        <f>'OddsRatio_working_3-way'!S257*'OddsRatio_working_3-way'!R257/3-2*'OddsRatio_working_3-way'!R257^3/27-'OddsRatio_working_3-way'!T257</f>
        <v>0.23823704586063124</v>
      </c>
      <c r="W257" s="11">
        <f>'OddsRatio_working_3-way'!V257^2+4*'OddsRatio_working_3-way'!U257^3/27</f>
        <v>-6.3447246182792211E-2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0.17335234077103828</v>
      </c>
      <c r="Y257" s="11">
        <f>IF('OddsRatio_working_3-way'!W257&gt;=0,IF('OddsRatio_working_3-way'!V257+SQRT('OddsRatio_working_3-way'!W257)&gt;0,0,PI()),ACOS('OddsRatio_working_3-way'!V257/(2*'OddsRatio_working_3-way'!X257)))</f>
        <v>0.81324169473882513</v>
      </c>
      <c r="Z257" s="11">
        <f>'OddsRatio_working_3-way'!X257^(1/3)*COS('OddsRatio_working_3-way'!Y257/3)</f>
        <v>0.5372217161920394</v>
      </c>
      <c r="AA257" s="11">
        <f>'OddsRatio_working_3-way'!X257^(1/3)*COS(('OddsRatio_working_3-way'!Y257+2*PI())/3)</f>
        <v>-0.39791333051960781</v>
      </c>
      <c r="AB257" s="11">
        <f>'OddsRatio_working_3-way'!X257^(1/3)*COS(('OddsRatio_working_3-way'!Y257+4*PI())/3)</f>
        <v>-0.13930838567243173</v>
      </c>
      <c r="AC257" s="11">
        <f>'OddsRatio_working_3-way'!X257^(1/3)*SIN('OddsRatio_working_3-way'!Y257/3)</f>
        <v>0.14930563452128562</v>
      </c>
      <c r="AD257" s="11">
        <f>'OddsRatio_working_3-way'!X257^(1/3)*SIN(('OddsRatio_working_3-way'!Y257+2*PI())/3)</f>
        <v>0.3905948364263373</v>
      </c>
      <c r="AE257" s="11">
        <f>'OddsRatio_working_3-way'!X257^(1/3)*SIN(('OddsRatio_working_3-way'!Y257+4*PI())/3)</f>
        <v>-0.53990047094762272</v>
      </c>
      <c r="AF257" s="11">
        <f>-'OddsRatio_working_3-way'!U257/(3*'OddsRatio_working_3-way'!X257^(1/3))*COS(('OddsRatio_working_3-way'!Y257)/3)</f>
        <v>0.5372217161920394</v>
      </c>
      <c r="AG257" s="11">
        <f>-'OddsRatio_working_3-way'!U257/(3*'OddsRatio_working_3-way'!X257^(1/3))*COS(('OddsRatio_working_3-way'!Y257+2*PI())/3)</f>
        <v>-0.39791333051960781</v>
      </c>
      <c r="AH257" s="11">
        <f>-'OddsRatio_working_3-way'!U257/(3*'OddsRatio_working_3-way'!X257^(1/3))*COS(('OddsRatio_working_3-way'!Y257+4*PI())/3)</f>
        <v>-0.13930838567243173</v>
      </c>
      <c r="AI257" s="11">
        <f>'OddsRatio_working_3-way'!U257/(3*'OddsRatio_working_3-way'!X257^(1/3))*SIN(('OddsRatio_working_3-way'!Y257)/3)</f>
        <v>-0.14930563452128562</v>
      </c>
      <c r="AJ257" s="11">
        <f>'OddsRatio_working_3-way'!U257/(3*'OddsRatio_working_3-way'!X257^(1/3))*SIN(('OddsRatio_working_3-way'!Y257+2*PI())/3)</f>
        <v>-0.3905948364263373</v>
      </c>
      <c r="AK257" s="11">
        <f>'OddsRatio_working_3-way'!U257/(3*'OddsRatio_working_3-way'!X257^(1/3))*SIN(('OddsRatio_working_3-way'!Y257+4*PI())/3)</f>
        <v>0.53990047094762272</v>
      </c>
      <c r="AL257" s="11">
        <f>'OddsRatio_working_3-way'!Z257+'OddsRatio_working_3-way'!AF257</f>
        <v>1.0744434323840788</v>
      </c>
      <c r="AM257" s="11">
        <f>'OddsRatio_working_3-way'!AA257+'OddsRatio_working_3-way'!AG257</f>
        <v>-0.79582666103921562</v>
      </c>
      <c r="AN257" s="11">
        <f>'OddsRatio_working_3-way'!AB257+'OddsRatio_working_3-way'!AH257</f>
        <v>-0.27861677134486346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1.0744434323840788</v>
      </c>
      <c r="AS257" s="11">
        <f>IF(('OddsRatio_working_3-way'!X257=0),IF(Q257&gt;0,-Q257^(1/3),(-Q257)^(1/3)),'OddsRatio_working_3-way'!AM257-'OddsRatio_working_3-way'!R257/3)</f>
        <v>-0.79582666103921562</v>
      </c>
      <c r="AT257" s="11">
        <f>IF(('OddsRatio_working_3-way'!X257=0),IF(Q257&gt;0,-Q257^(1/3),(-Q257)^(1/3)),'OddsRatio_working_3-way'!AN257-'OddsRatio_working_3-way'!R257/3)</f>
        <v>-0.27861677134486346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9">
        <f t="shared" si="52"/>
        <v>0.64270201986971642</v>
      </c>
      <c r="E258" s="9">
        <f t="shared" si="53"/>
        <v>0.22101388651942996</v>
      </c>
      <c r="F258" s="9">
        <f t="shared" si="54"/>
        <v>0.13628409361085367</v>
      </c>
      <c r="G258" s="9">
        <f t="shared" si="55"/>
        <v>1.111862010960265</v>
      </c>
      <c r="H258" s="9">
        <f t="shared" si="56"/>
        <v>1.5559310054801325</v>
      </c>
      <c r="I258" s="9">
        <f t="shared" si="57"/>
        <v>4.5246025747440406</v>
      </c>
      <c r="J258" s="9">
        <f t="shared" si="58"/>
        <v>7.3376134624735103</v>
      </c>
      <c r="K258" s="11">
        <f t="shared" si="59"/>
        <v>0.66666666666666663</v>
      </c>
      <c r="L258" s="11">
        <f t="shared" si="60"/>
        <v>0.23980815347721823</v>
      </c>
      <c r="M258" s="11">
        <f t="shared" si="61"/>
        <v>0.14925373134328357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-0.21557679229750537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0.22358232816731688</v>
      </c>
      <c r="Q258" s="11">
        <f>2*'OddsRatio_working_3-way'!K258*'OddsRatio_working_3-way'!L258*'OddsRatio_working_3-way'!M258</f>
        <v>4.7723015617356854E-2</v>
      </c>
      <c r="R258" s="11">
        <f t="shared" si="62"/>
        <v>0</v>
      </c>
      <c r="S258" s="11">
        <f t="shared" si="63"/>
        <v>-1.0371354253140734</v>
      </c>
      <c r="T258" s="11">
        <f t="shared" si="64"/>
        <v>-0.22137362333277977</v>
      </c>
      <c r="U258" s="11">
        <f>'OddsRatio_working_3-way'!S258-'OddsRatio_working_3-way'!R258^2/3</f>
        <v>-1.0371354253140734</v>
      </c>
      <c r="V258" s="11">
        <f>'OddsRatio_working_3-way'!S258*'OddsRatio_working_3-way'!R258/3-2*'OddsRatio_working_3-way'!R258^3/27-'OddsRatio_working_3-way'!T258</f>
        <v>0.22137362333277977</v>
      </c>
      <c r="W258" s="11">
        <f>'OddsRatio_working_3-way'!V258^2+4*'OddsRatio_working_3-way'!U258^3/27</f>
        <v>-0.11626699394614351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0.20326907970325134</v>
      </c>
      <c r="Y258" s="11">
        <f>IF('OddsRatio_working_3-way'!W258&gt;=0,IF('OddsRatio_working_3-way'!V258+SQRT('OddsRatio_working_3-way'!W258)&gt;0,0,PI()),ACOS('OddsRatio_working_3-way'!V258/(2*'OddsRatio_working_3-way'!X258)))</f>
        <v>0.99496357347077669</v>
      </c>
      <c r="Z258" s="11">
        <f>'OddsRatio_working_3-way'!X258^(1/3)*COS('OddsRatio_working_3-way'!Y258/3)</f>
        <v>0.55593100548013252</v>
      </c>
      <c r="AA258" s="11">
        <f>'OddsRatio_working_3-way'!X258^(1/3)*COS(('OddsRatio_working_3-way'!Y258+2*PI())/3)</f>
        <v>-0.443764761447411</v>
      </c>
      <c r="AB258" s="11">
        <f>'OddsRatio_working_3-way'!X258^(1/3)*COS(('OddsRatio_working_3-way'!Y258+4*PI())/3)</f>
        <v>-0.11216624403272138</v>
      </c>
      <c r="AC258" s="11">
        <f>'OddsRatio_working_3-way'!X258^(1/3)*SIN('OddsRatio_working_3-way'!Y258/3)</f>
        <v>0.19144849329225178</v>
      </c>
      <c r="AD258" s="11">
        <f>'OddsRatio_working_3-way'!X258^(1/3)*SIN(('OddsRatio_working_3-way'!Y258+2*PI())/3)</f>
        <v>0.38572612685109481</v>
      </c>
      <c r="AE258" s="11">
        <f>'OddsRatio_working_3-way'!X258^(1/3)*SIN(('OddsRatio_working_3-way'!Y258+4*PI())/3)</f>
        <v>-0.57717462014334664</v>
      </c>
      <c r="AF258" s="11">
        <f>-'OddsRatio_working_3-way'!U258/(3*'OddsRatio_working_3-way'!X258^(1/3))*COS(('OddsRatio_working_3-way'!Y258)/3)</f>
        <v>0.55593100548013252</v>
      </c>
      <c r="AG258" s="11">
        <f>-'OddsRatio_working_3-way'!U258/(3*'OddsRatio_working_3-way'!X258^(1/3))*COS(('OddsRatio_working_3-way'!Y258+2*PI())/3)</f>
        <v>-0.443764761447411</v>
      </c>
      <c r="AH258" s="11">
        <f>-'OddsRatio_working_3-way'!U258/(3*'OddsRatio_working_3-way'!X258^(1/3))*COS(('OddsRatio_working_3-way'!Y258+4*PI())/3)</f>
        <v>-0.11216624403272138</v>
      </c>
      <c r="AI258" s="11">
        <f>'OddsRatio_working_3-way'!U258/(3*'OddsRatio_working_3-way'!X258^(1/3))*SIN(('OddsRatio_working_3-way'!Y258)/3)</f>
        <v>-0.19144849329225178</v>
      </c>
      <c r="AJ258" s="11">
        <f>'OddsRatio_working_3-way'!U258/(3*'OddsRatio_working_3-way'!X258^(1/3))*SIN(('OddsRatio_working_3-way'!Y258+2*PI())/3)</f>
        <v>-0.38572612685109481</v>
      </c>
      <c r="AK258" s="11">
        <f>'OddsRatio_working_3-way'!U258/(3*'OddsRatio_working_3-way'!X258^(1/3))*SIN(('OddsRatio_working_3-way'!Y258+4*PI())/3)</f>
        <v>0.57717462014334664</v>
      </c>
      <c r="AL258" s="11">
        <f>'OddsRatio_working_3-way'!Z258+'OddsRatio_working_3-way'!AF258</f>
        <v>1.111862010960265</v>
      </c>
      <c r="AM258" s="11">
        <f>'OddsRatio_working_3-way'!AA258+'OddsRatio_working_3-way'!AG258</f>
        <v>-0.88752952289482201</v>
      </c>
      <c r="AN258" s="11">
        <f>'OddsRatio_working_3-way'!AB258+'OddsRatio_working_3-way'!AH258</f>
        <v>-0.22433248806544276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1.111862010960265</v>
      </c>
      <c r="AS258" s="11">
        <f>IF(('OddsRatio_working_3-way'!X258=0),IF(Q258&gt;0,-Q258^(1/3),(-Q258)^(1/3)),'OddsRatio_working_3-way'!AM258-'OddsRatio_working_3-way'!R258/3)</f>
        <v>-0.88752952289482201</v>
      </c>
      <c r="AT258" s="11">
        <f>IF(('OddsRatio_working_3-way'!X258=0),IF(Q258&gt;0,-Q258^(1/3),(-Q258)^(1/3)),'OddsRatio_working_3-way'!AN258-'OddsRatio_working_3-way'!R258/3)</f>
        <v>-0.22433248806544276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9">
        <f t="shared" si="52"/>
        <v>0.69272996185148361</v>
      </c>
      <c r="E259" s="9">
        <f t="shared" si="53"/>
        <v>0.17642961957910488</v>
      </c>
      <c r="F259" s="9">
        <f t="shared" si="54"/>
        <v>0.13084041856941137</v>
      </c>
      <c r="G259" s="9">
        <f t="shared" si="55"/>
        <v>1.0561046428101337</v>
      </c>
      <c r="H259" s="9">
        <f t="shared" si="56"/>
        <v>1.4435639499802564</v>
      </c>
      <c r="I259" s="9">
        <f t="shared" si="57"/>
        <v>5.6679825212207913</v>
      </c>
      <c r="J259" s="9">
        <f t="shared" si="58"/>
        <v>7.6428982032757409</v>
      </c>
      <c r="K259" s="11">
        <f t="shared" si="59"/>
        <v>0.70422535211267612</v>
      </c>
      <c r="L259" s="11">
        <f t="shared" si="60"/>
        <v>0.18450184501845018</v>
      </c>
      <c r="M259" s="11">
        <f t="shared" si="61"/>
        <v>0.13717421124828533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-0.20811675513729566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0.19837183244028578</v>
      </c>
      <c r="Q259" s="11">
        <f>2*'OddsRatio_working_3-way'!K259*'OddsRatio_working_3-way'!L259*'OddsRatio_working_3-way'!M259</f>
        <v>3.5646331076421532E-2</v>
      </c>
      <c r="R259" s="11">
        <f t="shared" si="62"/>
        <v>0</v>
      </c>
      <c r="S259" s="11">
        <f t="shared" si="63"/>
        <v>-0.95317569366012311</v>
      </c>
      <c r="T259" s="11">
        <f t="shared" si="64"/>
        <v>-0.1712804480970572</v>
      </c>
      <c r="U259" s="11">
        <f>'OddsRatio_working_3-way'!S259-'OddsRatio_working_3-way'!R259^2/3</f>
        <v>-0.95317569366012311</v>
      </c>
      <c r="V259" s="11">
        <f>'OddsRatio_working_3-way'!S259*'OddsRatio_working_3-way'!R259/3-2*'OddsRatio_working_3-way'!R259^3/27-'OddsRatio_working_3-way'!T259</f>
        <v>0.1712804480970572</v>
      </c>
      <c r="W259" s="11">
        <f>'OddsRatio_working_3-way'!V259^2+4*'OddsRatio_working_3-way'!U259^3/27</f>
        <v>-9.8959595499358011E-2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0.17909256503250401</v>
      </c>
      <c r="Y259" s="11">
        <f>IF('OddsRatio_working_3-way'!W259&gt;=0,IF('OddsRatio_working_3-way'!V259+SQRT('OddsRatio_working_3-way'!W259)&gt;0,0,PI()),ACOS('OddsRatio_working_3-way'!V259/(2*'OddsRatio_working_3-way'!X259)))</f>
        <v>1.0722039904823475</v>
      </c>
      <c r="Z259" s="11">
        <f>'OddsRatio_working_3-way'!X259^(1/3)*COS('OddsRatio_working_3-way'!Y259/3)</f>
        <v>0.52805232140506686</v>
      </c>
      <c r="AA259" s="11">
        <f>'OddsRatio_working_3-way'!X259^(1/3)*COS(('OddsRatio_working_3-way'!Y259+2*PI())/3)</f>
        <v>-0.43480227966847868</v>
      </c>
      <c r="AB259" s="11">
        <f>'OddsRatio_working_3-way'!X259^(1/3)*COS(('OddsRatio_working_3-way'!Y259+4*PI())/3)</f>
        <v>-9.3250041736588407E-2</v>
      </c>
      <c r="AC259" s="11">
        <f>'OddsRatio_working_3-way'!X259^(1/3)*SIN('OddsRatio_working_3-way'!Y259/3)</f>
        <v>0.19719527651229612</v>
      </c>
      <c r="AD259" s="11">
        <f>'OddsRatio_working_3-way'!X259^(1/3)*SIN(('OddsRatio_working_3-way'!Y259+2*PI())/3)</f>
        <v>0.35870908660798528</v>
      </c>
      <c r="AE259" s="11">
        <f>'OddsRatio_working_3-way'!X259^(1/3)*SIN(('OddsRatio_working_3-way'!Y259+4*PI())/3)</f>
        <v>-0.55590436312028135</v>
      </c>
      <c r="AF259" s="11">
        <f>-'OddsRatio_working_3-way'!U259/(3*'OddsRatio_working_3-way'!X259^(1/3))*COS(('OddsRatio_working_3-way'!Y259)/3)</f>
        <v>0.52805232140506686</v>
      </c>
      <c r="AG259" s="11">
        <f>-'OddsRatio_working_3-way'!U259/(3*'OddsRatio_working_3-way'!X259^(1/3))*COS(('OddsRatio_working_3-way'!Y259+2*PI())/3)</f>
        <v>-0.43480227966847868</v>
      </c>
      <c r="AH259" s="11">
        <f>-'OddsRatio_working_3-way'!U259/(3*'OddsRatio_working_3-way'!X259^(1/3))*COS(('OddsRatio_working_3-way'!Y259+4*PI())/3)</f>
        <v>-9.3250041736588407E-2</v>
      </c>
      <c r="AI259" s="11">
        <f>'OddsRatio_working_3-way'!U259/(3*'OddsRatio_working_3-way'!X259^(1/3))*SIN(('OddsRatio_working_3-way'!Y259)/3)</f>
        <v>-0.19719527651229612</v>
      </c>
      <c r="AJ259" s="11">
        <f>'OddsRatio_working_3-way'!U259/(3*'OddsRatio_working_3-way'!X259^(1/3))*SIN(('OddsRatio_working_3-way'!Y259+2*PI())/3)</f>
        <v>-0.35870908660798528</v>
      </c>
      <c r="AK259" s="11">
        <f>'OddsRatio_working_3-way'!U259/(3*'OddsRatio_working_3-way'!X259^(1/3))*SIN(('OddsRatio_working_3-way'!Y259+4*PI())/3)</f>
        <v>0.55590436312028135</v>
      </c>
      <c r="AL259" s="11">
        <f>'OddsRatio_working_3-way'!Z259+'OddsRatio_working_3-way'!AF259</f>
        <v>1.0561046428101337</v>
      </c>
      <c r="AM259" s="11">
        <f>'OddsRatio_working_3-way'!AA259+'OddsRatio_working_3-way'!AG259</f>
        <v>-0.86960455933695735</v>
      </c>
      <c r="AN259" s="11">
        <f>'OddsRatio_working_3-way'!AB259+'OddsRatio_working_3-way'!AH259</f>
        <v>-0.18650008347317681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1.0561046428101337</v>
      </c>
      <c r="AS259" s="11">
        <f>IF(('OddsRatio_working_3-way'!X259=0),IF(Q259&gt;0,-Q259^(1/3),(-Q259)^(1/3)),'OddsRatio_working_3-way'!AM259-'OddsRatio_working_3-way'!R259/3)</f>
        <v>-0.86960455933695735</v>
      </c>
      <c r="AT259" s="11">
        <f>IF(('OddsRatio_working_3-way'!X259=0),IF(Q259&gt;0,-Q259^(1/3),(-Q259)^(1/3)),'OddsRatio_working_3-way'!AN259-'OddsRatio_working_3-way'!R259/3)</f>
        <v>-0.18650008347317681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9">
        <f t="shared" ref="D260:D323" si="65">(K260/(AR260+K260-(AR260*K260)))</f>
        <v>0.11557670293749989</v>
      </c>
      <c r="E260" s="9">
        <f t="shared" ref="E260:E323" si="66">(L260/(AR260+L260-(AR260*L260)))</f>
        <v>0.18675522419709942</v>
      </c>
      <c r="F260" s="9">
        <f t="shared" ref="F260:F323" si="67">(M260/(AR260+M260-(AR260*M260)))</f>
        <v>0.69766807286540056</v>
      </c>
      <c r="G260" s="9">
        <f t="shared" ref="G260:G323" si="68">AR260</f>
        <v>1.0569423668796634</v>
      </c>
      <c r="H260" s="9">
        <f t="shared" ref="H260:H323" si="69">IF(A260="","",1/D260)</f>
        <v>8.6522627362087619</v>
      </c>
      <c r="I260" s="9">
        <f t="shared" ref="I260:I323" si="70">IF(B260="","",1/E260)</f>
        <v>5.3546025515442128</v>
      </c>
      <c r="J260" s="9">
        <f t="shared" ref="J260:J323" si="71">IF(C260="","",1/F260)</f>
        <v>1.4333463704206622</v>
      </c>
      <c r="K260" s="11">
        <f t="shared" ref="K260:K323" si="72">1/A260</f>
        <v>0.12135922330097088</v>
      </c>
      <c r="L260" s="11">
        <f t="shared" ref="L260:L323" si="73">1/B260</f>
        <v>0.1953125</v>
      </c>
      <c r="M260" s="11">
        <f t="shared" ref="M260:M323" si="74">1/C260</f>
        <v>0.70921985815602839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-0.20559064716312048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0.19786098989533843</v>
      </c>
      <c r="Q260" s="11">
        <f>2*'OddsRatio_working_3-way'!K260*'OddsRatio_working_3-way'!L260*'OddsRatio_working_3-way'!M260</f>
        <v>3.3621238724781385E-2</v>
      </c>
      <c r="R260" s="11">
        <f t="shared" ref="R260:R323" si="75">O260/N260</f>
        <v>0</v>
      </c>
      <c r="S260" s="11">
        <f t="shared" ref="S260:S323" si="76">P260/N260</f>
        <v>-0.9624026804018514</v>
      </c>
      <c r="T260" s="11">
        <f t="shared" ref="T260:T323" si="77">Q260/N260</f>
        <v>-0.16353486497907416</v>
      </c>
      <c r="U260" s="11">
        <f>'OddsRatio_working_3-way'!S260-'OddsRatio_working_3-way'!R260^2/3</f>
        <v>-0.9624026804018514</v>
      </c>
      <c r="V260" s="11">
        <f>'OddsRatio_working_3-way'!S260*'OddsRatio_working_3-way'!R260/3-2*'OddsRatio_working_3-way'!R260^3/27-'OddsRatio_working_3-way'!T260</f>
        <v>0.16353486497907416</v>
      </c>
      <c r="W260" s="11">
        <f>'OddsRatio_working_3-way'!V260^2+4*'OddsRatio_working_3-way'!U260^3/27</f>
        <v>-0.10531495097627221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0.18169934166088511</v>
      </c>
      <c r="Y260" s="11">
        <f>IF('OddsRatio_working_3-way'!W260&gt;=0,IF('OddsRatio_working_3-way'!V260+SQRT('OddsRatio_working_3-way'!W260)&gt;0,0,PI()),ACOS('OddsRatio_working_3-way'!V260/(2*'OddsRatio_working_3-way'!X260)))</f>
        <v>1.1040141708593569</v>
      </c>
      <c r="Z260" s="11">
        <f>'OddsRatio_working_3-way'!X260^(1/3)*COS('OddsRatio_working_3-way'!Y260/3)</f>
        <v>0.52847118343983179</v>
      </c>
      <c r="AA260" s="11">
        <f>'OddsRatio_working_3-way'!X260^(1/3)*COS(('OddsRatio_working_3-way'!Y260+2*PI())/3)</f>
        <v>-0.44069897689015636</v>
      </c>
      <c r="AB260" s="11">
        <f>'OddsRatio_working_3-way'!X260^(1/3)*COS(('OddsRatio_working_3-way'!Y260+4*PI())/3)</f>
        <v>-8.7772206549675838E-2</v>
      </c>
      <c r="AC260" s="11">
        <f>'OddsRatio_working_3-way'!X260^(1/3)*SIN('OddsRatio_working_3-way'!Y260/3)</f>
        <v>0.20376236586030189</v>
      </c>
      <c r="AD260" s="11">
        <f>'OddsRatio_working_3-way'!X260^(1/3)*SIN(('OddsRatio_working_3-way'!Y260+2*PI())/3)</f>
        <v>0.35578828709676957</v>
      </c>
      <c r="AE260" s="11">
        <f>'OddsRatio_working_3-way'!X260^(1/3)*SIN(('OddsRatio_working_3-way'!Y260+4*PI())/3)</f>
        <v>-0.5595506529570714</v>
      </c>
      <c r="AF260" s="11">
        <f>-'OddsRatio_working_3-way'!U260/(3*'OddsRatio_working_3-way'!X260^(1/3))*COS(('OddsRatio_working_3-way'!Y260)/3)</f>
        <v>0.52847118343983168</v>
      </c>
      <c r="AG260" s="11">
        <f>-'OddsRatio_working_3-way'!U260/(3*'OddsRatio_working_3-way'!X260^(1/3))*COS(('OddsRatio_working_3-way'!Y260+2*PI())/3)</f>
        <v>-0.44069897689015625</v>
      </c>
      <c r="AH260" s="11">
        <f>-'OddsRatio_working_3-way'!U260/(3*'OddsRatio_working_3-way'!X260^(1/3))*COS(('OddsRatio_working_3-way'!Y260+4*PI())/3)</f>
        <v>-8.7772206549675824E-2</v>
      </c>
      <c r="AI260" s="11">
        <f>'OddsRatio_working_3-way'!U260/(3*'OddsRatio_working_3-way'!X260^(1/3))*SIN(('OddsRatio_working_3-way'!Y260)/3)</f>
        <v>-0.20376236586030183</v>
      </c>
      <c r="AJ260" s="11">
        <f>'OddsRatio_working_3-way'!U260/(3*'OddsRatio_working_3-way'!X260^(1/3))*SIN(('OddsRatio_working_3-way'!Y260+2*PI())/3)</f>
        <v>-0.35578828709676952</v>
      </c>
      <c r="AK260" s="11">
        <f>'OddsRatio_working_3-way'!U260/(3*'OddsRatio_working_3-way'!X260^(1/3))*SIN(('OddsRatio_working_3-way'!Y260+4*PI())/3)</f>
        <v>0.55955065295707129</v>
      </c>
      <c r="AL260" s="11">
        <f>'OddsRatio_working_3-way'!Z260+'OddsRatio_working_3-way'!AF260</f>
        <v>1.0569423668796634</v>
      </c>
      <c r="AM260" s="11">
        <f>'OddsRatio_working_3-way'!AA260+'OddsRatio_working_3-way'!AG260</f>
        <v>-0.8813979537803126</v>
      </c>
      <c r="AN260" s="11">
        <f>'OddsRatio_working_3-way'!AB260+'OddsRatio_working_3-way'!AH260</f>
        <v>-0.17554441309935165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1.0569423668796634</v>
      </c>
      <c r="AS260" s="11">
        <f>IF(('OddsRatio_working_3-way'!X260=0),IF(Q260&gt;0,-Q260^(1/3),(-Q260)^(1/3)),'OddsRatio_working_3-way'!AM260-'OddsRatio_working_3-way'!R260/3)</f>
        <v>-0.8813979537803126</v>
      </c>
      <c r="AT260" s="11">
        <f>IF(('OddsRatio_working_3-way'!X260=0),IF(Q260&gt;0,-Q260^(1/3),(-Q260)^(1/3)),'OddsRatio_working_3-way'!AN260-'OddsRatio_working_3-way'!R260/3)</f>
        <v>-0.17554441309935165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9">
        <f t="shared" si="65"/>
        <v>0.56803477787156209</v>
      </c>
      <c r="E261" s="9">
        <f t="shared" si="66"/>
        <v>0.22640612925890746</v>
      </c>
      <c r="F261" s="9">
        <f t="shared" si="67"/>
        <v>0.20555909286953061</v>
      </c>
      <c r="G261" s="9">
        <f t="shared" si="68"/>
        <v>1.0417199862569979</v>
      </c>
      <c r="H261" s="9">
        <f t="shared" si="69"/>
        <v>1.760455589967608</v>
      </c>
      <c r="I261" s="9">
        <f t="shared" si="70"/>
        <v>4.4168415549229536</v>
      </c>
      <c r="J261" s="9">
        <f t="shared" si="71"/>
        <v>4.8647811490134618</v>
      </c>
      <c r="K261" s="11">
        <f t="shared" si="72"/>
        <v>0.5780346820809249</v>
      </c>
      <c r="L261" s="11">
        <f t="shared" si="73"/>
        <v>0.23364485981308411</v>
      </c>
      <c r="M261" s="11">
        <f t="shared" si="74"/>
        <v>0.21231422505307856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-0.25471811619211671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0.22136375903648728</v>
      </c>
      <c r="Q261" s="11">
        <f>2*'OddsRatio_working_3-way'!K261*'OddsRatio_working_3-way'!L261*'OddsRatio_working_3-way'!M261</f>
        <v>5.7348124102716926E-2</v>
      </c>
      <c r="R261" s="11">
        <f t="shared" si="75"/>
        <v>0</v>
      </c>
      <c r="S261" s="11">
        <f t="shared" si="76"/>
        <v>-0.86905384801734131</v>
      </c>
      <c r="T261" s="11">
        <f t="shared" si="77"/>
        <v>-0.22514348394231645</v>
      </c>
      <c r="U261" s="11">
        <f>'OddsRatio_working_3-way'!S261-'OddsRatio_working_3-way'!R261^2/3</f>
        <v>-0.86905384801734131</v>
      </c>
      <c r="V261" s="11">
        <f>'OddsRatio_working_3-way'!S261*'OddsRatio_working_3-way'!R261/3-2*'OddsRatio_working_3-way'!R261^3/27-'OddsRatio_working_3-way'!T261</f>
        <v>0.22514348394231645</v>
      </c>
      <c r="W261" s="11">
        <f>'OddsRatio_working_3-way'!V261^2+4*'OddsRatio_working_3-way'!U261^3/27</f>
        <v>-4.6548472131250282E-2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0.1559150894661373</v>
      </c>
      <c r="Y261" s="11">
        <f>IF('OddsRatio_working_3-way'!W261&gt;=0,IF('OddsRatio_working_3-way'!V261+SQRT('OddsRatio_working_3-way'!W261)&gt;0,0,PI()),ACOS('OddsRatio_working_3-way'!V261/(2*'OddsRatio_working_3-way'!X261)))</f>
        <v>0.76409802118245718</v>
      </c>
      <c r="Z261" s="11">
        <f>'OddsRatio_working_3-way'!X261^(1/3)*COS('OddsRatio_working_3-way'!Y261/3)</f>
        <v>0.52085999312849895</v>
      </c>
      <c r="AA261" s="11">
        <f>'OddsRatio_working_3-way'!X261^(1/3)*COS(('OddsRatio_working_3-way'!Y261+2*PI())/3)</f>
        <v>-0.37786982231757021</v>
      </c>
      <c r="AB261" s="11">
        <f>'OddsRatio_working_3-way'!X261^(1/3)*COS(('OddsRatio_working_3-way'!Y261+4*PI())/3)</f>
        <v>-0.1429901708109288</v>
      </c>
      <c r="AC261" s="11">
        <f>'OddsRatio_working_3-way'!X261^(1/3)*SIN('OddsRatio_working_3-way'!Y261/3)</f>
        <v>0.13560783002452509</v>
      </c>
      <c r="AD261" s="11">
        <f>'OddsRatio_working_3-way'!X261^(1/3)*SIN(('OddsRatio_working_3-way'!Y261+2*PI())/3)</f>
        <v>0.38327407085200571</v>
      </c>
      <c r="AE261" s="11">
        <f>'OddsRatio_working_3-way'!X261^(1/3)*SIN(('OddsRatio_working_3-way'!Y261+4*PI())/3)</f>
        <v>-0.51888190087653074</v>
      </c>
      <c r="AF261" s="11">
        <f>-'OddsRatio_working_3-way'!U261/(3*'OddsRatio_working_3-way'!X261^(1/3))*COS(('OddsRatio_working_3-way'!Y261)/3)</f>
        <v>0.52085999312849895</v>
      </c>
      <c r="AG261" s="11">
        <f>-'OddsRatio_working_3-way'!U261/(3*'OddsRatio_working_3-way'!X261^(1/3))*COS(('OddsRatio_working_3-way'!Y261+2*PI())/3)</f>
        <v>-0.37786982231757021</v>
      </c>
      <c r="AH261" s="11">
        <f>-'OddsRatio_working_3-way'!U261/(3*'OddsRatio_working_3-way'!X261^(1/3))*COS(('OddsRatio_working_3-way'!Y261+4*PI())/3)</f>
        <v>-0.1429901708109288</v>
      </c>
      <c r="AI261" s="11">
        <f>'OddsRatio_working_3-way'!U261/(3*'OddsRatio_working_3-way'!X261^(1/3))*SIN(('OddsRatio_working_3-way'!Y261)/3)</f>
        <v>-0.13560783002452509</v>
      </c>
      <c r="AJ261" s="11">
        <f>'OddsRatio_working_3-way'!U261/(3*'OddsRatio_working_3-way'!X261^(1/3))*SIN(('OddsRatio_working_3-way'!Y261+2*PI())/3)</f>
        <v>-0.38327407085200571</v>
      </c>
      <c r="AK261" s="11">
        <f>'OddsRatio_working_3-way'!U261/(3*'OddsRatio_working_3-way'!X261^(1/3))*SIN(('OddsRatio_working_3-way'!Y261+4*PI())/3)</f>
        <v>0.51888190087653074</v>
      </c>
      <c r="AL261" s="11">
        <f>'OddsRatio_working_3-way'!Z261+'OddsRatio_working_3-way'!AF261</f>
        <v>1.0417199862569979</v>
      </c>
      <c r="AM261" s="11">
        <f>'OddsRatio_working_3-way'!AA261+'OddsRatio_working_3-way'!AG261</f>
        <v>-0.75573964463514043</v>
      </c>
      <c r="AN261" s="11">
        <f>'OddsRatio_working_3-way'!AB261+'OddsRatio_working_3-way'!AH261</f>
        <v>-0.28598034162185759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1.0417199862569979</v>
      </c>
      <c r="AS261" s="11">
        <f>IF(('OddsRatio_working_3-way'!X261=0),IF(Q261&gt;0,-Q261^(1/3),(-Q261)^(1/3)),'OddsRatio_working_3-way'!AM261-'OddsRatio_working_3-way'!R261/3)</f>
        <v>-0.75573964463514043</v>
      </c>
      <c r="AT261" s="11">
        <f>IF(('OddsRatio_working_3-way'!X261=0),IF(Q261&gt;0,-Q261^(1/3),(-Q261)^(1/3)),'OddsRatio_working_3-way'!AN261-'OddsRatio_working_3-way'!R261/3)</f>
        <v>-0.28598034162185759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9">
        <f t="shared" si="65"/>
        <v>0.46468319033031052</v>
      </c>
      <c r="E262" s="9">
        <f t="shared" si="66"/>
        <v>0.3209759804877112</v>
      </c>
      <c r="F262" s="9">
        <f t="shared" si="67"/>
        <v>0.21434082918197808</v>
      </c>
      <c r="G262" s="9">
        <f t="shared" si="68"/>
        <v>1.0472761986684662</v>
      </c>
      <c r="H262" s="9">
        <f t="shared" si="69"/>
        <v>2.1520038185353134</v>
      </c>
      <c r="I262" s="9">
        <f t="shared" si="70"/>
        <v>3.1154979213103009</v>
      </c>
      <c r="J262" s="9">
        <f t="shared" si="71"/>
        <v>4.6654666953396324</v>
      </c>
      <c r="K262" s="11">
        <f t="shared" si="72"/>
        <v>0.47619047619047616</v>
      </c>
      <c r="L262" s="11">
        <f t="shared" si="73"/>
        <v>0.33112582781456956</v>
      </c>
      <c r="M262" s="11">
        <f t="shared" si="74"/>
        <v>0.22222222222222221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-0.27250429237184193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0.2319632783208942</v>
      </c>
      <c r="Q262" s="11">
        <f>2*'OddsRatio_working_3-way'!K262*'OddsRatio_working_3-way'!L262*'OddsRatio_working_3-way'!M262</f>
        <v>7.0079540278215766E-2</v>
      </c>
      <c r="R262" s="11">
        <f t="shared" si="75"/>
        <v>0</v>
      </c>
      <c r="S262" s="11">
        <f t="shared" si="76"/>
        <v>-0.85122797994085153</v>
      </c>
      <c r="T262" s="11">
        <f t="shared" si="77"/>
        <v>-0.25716857400025722</v>
      </c>
      <c r="U262" s="11">
        <f>'OddsRatio_working_3-way'!S262-'OddsRatio_working_3-way'!R262^2/3</f>
        <v>-0.85122797994085153</v>
      </c>
      <c r="V262" s="11">
        <f>'OddsRatio_working_3-way'!S262*'OddsRatio_working_3-way'!R262/3-2*'OddsRatio_working_3-way'!R262^3/27-'OddsRatio_working_3-way'!T262</f>
        <v>0.25716857400025722</v>
      </c>
      <c r="W262" s="11">
        <f>'OddsRatio_working_3-way'!V262^2+4*'OddsRatio_working_3-way'!U262^3/27</f>
        <v>-2.524069396994591E-2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0.15114262256497313</v>
      </c>
      <c r="Y262" s="11">
        <f>IF('OddsRatio_working_3-way'!W262&gt;=0,IF('OddsRatio_working_3-way'!V262+SQRT('OddsRatio_working_3-way'!W262)&gt;0,0,PI()),ACOS('OddsRatio_working_3-way'!V262/(2*'OddsRatio_working_3-way'!X262)))</f>
        <v>0.55338942223191157</v>
      </c>
      <c r="Z262" s="11">
        <f>'OddsRatio_working_3-way'!X262^(1/3)*COS('OddsRatio_working_3-way'!Y262/3)</f>
        <v>0.52363809933423311</v>
      </c>
      <c r="AA262" s="11">
        <f>'OddsRatio_working_3-way'!X262^(1/3)*COS(('OddsRatio_working_3-way'!Y262+2*PI())/3)</f>
        <v>-0.34643199595453028</v>
      </c>
      <c r="AB262" s="11">
        <f>'OddsRatio_working_3-way'!X262^(1/3)*COS(('OddsRatio_working_3-way'!Y262+4*PI())/3)</f>
        <v>-0.17720610337970308</v>
      </c>
      <c r="AC262" s="11">
        <f>'OddsRatio_working_3-way'!X262^(1/3)*SIN('OddsRatio_working_3-way'!Y262/3)</f>
        <v>9.7702614631931403E-2</v>
      </c>
      <c r="AD262" s="11">
        <f>'OddsRatio_working_3-way'!X262^(1/3)*SIN(('OddsRatio_working_3-way'!Y262+2*PI())/3)</f>
        <v>0.40463258909687949</v>
      </c>
      <c r="AE262" s="11">
        <f>'OddsRatio_working_3-way'!X262^(1/3)*SIN(('OddsRatio_working_3-way'!Y262+4*PI())/3)</f>
        <v>-0.5023352037288108</v>
      </c>
      <c r="AF262" s="11">
        <f>-'OddsRatio_working_3-way'!U262/(3*'OddsRatio_working_3-way'!X262^(1/3))*COS(('OddsRatio_working_3-way'!Y262)/3)</f>
        <v>0.52363809933423311</v>
      </c>
      <c r="AG262" s="11">
        <f>-'OddsRatio_working_3-way'!U262/(3*'OddsRatio_working_3-way'!X262^(1/3))*COS(('OddsRatio_working_3-way'!Y262+2*PI())/3)</f>
        <v>-0.34643199595453028</v>
      </c>
      <c r="AH262" s="11">
        <f>-'OddsRatio_working_3-way'!U262/(3*'OddsRatio_working_3-way'!X262^(1/3))*COS(('OddsRatio_working_3-way'!Y262+4*PI())/3)</f>
        <v>-0.17720610337970308</v>
      </c>
      <c r="AI262" s="11">
        <f>'OddsRatio_working_3-way'!U262/(3*'OddsRatio_working_3-way'!X262^(1/3))*SIN(('OddsRatio_working_3-way'!Y262)/3)</f>
        <v>-9.7702614631931403E-2</v>
      </c>
      <c r="AJ262" s="11">
        <f>'OddsRatio_working_3-way'!U262/(3*'OddsRatio_working_3-way'!X262^(1/3))*SIN(('OddsRatio_working_3-way'!Y262+2*PI())/3)</f>
        <v>-0.40463258909687949</v>
      </c>
      <c r="AK262" s="11">
        <f>'OddsRatio_working_3-way'!U262/(3*'OddsRatio_working_3-way'!X262^(1/3))*SIN(('OddsRatio_working_3-way'!Y262+4*PI())/3)</f>
        <v>0.5023352037288108</v>
      </c>
      <c r="AL262" s="11">
        <f>'OddsRatio_working_3-way'!Z262+'OddsRatio_working_3-way'!AF262</f>
        <v>1.0472761986684662</v>
      </c>
      <c r="AM262" s="11">
        <f>'OddsRatio_working_3-way'!AA262+'OddsRatio_working_3-way'!AG262</f>
        <v>-0.69286399190906056</v>
      </c>
      <c r="AN262" s="11">
        <f>'OddsRatio_working_3-way'!AB262+'OddsRatio_working_3-way'!AH262</f>
        <v>-0.35441220675940616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1.0472761986684662</v>
      </c>
      <c r="AS262" s="11">
        <f>IF(('OddsRatio_working_3-way'!X262=0),IF(Q262&gt;0,-Q262^(1/3),(-Q262)^(1/3)),'OddsRatio_working_3-way'!AM262-'OddsRatio_working_3-way'!R262/3)</f>
        <v>-0.69286399190906056</v>
      </c>
      <c r="AT262" s="11">
        <f>IF(('OddsRatio_working_3-way'!X262=0),IF(Q262&gt;0,-Q262^(1/3),(-Q262)^(1/3)),'OddsRatio_working_3-way'!AN262-'OddsRatio_working_3-way'!R262/3)</f>
        <v>-0.35441220675940616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9">
        <f t="shared" si="65"/>
        <v>0.37172184248373302</v>
      </c>
      <c r="E263" s="9">
        <f t="shared" si="66"/>
        <v>0.2987324299880299</v>
      </c>
      <c r="F263" s="9">
        <f t="shared" si="67"/>
        <v>0.32954572752823708</v>
      </c>
      <c r="G263" s="9">
        <f t="shared" si="68"/>
        <v>1.0433232025507384</v>
      </c>
      <c r="H263" s="9">
        <f t="shared" si="69"/>
        <v>2.6901835881321965</v>
      </c>
      <c r="I263" s="9">
        <f t="shared" si="70"/>
        <v>3.3474772057391613</v>
      </c>
      <c r="J263" s="9">
        <f t="shared" si="71"/>
        <v>3.0344802449739396</v>
      </c>
      <c r="K263" s="11">
        <f t="shared" si="72"/>
        <v>0.38167938931297707</v>
      </c>
      <c r="L263" s="11">
        <f t="shared" si="73"/>
        <v>0.30769230769230771</v>
      </c>
      <c r="M263" s="11">
        <f t="shared" si="74"/>
        <v>0.33898305084745761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-0.28296027946694269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0.23169481572897277</v>
      </c>
      <c r="Q263" s="11">
        <f>2*'OddsRatio_working_3-way'!K263*'OddsRatio_working_3-way'!L263*'OddsRatio_working_3-way'!M263</f>
        <v>7.9620211590712295E-2</v>
      </c>
      <c r="R263" s="11">
        <f t="shared" si="75"/>
        <v>0</v>
      </c>
      <c r="S263" s="11">
        <f t="shared" si="76"/>
        <v>-0.81882452252822613</v>
      </c>
      <c r="T263" s="11">
        <f t="shared" si="77"/>
        <v>-0.2813829974323801</v>
      </c>
      <c r="U263" s="11">
        <f>'OddsRatio_working_3-way'!S263-'OddsRatio_working_3-way'!R263^2/3</f>
        <v>-0.81882452252822613</v>
      </c>
      <c r="V263" s="11">
        <f>'OddsRatio_working_3-way'!S263*'OddsRatio_working_3-way'!R263/3-2*'OddsRatio_working_3-way'!R263^3/27-'OddsRatio_working_3-way'!T263</f>
        <v>0.2813829974323801</v>
      </c>
      <c r="W263" s="11">
        <f>'OddsRatio_working_3-way'!V263^2+4*'OddsRatio_working_3-way'!U263^3/27</f>
        <v>-2.1569753216062193E-3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0.14259502670643623</v>
      </c>
      <c r="Y263" s="11">
        <f>IF('OddsRatio_working_3-way'!W263&gt;=0,IF('OddsRatio_working_3-way'!V263+SQRT('OddsRatio_working_3-way'!W263)&gt;0,0,PI()),ACOS('OddsRatio_working_3-way'!V263/(2*'OddsRatio_working_3-way'!X263)))</f>
        <v>0.16357869984981721</v>
      </c>
      <c r="Z263" s="11">
        <f>'OddsRatio_working_3-way'!X263^(1/3)*COS('OddsRatio_working_3-way'!Y263/3)</f>
        <v>0.5216616012753692</v>
      </c>
      <c r="AA263" s="11">
        <f>'OddsRatio_working_3-way'!X263^(1/3)*COS(('OddsRatio_working_3-way'!Y263+2*PI())/3)</f>
        <v>-0.28548867865202021</v>
      </c>
      <c r="AB263" s="11">
        <f>'OddsRatio_working_3-way'!X263^(1/3)*COS(('OddsRatio_working_3-way'!Y263+4*PI())/3)</f>
        <v>-0.2361729226233491</v>
      </c>
      <c r="AC263" s="11">
        <f>'OddsRatio_working_3-way'!X263^(1/3)*SIN('OddsRatio_working_3-way'!Y263/3)</f>
        <v>2.8472465018443173E-2</v>
      </c>
      <c r="AD263" s="11">
        <f>'OddsRatio_working_3-way'!X263^(1/3)*SIN(('OddsRatio_working_3-way'!Y263+2*PI())/3)</f>
        <v>0.43753596637411685</v>
      </c>
      <c r="AE263" s="11">
        <f>'OddsRatio_working_3-way'!X263^(1/3)*SIN(('OddsRatio_working_3-way'!Y263+4*PI())/3)</f>
        <v>-0.46600843139255999</v>
      </c>
      <c r="AF263" s="11">
        <f>-'OddsRatio_working_3-way'!U263/(3*'OddsRatio_working_3-way'!X263^(1/3))*COS(('OddsRatio_working_3-way'!Y263)/3)</f>
        <v>0.5216616012753692</v>
      </c>
      <c r="AG263" s="11">
        <f>-'OddsRatio_working_3-way'!U263/(3*'OddsRatio_working_3-way'!X263^(1/3))*COS(('OddsRatio_working_3-way'!Y263+2*PI())/3)</f>
        <v>-0.28548867865202021</v>
      </c>
      <c r="AH263" s="11">
        <f>-'OddsRatio_working_3-way'!U263/(3*'OddsRatio_working_3-way'!X263^(1/3))*COS(('OddsRatio_working_3-way'!Y263+4*PI())/3)</f>
        <v>-0.2361729226233491</v>
      </c>
      <c r="AI263" s="11">
        <f>'OddsRatio_working_3-way'!U263/(3*'OddsRatio_working_3-way'!X263^(1/3))*SIN(('OddsRatio_working_3-way'!Y263)/3)</f>
        <v>-2.8472465018443173E-2</v>
      </c>
      <c r="AJ263" s="11">
        <f>'OddsRatio_working_3-way'!U263/(3*'OddsRatio_working_3-way'!X263^(1/3))*SIN(('OddsRatio_working_3-way'!Y263+2*PI())/3)</f>
        <v>-0.43753596637411685</v>
      </c>
      <c r="AK263" s="11">
        <f>'OddsRatio_working_3-way'!U263/(3*'OddsRatio_working_3-way'!X263^(1/3))*SIN(('OddsRatio_working_3-way'!Y263+4*PI())/3)</f>
        <v>0.46600843139255999</v>
      </c>
      <c r="AL263" s="11">
        <f>'OddsRatio_working_3-way'!Z263+'OddsRatio_working_3-way'!AF263</f>
        <v>1.0433232025507384</v>
      </c>
      <c r="AM263" s="11">
        <f>'OddsRatio_working_3-way'!AA263+'OddsRatio_working_3-way'!AG263</f>
        <v>-0.57097735730404042</v>
      </c>
      <c r="AN263" s="11">
        <f>'OddsRatio_working_3-way'!AB263+'OddsRatio_working_3-way'!AH263</f>
        <v>-0.4723458452466982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1.0433232025507384</v>
      </c>
      <c r="AS263" s="11">
        <f>IF(('OddsRatio_working_3-way'!X263=0),IF(Q263&gt;0,-Q263^(1/3),(-Q263)^(1/3)),'OddsRatio_working_3-way'!AM263-'OddsRatio_working_3-way'!R263/3)</f>
        <v>-0.57097735730404042</v>
      </c>
      <c r="AT263" s="11">
        <f>IF(('OddsRatio_working_3-way'!X263=0),IF(Q263&gt;0,-Q263^(1/3),(-Q263)^(1/3)),'OddsRatio_working_3-way'!AN263-'OddsRatio_working_3-way'!R263/3)</f>
        <v>-0.4723458452466982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9">
        <f t="shared" si="65"/>
        <v>0.46243464437491411</v>
      </c>
      <c r="E264" s="9">
        <f t="shared" si="66"/>
        <v>0.29794239264853289</v>
      </c>
      <c r="F264" s="9">
        <f t="shared" si="67"/>
        <v>0.23962296297655303</v>
      </c>
      <c r="G264" s="9">
        <f t="shared" si="68"/>
        <v>1.0472682336125261</v>
      </c>
      <c r="H264" s="9">
        <f t="shared" si="69"/>
        <v>2.1624677393099043</v>
      </c>
      <c r="I264" s="9">
        <f t="shared" si="70"/>
        <v>3.3563535256281836</v>
      </c>
      <c r="J264" s="9">
        <f t="shared" si="71"/>
        <v>4.173222747845954</v>
      </c>
      <c r="K264" s="11">
        <f t="shared" si="72"/>
        <v>0.47393364928909953</v>
      </c>
      <c r="L264" s="11">
        <f t="shared" si="73"/>
        <v>0.30769230769230771</v>
      </c>
      <c r="M264" s="11">
        <f t="shared" si="74"/>
        <v>0.24813895781637715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-0.27382762710223829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0.23122244847927817</v>
      </c>
      <c r="Q264" s="11">
        <f>2*'OddsRatio_working_3-way'!K264*'OddsRatio_working_3-way'!L264*'OddsRatio_working_3-way'!M264</f>
        <v>7.2370093420744352E-2</v>
      </c>
      <c r="R264" s="11">
        <f t="shared" si="75"/>
        <v>0</v>
      </c>
      <c r="S264" s="11">
        <f t="shared" si="76"/>
        <v>-0.84440876520084385</v>
      </c>
      <c r="T264" s="11">
        <f t="shared" si="77"/>
        <v>-0.2642906933335975</v>
      </c>
      <c r="U264" s="11">
        <f>'OddsRatio_working_3-way'!S264-'OddsRatio_working_3-way'!R264^2/3</f>
        <v>-0.84440876520084385</v>
      </c>
      <c r="V264" s="11">
        <f>'OddsRatio_working_3-way'!S264*'OddsRatio_working_3-way'!R264/3-2*'OddsRatio_working_3-way'!R264^3/27-'OddsRatio_working_3-way'!T264</f>
        <v>0.2642906933335975</v>
      </c>
      <c r="W264" s="11">
        <f>'OddsRatio_working_3-way'!V264^2+4*'OddsRatio_working_3-way'!U264^3/27</f>
        <v>-1.9348287438275394E-2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0.14933005225090248</v>
      </c>
      <c r="Y264" s="11">
        <f>IF('OddsRatio_working_3-way'!W264&gt;=0,IF('OddsRatio_working_3-way'!V264+SQRT('OddsRatio_working_3-way'!W264)&gt;0,0,PI()),ACOS('OddsRatio_working_3-way'!V264/(2*'OddsRatio_working_3-way'!X264)))</f>
        <v>0.48447128224989</v>
      </c>
      <c r="Z264" s="11">
        <f>'OddsRatio_working_3-way'!X264^(1/3)*COS('OddsRatio_working_3-way'!Y264/3)</f>
        <v>0.52363411680626304</v>
      </c>
      <c r="AA264" s="11">
        <f>'OddsRatio_working_3-way'!X264^(1/3)*COS(('OddsRatio_working_3-way'!Y264+2*PI())/3)</f>
        <v>-0.33569313766837588</v>
      </c>
      <c r="AB264" s="11">
        <f>'OddsRatio_working_3-way'!X264^(1/3)*COS(('OddsRatio_working_3-way'!Y264+4*PI())/3)</f>
        <v>-0.18794097913788702</v>
      </c>
      <c r="AC264" s="11">
        <f>'OddsRatio_working_3-way'!X264^(1/3)*SIN('OddsRatio_working_3-way'!Y264/3)</f>
        <v>8.5304748500925925E-2</v>
      </c>
      <c r="AD264" s="11">
        <f>'OddsRatio_working_3-way'!X264^(1/3)*SIN(('OddsRatio_working_3-way'!Y264+2*PI())/3)</f>
        <v>0.41082807319198889</v>
      </c>
      <c r="AE264" s="11">
        <f>'OddsRatio_working_3-way'!X264^(1/3)*SIN(('OddsRatio_working_3-way'!Y264+4*PI())/3)</f>
        <v>-0.49613282169291484</v>
      </c>
      <c r="AF264" s="11">
        <f>-'OddsRatio_working_3-way'!U264/(3*'OddsRatio_working_3-way'!X264^(1/3))*COS(('OddsRatio_working_3-way'!Y264)/3)</f>
        <v>0.52363411680626304</v>
      </c>
      <c r="AG264" s="11">
        <f>-'OddsRatio_working_3-way'!U264/(3*'OddsRatio_working_3-way'!X264^(1/3))*COS(('OddsRatio_working_3-way'!Y264+2*PI())/3)</f>
        <v>-0.33569313766837588</v>
      </c>
      <c r="AH264" s="11">
        <f>-'OddsRatio_working_3-way'!U264/(3*'OddsRatio_working_3-way'!X264^(1/3))*COS(('OddsRatio_working_3-way'!Y264+4*PI())/3)</f>
        <v>-0.18794097913788702</v>
      </c>
      <c r="AI264" s="11">
        <f>'OddsRatio_working_3-way'!U264/(3*'OddsRatio_working_3-way'!X264^(1/3))*SIN(('OddsRatio_working_3-way'!Y264)/3)</f>
        <v>-8.5304748500925925E-2</v>
      </c>
      <c r="AJ264" s="11">
        <f>'OddsRatio_working_3-way'!U264/(3*'OddsRatio_working_3-way'!X264^(1/3))*SIN(('OddsRatio_working_3-way'!Y264+2*PI())/3)</f>
        <v>-0.41082807319198889</v>
      </c>
      <c r="AK264" s="11">
        <f>'OddsRatio_working_3-way'!U264/(3*'OddsRatio_working_3-way'!X264^(1/3))*SIN(('OddsRatio_working_3-way'!Y264+4*PI())/3)</f>
        <v>0.49613282169291484</v>
      </c>
      <c r="AL264" s="11">
        <f>'OddsRatio_working_3-way'!Z264+'OddsRatio_working_3-way'!AF264</f>
        <v>1.0472682336125261</v>
      </c>
      <c r="AM264" s="11">
        <f>'OddsRatio_working_3-way'!AA264+'OddsRatio_working_3-way'!AG264</f>
        <v>-0.67138627533675177</v>
      </c>
      <c r="AN264" s="11">
        <f>'OddsRatio_working_3-way'!AB264+'OddsRatio_working_3-way'!AH264</f>
        <v>-0.37588195827577403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1.0472682336125261</v>
      </c>
      <c r="AS264" s="11">
        <f>IF(('OddsRatio_working_3-way'!X264=0),IF(Q264&gt;0,-Q264^(1/3),(-Q264)^(1/3)),'OddsRatio_working_3-way'!AM264-'OddsRatio_working_3-way'!R264/3)</f>
        <v>-0.67138627533675177</v>
      </c>
      <c r="AT264" s="11">
        <f>IF(('OddsRatio_working_3-way'!X264=0),IF(Q264&gt;0,-Q264^(1/3),(-Q264)^(1/3)),'OddsRatio_working_3-way'!AN264-'OddsRatio_working_3-way'!R264/3)</f>
        <v>-0.37588195827577403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9">
        <f t="shared" si="65"/>
        <v>0.46263409378328141</v>
      </c>
      <c r="E265" s="9">
        <f t="shared" si="66"/>
        <v>0.28822007983197206</v>
      </c>
      <c r="F265" s="9">
        <f t="shared" si="67"/>
        <v>0.24914582638474642</v>
      </c>
      <c r="G265" s="9">
        <f t="shared" si="68"/>
        <v>1.0464283448397369</v>
      </c>
      <c r="H265" s="9">
        <f t="shared" si="69"/>
        <v>2.161535462772108</v>
      </c>
      <c r="I265" s="9">
        <f t="shared" si="70"/>
        <v>3.4695708938217797</v>
      </c>
      <c r="J265" s="9">
        <f t="shared" si="71"/>
        <v>4.0137136331384422</v>
      </c>
      <c r="K265" s="11">
        <f t="shared" si="72"/>
        <v>0.47393364928909953</v>
      </c>
      <c r="L265" s="11">
        <f t="shared" si="73"/>
        <v>0.29761904761904762</v>
      </c>
      <c r="M265" s="11">
        <f t="shared" si="74"/>
        <v>0.25773195876288663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-0.27426728741039574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0.23084489084635662</v>
      </c>
      <c r="Q265" s="11">
        <f>2*'OddsRatio_working_3-way'!K265*'OddsRatio_working_3-way'!L265*'OddsRatio_working_3-way'!M265</f>
        <v>7.2707052235072969E-2</v>
      </c>
      <c r="R265" s="11">
        <f t="shared" si="75"/>
        <v>0</v>
      </c>
      <c r="S265" s="11">
        <f t="shared" si="76"/>
        <v>-0.84167854294972966</v>
      </c>
      <c r="T265" s="11">
        <f t="shared" si="77"/>
        <v>-0.26509560407865507</v>
      </c>
      <c r="U265" s="11">
        <f>'OddsRatio_working_3-way'!S265-'OddsRatio_working_3-way'!R265^2/3</f>
        <v>-0.84167854294972966</v>
      </c>
      <c r="V265" s="11">
        <f>'OddsRatio_working_3-way'!S265*'OddsRatio_working_3-way'!R265/3-2*'OddsRatio_working_3-way'!R265^3/27-'OddsRatio_working_3-way'!T265</f>
        <v>0.26509560407865507</v>
      </c>
      <c r="W265" s="11">
        <f>'OddsRatio_working_3-way'!V265^2+4*'OddsRatio_working_3-way'!U265^3/27</f>
        <v>-1.8059764336914766E-2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0.14860639592455452</v>
      </c>
      <c r="Y265" s="11">
        <f>IF('OddsRatio_working_3-way'!W265&gt;=0,IF('OddsRatio_working_3-way'!V265+SQRT('OddsRatio_working_3-way'!W265)&gt;0,0,PI()),ACOS('OddsRatio_working_3-way'!V265/(2*'OddsRatio_working_3-way'!X265)))</f>
        <v>0.46918135303290476</v>
      </c>
      <c r="Z265" s="11">
        <f>'OddsRatio_working_3-way'!X265^(1/3)*COS('OddsRatio_working_3-way'!Y265/3)</f>
        <v>0.52321417241986845</v>
      </c>
      <c r="AA265" s="11">
        <f>'OddsRatio_working_3-way'!X265^(1/3)*COS(('OddsRatio_working_3-way'!Y265+2*PI())/3)</f>
        <v>-0.33305520075242262</v>
      </c>
      <c r="AB265" s="11">
        <f>'OddsRatio_working_3-way'!X265^(1/3)*COS(('OddsRatio_working_3-way'!Y265+4*PI())/3)</f>
        <v>-0.19015897166744603</v>
      </c>
      <c r="AC265" s="11">
        <f>'OddsRatio_working_3-way'!X265^(1/3)*SIN('OddsRatio_working_3-way'!Y265/3)</f>
        <v>8.2501176328393641E-2</v>
      </c>
      <c r="AD265" s="11">
        <f>'OddsRatio_working_3-way'!X265^(1/3)*SIN(('OddsRatio_working_3-way'!Y265+2*PI())/3)</f>
        <v>0.41186617677146065</v>
      </c>
      <c r="AE265" s="11">
        <f>'OddsRatio_working_3-way'!X265^(1/3)*SIN(('OddsRatio_working_3-way'!Y265+4*PI())/3)</f>
        <v>-0.4943673530998543</v>
      </c>
      <c r="AF265" s="11">
        <f>-'OddsRatio_working_3-way'!U265/(3*'OddsRatio_working_3-way'!X265^(1/3))*COS(('OddsRatio_working_3-way'!Y265)/3)</f>
        <v>0.52321417241986845</v>
      </c>
      <c r="AG265" s="11">
        <f>-'OddsRatio_working_3-way'!U265/(3*'OddsRatio_working_3-way'!X265^(1/3))*COS(('OddsRatio_working_3-way'!Y265+2*PI())/3)</f>
        <v>-0.33305520075242262</v>
      </c>
      <c r="AH265" s="11">
        <f>-'OddsRatio_working_3-way'!U265/(3*'OddsRatio_working_3-way'!X265^(1/3))*COS(('OddsRatio_working_3-way'!Y265+4*PI())/3)</f>
        <v>-0.19015897166744603</v>
      </c>
      <c r="AI265" s="11">
        <f>'OddsRatio_working_3-way'!U265/(3*'OddsRatio_working_3-way'!X265^(1/3))*SIN(('OddsRatio_working_3-way'!Y265)/3)</f>
        <v>-8.2501176328393641E-2</v>
      </c>
      <c r="AJ265" s="11">
        <f>'OddsRatio_working_3-way'!U265/(3*'OddsRatio_working_3-way'!X265^(1/3))*SIN(('OddsRatio_working_3-way'!Y265+2*PI())/3)</f>
        <v>-0.41186617677146065</v>
      </c>
      <c r="AK265" s="11">
        <f>'OddsRatio_working_3-way'!U265/(3*'OddsRatio_working_3-way'!X265^(1/3))*SIN(('OddsRatio_working_3-way'!Y265+4*PI())/3)</f>
        <v>0.4943673530998543</v>
      </c>
      <c r="AL265" s="11">
        <f>'OddsRatio_working_3-way'!Z265+'OddsRatio_working_3-way'!AF265</f>
        <v>1.0464283448397369</v>
      </c>
      <c r="AM265" s="11">
        <f>'OddsRatio_working_3-way'!AA265+'OddsRatio_working_3-way'!AG265</f>
        <v>-0.66611040150484524</v>
      </c>
      <c r="AN265" s="11">
        <f>'OddsRatio_working_3-way'!AB265+'OddsRatio_working_3-way'!AH265</f>
        <v>-0.38031794333489205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1.0464283448397369</v>
      </c>
      <c r="AS265" s="11">
        <f>IF(('OddsRatio_working_3-way'!X265=0),IF(Q265&gt;0,-Q265^(1/3),(-Q265)^(1/3)),'OddsRatio_working_3-way'!AM265-'OddsRatio_working_3-way'!R265/3)</f>
        <v>-0.66611040150484524</v>
      </c>
      <c r="AT265" s="11">
        <f>IF(('OddsRatio_working_3-way'!X265=0),IF(Q265&gt;0,-Q265^(1/3),(-Q265)^(1/3)),'OddsRatio_working_3-way'!AN265-'OddsRatio_working_3-way'!R265/3)</f>
        <v>-0.38031794333489205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9">
        <f t="shared" si="65"/>
        <v>0.38999933749405769</v>
      </c>
      <c r="E266" s="9">
        <f t="shared" si="66"/>
        <v>0.32192323098037573</v>
      </c>
      <c r="F266" s="9">
        <f t="shared" si="67"/>
        <v>0.28807743152556642</v>
      </c>
      <c r="G266" s="9">
        <f t="shared" si="68"/>
        <v>1.0427379465573863</v>
      </c>
      <c r="H266" s="9">
        <f t="shared" si="69"/>
        <v>2.56410691983608</v>
      </c>
      <c r="I266" s="9">
        <f t="shared" si="70"/>
        <v>3.1063306520459206</v>
      </c>
      <c r="J266" s="9">
        <f t="shared" si="71"/>
        <v>3.4712889333410053</v>
      </c>
      <c r="K266" s="11">
        <f t="shared" si="72"/>
        <v>0.4</v>
      </c>
      <c r="L266" s="11">
        <f t="shared" si="73"/>
        <v>0.33112582781456956</v>
      </c>
      <c r="M266" s="11">
        <f t="shared" si="74"/>
        <v>0.29673590504451036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-0.28223711360465342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0.23149330870359819</v>
      </c>
      <c r="Q266" s="11">
        <f>2*'OddsRatio_working_3-way'!K266*'OddsRatio_working_3-way'!L266*'OddsRatio_working_3-way'!M266</f>
        <v>7.8605537760135208E-2</v>
      </c>
      <c r="R266" s="11">
        <f t="shared" si="75"/>
        <v>0</v>
      </c>
      <c r="S266" s="11">
        <f t="shared" si="76"/>
        <v>-0.82020860313879507</v>
      </c>
      <c r="T266" s="11">
        <f t="shared" si="77"/>
        <v>-0.27850886354458237</v>
      </c>
      <c r="U266" s="11">
        <f>'OddsRatio_working_3-way'!S266-'OddsRatio_working_3-way'!R266^2/3</f>
        <v>-0.82020860313879507</v>
      </c>
      <c r="V266" s="11">
        <f>'OddsRatio_working_3-way'!S266*'OddsRatio_working_3-way'!R266/3-2*'OddsRatio_working_3-way'!R266^3/27-'OddsRatio_working_3-way'!T266</f>
        <v>0.27850886354458237</v>
      </c>
      <c r="W266" s="11">
        <f>'OddsRatio_working_3-way'!V266^2+4*'OddsRatio_working_3-way'!U266^3/27</f>
        <v>-4.1793168246189311E-3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0.14295672762895223</v>
      </c>
      <c r="Y266" s="11">
        <f>IF('OddsRatio_working_3-way'!W266&gt;=0,IF('OddsRatio_working_3-way'!V266+SQRT('OddsRatio_working_3-way'!W266)&gt;0,0,PI()),ACOS('OddsRatio_working_3-way'!V266/(2*'OddsRatio_working_3-way'!X266)))</f>
        <v>0.22808147973130244</v>
      </c>
      <c r="Z266" s="11">
        <f>'OddsRatio_working_3-way'!X266^(1/3)*COS('OddsRatio_working_3-way'!Y266/3)</f>
        <v>0.52136897327869314</v>
      </c>
      <c r="AA266" s="11">
        <f>'OddsRatio_working_3-way'!X266^(1/3)*COS(('OddsRatio_working_3-way'!Y266+2*PI())/3)</f>
        <v>-0.29507846956426798</v>
      </c>
      <c r="AB266" s="11">
        <f>'OddsRatio_working_3-way'!X266^(1/3)*COS(('OddsRatio_working_3-way'!Y266+4*PI())/3)</f>
        <v>-0.22629050371442486</v>
      </c>
      <c r="AC266" s="11">
        <f>'OddsRatio_working_3-way'!X266^(1/3)*SIN('OddsRatio_working_3-way'!Y266/3)</f>
        <v>3.9714750600413705E-2</v>
      </c>
      <c r="AD266" s="11">
        <f>'OddsRatio_working_3-way'!X266^(1/3)*SIN(('OddsRatio_working_3-way'!Y266+2*PI())/3)</f>
        <v>0.43166140030415168</v>
      </c>
      <c r="AE266" s="11">
        <f>'OddsRatio_working_3-way'!X266^(1/3)*SIN(('OddsRatio_working_3-way'!Y266+4*PI())/3)</f>
        <v>-0.47137615090456542</v>
      </c>
      <c r="AF266" s="11">
        <f>-'OddsRatio_working_3-way'!U266/(3*'OddsRatio_working_3-way'!X266^(1/3))*COS(('OddsRatio_working_3-way'!Y266)/3)</f>
        <v>0.52136897327869314</v>
      </c>
      <c r="AG266" s="11">
        <f>-'OddsRatio_working_3-way'!U266/(3*'OddsRatio_working_3-way'!X266^(1/3))*COS(('OddsRatio_working_3-way'!Y266+2*PI())/3)</f>
        <v>-0.29507846956426798</v>
      </c>
      <c r="AH266" s="11">
        <f>-'OddsRatio_working_3-way'!U266/(3*'OddsRatio_working_3-way'!X266^(1/3))*COS(('OddsRatio_working_3-way'!Y266+4*PI())/3)</f>
        <v>-0.22629050371442486</v>
      </c>
      <c r="AI266" s="11">
        <f>'OddsRatio_working_3-way'!U266/(3*'OddsRatio_working_3-way'!X266^(1/3))*SIN(('OddsRatio_working_3-way'!Y266)/3)</f>
        <v>-3.9714750600413705E-2</v>
      </c>
      <c r="AJ266" s="11">
        <f>'OddsRatio_working_3-way'!U266/(3*'OddsRatio_working_3-way'!X266^(1/3))*SIN(('OddsRatio_working_3-way'!Y266+2*PI())/3)</f>
        <v>-0.43166140030415168</v>
      </c>
      <c r="AK266" s="11">
        <f>'OddsRatio_working_3-way'!U266/(3*'OddsRatio_working_3-way'!X266^(1/3))*SIN(('OddsRatio_working_3-way'!Y266+4*PI())/3)</f>
        <v>0.47137615090456542</v>
      </c>
      <c r="AL266" s="11">
        <f>'OddsRatio_working_3-way'!Z266+'OddsRatio_working_3-way'!AF266</f>
        <v>1.0427379465573863</v>
      </c>
      <c r="AM266" s="11">
        <f>'OddsRatio_working_3-way'!AA266+'OddsRatio_working_3-way'!AG266</f>
        <v>-0.59015693912853595</v>
      </c>
      <c r="AN266" s="11">
        <f>'OddsRatio_working_3-way'!AB266+'OddsRatio_working_3-way'!AH266</f>
        <v>-0.45258100742884971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1.0427379465573863</v>
      </c>
      <c r="AS266" s="11">
        <f>IF(('OddsRatio_working_3-way'!X266=0),IF(Q266&gt;0,-Q266^(1/3),(-Q266)^(1/3)),'OddsRatio_working_3-way'!AM266-'OddsRatio_working_3-way'!R266/3)</f>
        <v>-0.59015693912853595</v>
      </c>
      <c r="AT266" s="11">
        <f>IF(('OddsRatio_working_3-way'!X266=0),IF(Q266&gt;0,-Q266^(1/3),(-Q266)^(1/3)),'OddsRatio_working_3-way'!AN266-'OddsRatio_working_3-way'!R266/3)</f>
        <v>-0.45258100742884971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9">
        <f t="shared" si="65"/>
        <v>0.32895901460011012</v>
      </c>
      <c r="E267" s="9">
        <f t="shared" si="66"/>
        <v>0.30302270649254631</v>
      </c>
      <c r="F267" s="9">
        <f t="shared" si="67"/>
        <v>0.36801827890734395</v>
      </c>
      <c r="G267" s="9">
        <f t="shared" si="68"/>
        <v>1.0407614155520601</v>
      </c>
      <c r="H267" s="9">
        <f t="shared" si="69"/>
        <v>3.0398923744820374</v>
      </c>
      <c r="I267" s="9">
        <f t="shared" si="70"/>
        <v>3.3000827283700529</v>
      </c>
      <c r="J267" s="9">
        <f t="shared" si="71"/>
        <v>2.7172563356608985</v>
      </c>
      <c r="K267" s="11">
        <f t="shared" si="72"/>
        <v>0.33783783783783783</v>
      </c>
      <c r="L267" s="11">
        <f t="shared" si="73"/>
        <v>0.3115264797507788</v>
      </c>
      <c r="M267" s="11">
        <f t="shared" si="74"/>
        <v>0.37735849056603776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-0.28385050541636703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0.23114279859122033</v>
      </c>
      <c r="Q267" s="11">
        <f>2*'OddsRatio_working_3-way'!K267*'OddsRatio_working_3-way'!L267*'OddsRatio_working_3-way'!M267</f>
        <v>7.9430514979800818E-2</v>
      </c>
      <c r="R267" s="11">
        <f t="shared" si="75"/>
        <v>0</v>
      </c>
      <c r="S267" s="11">
        <f t="shared" si="76"/>
        <v>-0.81431173868148576</v>
      </c>
      <c r="T267" s="11">
        <f t="shared" si="77"/>
        <v>-0.27983221260532165</v>
      </c>
      <c r="U267" s="11">
        <f>'OddsRatio_working_3-way'!S267-'OddsRatio_working_3-way'!R267^2/3</f>
        <v>-0.81431173868148576</v>
      </c>
      <c r="V267" s="11">
        <f>'OddsRatio_working_3-way'!S267*'OddsRatio_working_3-way'!R267/3-2*'OddsRatio_working_3-way'!R267^3/27-'OddsRatio_working_3-way'!T267</f>
        <v>0.27983221260532165</v>
      </c>
      <c r="W267" s="11">
        <f>'OddsRatio_working_3-way'!V267^2+4*'OddsRatio_working_3-way'!U267^3/27</f>
        <v>-1.689940456040262E-3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0.1414178274366692</v>
      </c>
      <c r="Y267" s="11">
        <f>IF('OddsRatio_working_3-way'!W267&gt;=0,IF('OddsRatio_working_3-way'!V267+SQRT('OddsRatio_working_3-way'!W267)&gt;0,0,PI()),ACOS('OddsRatio_working_3-way'!V267/(2*'OddsRatio_working_3-way'!X267)))</f>
        <v>0.14586215641113354</v>
      </c>
      <c r="Z267" s="11">
        <f>'OddsRatio_working_3-way'!X267^(1/3)*COS('OddsRatio_working_3-way'!Y267/3)</f>
        <v>0.52038070777602996</v>
      </c>
      <c r="AA267" s="11">
        <f>'OddsRatio_working_3-way'!X267^(1/3)*COS(('OddsRatio_working_3-way'!Y267+2*PI())/3)</f>
        <v>-0.28211919109521649</v>
      </c>
      <c r="AB267" s="11">
        <f>'OddsRatio_working_3-way'!X267^(1/3)*COS(('OddsRatio_working_3-way'!Y267+4*PI())/3)</f>
        <v>-0.23826151668081369</v>
      </c>
      <c r="AC267" s="11">
        <f>'OddsRatio_working_3-way'!X267^(1/3)*SIN('OddsRatio_working_3-way'!Y267/3)</f>
        <v>2.53212401291865E-2</v>
      </c>
      <c r="AD267" s="11">
        <f>'OddsRatio_working_3-way'!X267^(1/3)*SIN(('OddsRatio_working_3-way'!Y267+2*PI())/3)</f>
        <v>0.43800229250877515</v>
      </c>
      <c r="AE267" s="11">
        <f>'OddsRatio_working_3-way'!X267^(1/3)*SIN(('OddsRatio_working_3-way'!Y267+4*PI())/3)</f>
        <v>-0.46332353263796155</v>
      </c>
      <c r="AF267" s="11">
        <f>-'OddsRatio_working_3-way'!U267/(3*'OddsRatio_working_3-way'!X267^(1/3))*COS(('OddsRatio_working_3-way'!Y267)/3)</f>
        <v>0.52038070777603007</v>
      </c>
      <c r="AG267" s="11">
        <f>-'OddsRatio_working_3-way'!U267/(3*'OddsRatio_working_3-way'!X267^(1/3))*COS(('OddsRatio_working_3-way'!Y267+2*PI())/3)</f>
        <v>-0.28211919109521655</v>
      </c>
      <c r="AH267" s="11">
        <f>-'OddsRatio_working_3-way'!U267/(3*'OddsRatio_working_3-way'!X267^(1/3))*COS(('OddsRatio_working_3-way'!Y267+4*PI())/3)</f>
        <v>-0.23826151668081375</v>
      </c>
      <c r="AI267" s="11">
        <f>'OddsRatio_working_3-way'!U267/(3*'OddsRatio_working_3-way'!X267^(1/3))*SIN(('OddsRatio_working_3-way'!Y267)/3)</f>
        <v>-2.5321240129186507E-2</v>
      </c>
      <c r="AJ267" s="11">
        <f>'OddsRatio_working_3-way'!U267/(3*'OddsRatio_working_3-way'!X267^(1/3))*SIN(('OddsRatio_working_3-way'!Y267+2*PI())/3)</f>
        <v>-0.4380022925087752</v>
      </c>
      <c r="AK267" s="11">
        <f>'OddsRatio_working_3-way'!U267/(3*'OddsRatio_working_3-way'!X267^(1/3))*SIN(('OddsRatio_working_3-way'!Y267+4*PI())/3)</f>
        <v>0.46332353263796161</v>
      </c>
      <c r="AL267" s="11">
        <f>'OddsRatio_working_3-way'!Z267+'OddsRatio_working_3-way'!AF267</f>
        <v>1.0407614155520601</v>
      </c>
      <c r="AM267" s="11">
        <f>'OddsRatio_working_3-way'!AA267+'OddsRatio_working_3-way'!AG267</f>
        <v>-0.5642383821904331</v>
      </c>
      <c r="AN267" s="11">
        <f>'OddsRatio_working_3-way'!AB267+'OddsRatio_working_3-way'!AH267</f>
        <v>-0.47652303336162743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1.0407614155520601</v>
      </c>
      <c r="AS267" s="11">
        <f>IF(('OddsRatio_working_3-way'!X267=0),IF(Q267&gt;0,-Q267^(1/3),(-Q267)^(1/3)),'OddsRatio_working_3-way'!AM267-'OddsRatio_working_3-way'!R267/3)</f>
        <v>-0.5642383821904331</v>
      </c>
      <c r="AT267" s="11">
        <f>IF(('OddsRatio_working_3-way'!X267=0),IF(Q267&gt;0,-Q267^(1/3),(-Q267)^(1/3)),'OddsRatio_working_3-way'!AN267-'OddsRatio_working_3-way'!R267/3)</f>
        <v>-0.47652303336162743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9">
        <f t="shared" si="65"/>
        <v>6.9338286905408303E-2</v>
      </c>
      <c r="E268" s="9">
        <f t="shared" si="66"/>
        <v>0.12774372284686247</v>
      </c>
      <c r="F268" s="9">
        <f t="shared" si="67"/>
        <v>0.80291799024772936</v>
      </c>
      <c r="G268" s="9">
        <f t="shared" si="68"/>
        <v>1.115714590950168</v>
      </c>
      <c r="H268" s="9">
        <f t="shared" si="69"/>
        <v>14.422046529130521</v>
      </c>
      <c r="I268" s="9">
        <f t="shared" si="70"/>
        <v>7.828173296615029</v>
      </c>
      <c r="J268" s="9">
        <f t="shared" si="71"/>
        <v>1.2454572100090369</v>
      </c>
      <c r="K268" s="11">
        <f t="shared" si="72"/>
        <v>7.6745970836531091E-2</v>
      </c>
      <c r="L268" s="11">
        <f t="shared" si="73"/>
        <v>0.1404494382022472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-0.14310522481876209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0.16230239043413569</v>
      </c>
      <c r="Q268" s="11">
        <f>2*'OddsRatio_working_3-way'!K268*'OddsRatio_working_3-way'!L268*'OddsRatio_working_3-way'!M268</f>
        <v>1.7670374570945637E-2</v>
      </c>
      <c r="R268" s="11">
        <f t="shared" si="75"/>
        <v>0</v>
      </c>
      <c r="S268" s="11">
        <f t="shared" si="76"/>
        <v>-1.1341472027991022</v>
      </c>
      <c r="T268" s="11">
        <f t="shared" si="77"/>
        <v>-0.12347819301024521</v>
      </c>
      <c r="U268" s="11">
        <f>'OddsRatio_working_3-way'!S268-'OddsRatio_working_3-way'!R268^2/3</f>
        <v>-1.1341472027991022</v>
      </c>
      <c r="V268" s="11">
        <f>'OddsRatio_working_3-way'!S268*'OddsRatio_working_3-way'!R268/3-2*'OddsRatio_working_3-way'!R268^3/27-'OddsRatio_working_3-way'!T268</f>
        <v>0.12347819301024521</v>
      </c>
      <c r="W268" s="11">
        <f>'OddsRatio_working_3-way'!V268^2+4*'OddsRatio_working_3-way'!U268^3/27</f>
        <v>-0.20087788647139151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0.23244609623548579</v>
      </c>
      <c r="Y268" s="11">
        <f>IF('OddsRatio_working_3-way'!W268&gt;=0,IF('OddsRatio_working_3-way'!V268+SQRT('OddsRatio_working_3-way'!W268)&gt;0,0,PI()),ACOS('OddsRatio_working_3-way'!V268/(2*'OddsRatio_working_3-way'!X268)))</f>
        <v>1.3019637980890013</v>
      </c>
      <c r="Z268" s="11">
        <f>'OddsRatio_working_3-way'!X268^(1/3)*COS('OddsRatio_working_3-way'!Y268/3)</f>
        <v>0.557857295475084</v>
      </c>
      <c r="AA268" s="11">
        <f>'OddsRatio_working_3-way'!X268^(1/3)*COS(('OddsRatio_working_3-way'!Y268+2*PI())/3)</f>
        <v>-0.50283315665528172</v>
      </c>
      <c r="AB268" s="11">
        <f>'OddsRatio_working_3-way'!X268^(1/3)*COS(('OddsRatio_working_3-way'!Y268+4*PI())/3)</f>
        <v>-5.5024138819802115E-2</v>
      </c>
      <c r="AC268" s="11">
        <f>'OddsRatio_working_3-way'!X268^(1/3)*SIN('OddsRatio_working_3-way'!Y268/3)</f>
        <v>0.25854265699285595</v>
      </c>
      <c r="AD268" s="11">
        <f>'OddsRatio_working_3-way'!X268^(1/3)*SIN(('OddsRatio_working_3-way'!Y268+2*PI())/3)</f>
        <v>0.35384726107147646</v>
      </c>
      <c r="AE268" s="11">
        <f>'OddsRatio_working_3-way'!X268^(1/3)*SIN(('OddsRatio_working_3-way'!Y268+4*PI())/3)</f>
        <v>-0.61238991806433252</v>
      </c>
      <c r="AF268" s="11">
        <f>-'OddsRatio_working_3-way'!U268/(3*'OddsRatio_working_3-way'!X268^(1/3))*COS(('OddsRatio_working_3-way'!Y268)/3)</f>
        <v>0.557857295475084</v>
      </c>
      <c r="AG268" s="11">
        <f>-'OddsRatio_working_3-way'!U268/(3*'OddsRatio_working_3-way'!X268^(1/3))*COS(('OddsRatio_working_3-way'!Y268+2*PI())/3)</f>
        <v>-0.50283315665528172</v>
      </c>
      <c r="AH268" s="11">
        <f>-'OddsRatio_working_3-way'!U268/(3*'OddsRatio_working_3-way'!X268^(1/3))*COS(('OddsRatio_working_3-way'!Y268+4*PI())/3)</f>
        <v>-5.5024138819802115E-2</v>
      </c>
      <c r="AI268" s="11">
        <f>'OddsRatio_working_3-way'!U268/(3*'OddsRatio_working_3-way'!X268^(1/3))*SIN(('OddsRatio_working_3-way'!Y268)/3)</f>
        <v>-0.25854265699285595</v>
      </c>
      <c r="AJ268" s="11">
        <f>'OddsRatio_working_3-way'!U268/(3*'OddsRatio_working_3-way'!X268^(1/3))*SIN(('OddsRatio_working_3-way'!Y268+2*PI())/3)</f>
        <v>-0.35384726107147646</v>
      </c>
      <c r="AK268" s="11">
        <f>'OddsRatio_working_3-way'!U268/(3*'OddsRatio_working_3-way'!X268^(1/3))*SIN(('OddsRatio_working_3-way'!Y268+4*PI())/3)</f>
        <v>0.61238991806433252</v>
      </c>
      <c r="AL268" s="11">
        <f>'OddsRatio_working_3-way'!Z268+'OddsRatio_working_3-way'!AF268</f>
        <v>1.115714590950168</v>
      </c>
      <c r="AM268" s="11">
        <f>'OddsRatio_working_3-way'!AA268+'OddsRatio_working_3-way'!AG268</f>
        <v>-1.0056663133105634</v>
      </c>
      <c r="AN268" s="11">
        <f>'OddsRatio_working_3-way'!AB268+'OddsRatio_working_3-way'!AH268</f>
        <v>-0.11004827763960423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1.115714590950168</v>
      </c>
      <c r="AS268" s="11">
        <f>IF(('OddsRatio_working_3-way'!X268=0),IF(Q268&gt;0,-Q268^(1/3),(-Q268)^(1/3)),'OddsRatio_working_3-way'!AM268-'OddsRatio_working_3-way'!R268/3)</f>
        <v>-1.0056663133105634</v>
      </c>
      <c r="AT268" s="11">
        <f>IF(('OddsRatio_working_3-way'!X268=0),IF(Q268&gt;0,-Q268^(1/3),(-Q268)^(1/3)),'OddsRatio_working_3-way'!AN268-'OddsRatio_working_3-way'!R268/3)</f>
        <v>-0.11004827763960423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9">
        <f t="shared" si="65"/>
        <v>0.56528087270825389</v>
      </c>
      <c r="E269" s="9">
        <f t="shared" si="66"/>
        <v>0.22877538933308722</v>
      </c>
      <c r="F269" s="9">
        <f t="shared" si="67"/>
        <v>0.20594373795865928</v>
      </c>
      <c r="G269" s="9">
        <f t="shared" si="68"/>
        <v>1.0534686075105451</v>
      </c>
      <c r="H269" s="9">
        <f t="shared" si="69"/>
        <v>1.7690320834826976</v>
      </c>
      <c r="I269" s="9">
        <f t="shared" si="70"/>
        <v>4.3710995440337452</v>
      </c>
      <c r="J269" s="9">
        <f t="shared" si="71"/>
        <v>4.8556951034885945</v>
      </c>
      <c r="K269" s="11">
        <f t="shared" si="72"/>
        <v>0.5780346820809249</v>
      </c>
      <c r="L269" s="11">
        <f t="shared" si="73"/>
        <v>0.23809523809523808</v>
      </c>
      <c r="M269" s="11">
        <f t="shared" si="74"/>
        <v>0.21459227467811159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-0.25250652991356082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0.2241612117818424</v>
      </c>
      <c r="Q269" s="11">
        <f>2*'OddsRatio_working_3-way'!K269*'OddsRatio_working_3-way'!L269*'OddsRatio_working_3-way'!M269</f>
        <v>5.9067512985992728E-2</v>
      </c>
      <c r="R269" s="11">
        <f t="shared" si="75"/>
        <v>0</v>
      </c>
      <c r="S269" s="11">
        <f t="shared" si="76"/>
        <v>-0.88774421738153975</v>
      </c>
      <c r="T269" s="11">
        <f t="shared" si="77"/>
        <v>-0.23392469496219756</v>
      </c>
      <c r="U269" s="11">
        <f>'OddsRatio_working_3-way'!S269-'OddsRatio_working_3-way'!R269^2/3</f>
        <v>-0.88774421738153975</v>
      </c>
      <c r="V269" s="11">
        <f>'OddsRatio_working_3-way'!S269*'OddsRatio_working_3-way'!R269/3-2*'OddsRatio_working_3-way'!R269^3/27-'OddsRatio_working_3-way'!T269</f>
        <v>0.23392469496219756</v>
      </c>
      <c r="W269" s="11">
        <f>'OddsRatio_working_3-way'!V269^2+4*'OddsRatio_working_3-way'!U269^3/27</f>
        <v>-4.8926964305734753E-2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0.16097183543938046</v>
      </c>
      <c r="Y269" s="11">
        <f>IF('OddsRatio_working_3-way'!W269&gt;=0,IF('OddsRatio_working_3-way'!V269+SQRT('OddsRatio_working_3-way'!W269)&gt;0,0,PI()),ACOS('OddsRatio_working_3-way'!V269/(2*'OddsRatio_working_3-way'!X269)))</f>
        <v>0.75743411478962008</v>
      </c>
      <c r="Z269" s="11">
        <f>'OddsRatio_working_3-way'!X269^(1/3)*COS('OddsRatio_working_3-way'!Y269/3)</f>
        <v>0.52673430375527264</v>
      </c>
      <c r="AA269" s="11">
        <f>'OddsRatio_working_3-way'!X269^(1/3)*COS(('OddsRatio_working_3-way'!Y269+2*PI())/3)</f>
        <v>-0.38105013399897397</v>
      </c>
      <c r="AB269" s="11">
        <f>'OddsRatio_working_3-way'!X269^(1/3)*COS(('OddsRatio_working_3-way'!Y269+4*PI())/3)</f>
        <v>-0.14568416975629883</v>
      </c>
      <c r="AC269" s="11">
        <f>'OddsRatio_working_3-way'!X269^(1/3)*SIN('OddsRatio_working_3-way'!Y269/3)</f>
        <v>0.13588860281358445</v>
      </c>
      <c r="AD269" s="11">
        <f>'OddsRatio_working_3-way'!X269^(1/3)*SIN(('OddsRatio_working_3-way'!Y269+2*PI())/3)</f>
        <v>0.38822098668998295</v>
      </c>
      <c r="AE269" s="11">
        <f>'OddsRatio_working_3-way'!X269^(1/3)*SIN(('OddsRatio_working_3-way'!Y269+4*PI())/3)</f>
        <v>-0.52410958950356734</v>
      </c>
      <c r="AF269" s="11">
        <f>-'OddsRatio_working_3-way'!U269/(3*'OddsRatio_working_3-way'!X269^(1/3))*COS(('OddsRatio_working_3-way'!Y269)/3)</f>
        <v>0.52673430375527253</v>
      </c>
      <c r="AG269" s="11">
        <f>-'OddsRatio_working_3-way'!U269/(3*'OddsRatio_working_3-way'!X269^(1/3))*COS(('OddsRatio_working_3-way'!Y269+2*PI())/3)</f>
        <v>-0.38105013399897386</v>
      </c>
      <c r="AH269" s="11">
        <f>-'OddsRatio_working_3-way'!U269/(3*'OddsRatio_working_3-way'!X269^(1/3))*COS(('OddsRatio_working_3-way'!Y269+4*PI())/3)</f>
        <v>-0.1456841697562988</v>
      </c>
      <c r="AI269" s="11">
        <f>'OddsRatio_working_3-way'!U269/(3*'OddsRatio_working_3-way'!X269^(1/3))*SIN(('OddsRatio_working_3-way'!Y269)/3)</f>
        <v>-0.13588860281358442</v>
      </c>
      <c r="AJ269" s="11">
        <f>'OddsRatio_working_3-way'!U269/(3*'OddsRatio_working_3-way'!X269^(1/3))*SIN(('OddsRatio_working_3-way'!Y269+2*PI())/3)</f>
        <v>-0.38822098668998289</v>
      </c>
      <c r="AK269" s="11">
        <f>'OddsRatio_working_3-way'!U269/(3*'OddsRatio_working_3-way'!X269^(1/3))*SIN(('OddsRatio_working_3-way'!Y269+4*PI())/3)</f>
        <v>0.52410958950356723</v>
      </c>
      <c r="AL269" s="11">
        <f>'OddsRatio_working_3-way'!Z269+'OddsRatio_working_3-way'!AF269</f>
        <v>1.0534686075105451</v>
      </c>
      <c r="AM269" s="11">
        <f>'OddsRatio_working_3-way'!AA269+'OddsRatio_working_3-way'!AG269</f>
        <v>-0.76210026799794783</v>
      </c>
      <c r="AN269" s="11">
        <f>'OddsRatio_working_3-way'!AB269+'OddsRatio_working_3-way'!AH269</f>
        <v>-0.29136833951259766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1.0534686075105451</v>
      </c>
      <c r="AS269" s="11">
        <f>IF(('OddsRatio_working_3-way'!X269=0),IF(Q269&gt;0,-Q269^(1/3),(-Q269)^(1/3)),'OddsRatio_working_3-way'!AM269-'OddsRatio_working_3-way'!R269/3)</f>
        <v>-0.76210026799794783</v>
      </c>
      <c r="AT269" s="11">
        <f>IF(('OddsRatio_working_3-way'!X269=0),IF(Q269&gt;0,-Q269^(1/3),(-Q269)^(1/3)),'OddsRatio_working_3-way'!AN269-'OddsRatio_working_3-way'!R269/3)</f>
        <v>-0.29136833951259766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9">
        <f t="shared" si="65"/>
        <v>0.39151739198653041</v>
      </c>
      <c r="E270" s="9">
        <f t="shared" si="66"/>
        <v>0.26714699007054238</v>
      </c>
      <c r="F270" s="9">
        <f t="shared" si="67"/>
        <v>0.34133561794292727</v>
      </c>
      <c r="G270" s="9">
        <f t="shared" si="68"/>
        <v>1.0430637249566543</v>
      </c>
      <c r="H270" s="9">
        <f t="shared" si="69"/>
        <v>2.5541649501854149</v>
      </c>
      <c r="I270" s="9">
        <f t="shared" si="70"/>
        <v>3.7432575966360009</v>
      </c>
      <c r="J270" s="9">
        <f t="shared" si="71"/>
        <v>2.9296678911698111</v>
      </c>
      <c r="K270" s="11">
        <f t="shared" si="72"/>
        <v>0.40160642570281119</v>
      </c>
      <c r="L270" s="11">
        <f t="shared" si="73"/>
        <v>0.27548209366391185</v>
      </c>
      <c r="M270" s="11">
        <f t="shared" si="74"/>
        <v>0.35087719298245612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-0.28142515448677896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0.23175200439280685</v>
      </c>
      <c r="Q270" s="11">
        <f>2*'OddsRatio_working_3-way'!K270*'OddsRatio_working_3-way'!L270*'OddsRatio_working_3-way'!M270</f>
        <v>7.7638862443151352E-2</v>
      </c>
      <c r="R270" s="11">
        <f t="shared" si="75"/>
        <v>0</v>
      </c>
      <c r="S270" s="11">
        <f t="shared" si="76"/>
        <v>-0.82349427795621699</v>
      </c>
      <c r="T270" s="11">
        <f t="shared" si="77"/>
        <v>-0.27587748005233392</v>
      </c>
      <c r="U270" s="11">
        <f>'OddsRatio_working_3-way'!S270-'OddsRatio_working_3-way'!R270^2/3</f>
        <v>-0.82349427795621699</v>
      </c>
      <c r="V270" s="11">
        <f>'OddsRatio_working_3-way'!S270*'OddsRatio_working_3-way'!R270/3-2*'OddsRatio_working_3-way'!R270^3/27-'OddsRatio_working_3-way'!T270</f>
        <v>0.27587748005233392</v>
      </c>
      <c r="W270" s="11">
        <f>'OddsRatio_working_3-way'!V270^2+4*'OddsRatio_working_3-way'!U270^3/27</f>
        <v>-6.6244658822393332E-3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0.14381659316840428</v>
      </c>
      <c r="Y270" s="11">
        <f>IF('OddsRatio_working_3-way'!W270&gt;=0,IF('OddsRatio_working_3-way'!V270+SQRT('OddsRatio_working_3-way'!W270)&gt;0,0,PI()),ACOS('OddsRatio_working_3-way'!V270/(2*'OddsRatio_working_3-way'!X270)))</f>
        <v>0.28688657567673292</v>
      </c>
      <c r="Z270" s="11">
        <f>'OddsRatio_working_3-way'!X270^(1/3)*COS('OddsRatio_working_3-way'!Y270/3)</f>
        <v>0.52153186247832728</v>
      </c>
      <c r="AA270" s="11">
        <f>'OddsRatio_working_3-way'!X270^(1/3)*COS(('OddsRatio_working_3-way'!Y270+2*PI())/3)</f>
        <v>-0.30408979076217491</v>
      </c>
      <c r="AB270" s="11">
        <f>'OddsRatio_working_3-way'!X270^(1/3)*COS(('OddsRatio_working_3-way'!Y270+4*PI())/3)</f>
        <v>-0.21744207171615268</v>
      </c>
      <c r="AC270" s="11">
        <f>'OddsRatio_working_3-way'!X270^(1/3)*SIN('OddsRatio_working_3-way'!Y270/3)</f>
        <v>5.0026083915888225E-2</v>
      </c>
      <c r="AD270" s="11">
        <f>'OddsRatio_working_3-way'!X270^(1/3)*SIN(('OddsRatio_working_3-way'!Y270+2*PI())/3)</f>
        <v>0.42664679983129961</v>
      </c>
      <c r="AE270" s="11">
        <f>'OddsRatio_working_3-way'!X270^(1/3)*SIN(('OddsRatio_working_3-way'!Y270+4*PI())/3)</f>
        <v>-0.47667288374718764</v>
      </c>
      <c r="AF270" s="11">
        <f>-'OddsRatio_working_3-way'!U270/(3*'OddsRatio_working_3-way'!X270^(1/3))*COS(('OddsRatio_working_3-way'!Y270)/3)</f>
        <v>0.52153186247832717</v>
      </c>
      <c r="AG270" s="11">
        <f>-'OddsRatio_working_3-way'!U270/(3*'OddsRatio_working_3-way'!X270^(1/3))*COS(('OddsRatio_working_3-way'!Y270+2*PI())/3)</f>
        <v>-0.30408979076217485</v>
      </c>
      <c r="AH270" s="11">
        <f>-'OddsRatio_working_3-way'!U270/(3*'OddsRatio_working_3-way'!X270^(1/3))*COS(('OddsRatio_working_3-way'!Y270+4*PI())/3)</f>
        <v>-0.21744207171615265</v>
      </c>
      <c r="AI270" s="11">
        <f>'OddsRatio_working_3-way'!U270/(3*'OddsRatio_working_3-way'!X270^(1/3))*SIN(('OddsRatio_working_3-way'!Y270)/3)</f>
        <v>-5.0026083915888211E-2</v>
      </c>
      <c r="AJ270" s="11">
        <f>'OddsRatio_working_3-way'!U270/(3*'OddsRatio_working_3-way'!X270^(1/3))*SIN(('OddsRatio_working_3-way'!Y270+2*PI())/3)</f>
        <v>-0.42664679983129955</v>
      </c>
      <c r="AK270" s="11">
        <f>'OddsRatio_working_3-way'!U270/(3*'OddsRatio_working_3-way'!X270^(1/3))*SIN(('OddsRatio_working_3-way'!Y270+4*PI())/3)</f>
        <v>0.47667288374718753</v>
      </c>
      <c r="AL270" s="11">
        <f>'OddsRatio_working_3-way'!Z270+'OddsRatio_working_3-way'!AF270</f>
        <v>1.0430637249566543</v>
      </c>
      <c r="AM270" s="11">
        <f>'OddsRatio_working_3-way'!AA270+'OddsRatio_working_3-way'!AG270</f>
        <v>-0.60817958152434981</v>
      </c>
      <c r="AN270" s="11">
        <f>'OddsRatio_working_3-way'!AB270+'OddsRatio_working_3-way'!AH270</f>
        <v>-0.4348841434323053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1.0430637249566543</v>
      </c>
      <c r="AS270" s="11">
        <f>IF(('OddsRatio_working_3-way'!X270=0),IF(Q270&gt;0,-Q270^(1/3),(-Q270)^(1/3)),'OddsRatio_working_3-way'!AM270-'OddsRatio_working_3-way'!R270/3)</f>
        <v>-0.60817958152434981</v>
      </c>
      <c r="AT270" s="11">
        <f>IF(('OddsRatio_working_3-way'!X270=0),IF(Q270&gt;0,-Q270^(1/3),(-Q270)^(1/3)),'OddsRatio_working_3-way'!AN270-'OddsRatio_working_3-way'!R270/3)</f>
        <v>-0.4348841434323053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9">
        <f t="shared" si="65"/>
        <v>0.54986748682322639</v>
      </c>
      <c r="E271" s="9">
        <f t="shared" si="66"/>
        <v>0.23223596239996633</v>
      </c>
      <c r="F271" s="9">
        <f t="shared" si="67"/>
        <v>0.21789655077680728</v>
      </c>
      <c r="G271" s="9">
        <f t="shared" si="68"/>
        <v>1.049512799793479</v>
      </c>
      <c r="H271" s="9">
        <f t="shared" si="69"/>
        <v>1.8186199838389137</v>
      </c>
      <c r="I271" s="9">
        <f t="shared" si="70"/>
        <v>4.3059653193494594</v>
      </c>
      <c r="J271" s="9">
        <f t="shared" si="71"/>
        <v>4.5893337752936985</v>
      </c>
      <c r="K271" s="11">
        <f t="shared" si="72"/>
        <v>0.5617977528089888</v>
      </c>
      <c r="L271" s="11">
        <f t="shared" si="73"/>
        <v>0.24096385542168672</v>
      </c>
      <c r="M271" s="11">
        <f t="shared" si="74"/>
        <v>0.22624434389140272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-0.25735990890196603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0.22511113139323274</v>
      </c>
      <c r="Q271" s="11">
        <f>2*'OddsRatio_working_3-way'!K271*'OddsRatio_working_3-way'!L271*'OddsRatio_working_3-way'!M271</f>
        <v>6.1254729630811619E-2</v>
      </c>
      <c r="R271" s="11">
        <f t="shared" si="75"/>
        <v>0</v>
      </c>
      <c r="S271" s="11">
        <f t="shared" si="76"/>
        <v>-0.87469385714999792</v>
      </c>
      <c r="T271" s="11">
        <f t="shared" si="77"/>
        <v>-0.23801193391836672</v>
      </c>
      <c r="U271" s="11">
        <f>'OddsRatio_working_3-way'!S271-'OddsRatio_working_3-way'!R271^2/3</f>
        <v>-0.87469385714999792</v>
      </c>
      <c r="V271" s="11">
        <f>'OddsRatio_working_3-way'!S271*'OddsRatio_working_3-way'!R271/3-2*'OddsRatio_working_3-way'!R271^3/27-'OddsRatio_working_3-way'!T271</f>
        <v>0.23801193391836672</v>
      </c>
      <c r="W271" s="11">
        <f>'OddsRatio_working_3-way'!V271^2+4*'OddsRatio_working_3-way'!U271^3/27</f>
        <v>-4.2493867332698422E-2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0.15743534229983067</v>
      </c>
      <c r="Y271" s="11">
        <f>IF('OddsRatio_working_3-way'!W271&gt;=0,IF('OddsRatio_working_3-way'!V271+SQRT('OddsRatio_working_3-way'!W271)&gt;0,0,PI()),ACOS('OddsRatio_working_3-way'!V271/(2*'OddsRatio_working_3-way'!X271)))</f>
        <v>0.71376285271826923</v>
      </c>
      <c r="Z271" s="11">
        <f>'OddsRatio_working_3-way'!X271^(1/3)*COS('OddsRatio_working_3-way'!Y271/3)</f>
        <v>0.52475639989673961</v>
      </c>
      <c r="AA271" s="11">
        <f>'OddsRatio_working_3-way'!X271^(1/3)*COS(('OddsRatio_working_3-way'!Y271+2*PI())/3)</f>
        <v>-0.37258938297014527</v>
      </c>
      <c r="AB271" s="11">
        <f>'OddsRatio_working_3-way'!X271^(1/3)*COS(('OddsRatio_working_3-way'!Y271+4*PI())/3)</f>
        <v>-0.15216701692659448</v>
      </c>
      <c r="AC271" s="11">
        <f>'OddsRatio_working_3-way'!X271^(1/3)*SIN('OddsRatio_working_3-way'!Y271/3)</f>
        <v>0.12726091237065845</v>
      </c>
      <c r="AD271" s="11">
        <f>'OddsRatio_working_3-way'!X271^(1/3)*SIN(('OddsRatio_working_3-way'!Y271+2*PI())/3)</f>
        <v>0.39082191692371315</v>
      </c>
      <c r="AE271" s="11">
        <f>'OddsRatio_working_3-way'!X271^(1/3)*SIN(('OddsRatio_working_3-way'!Y271+4*PI())/3)</f>
        <v>-0.51808282929437144</v>
      </c>
      <c r="AF271" s="11">
        <f>-'OddsRatio_working_3-way'!U271/(3*'OddsRatio_working_3-way'!X271^(1/3))*COS(('OddsRatio_working_3-way'!Y271)/3)</f>
        <v>0.5247563998967395</v>
      </c>
      <c r="AG271" s="11">
        <f>-'OddsRatio_working_3-way'!U271/(3*'OddsRatio_working_3-way'!X271^(1/3))*COS(('OddsRatio_working_3-way'!Y271+2*PI())/3)</f>
        <v>-0.37258938297014521</v>
      </c>
      <c r="AH271" s="11">
        <f>-'OddsRatio_working_3-way'!U271/(3*'OddsRatio_working_3-way'!X271^(1/3))*COS(('OddsRatio_working_3-way'!Y271+4*PI())/3)</f>
        <v>-0.15216701692659446</v>
      </c>
      <c r="AI271" s="11">
        <f>'OddsRatio_working_3-way'!U271/(3*'OddsRatio_working_3-way'!X271^(1/3))*SIN(('OddsRatio_working_3-way'!Y271)/3)</f>
        <v>-0.12726091237065842</v>
      </c>
      <c r="AJ271" s="11">
        <f>'OddsRatio_working_3-way'!U271/(3*'OddsRatio_working_3-way'!X271^(1/3))*SIN(('OddsRatio_working_3-way'!Y271+2*PI())/3)</f>
        <v>-0.39082191692371304</v>
      </c>
      <c r="AK271" s="11">
        <f>'OddsRatio_working_3-way'!U271/(3*'OddsRatio_working_3-way'!X271^(1/3))*SIN(('OddsRatio_working_3-way'!Y271+4*PI())/3)</f>
        <v>0.51808282929437133</v>
      </c>
      <c r="AL271" s="11">
        <f>'OddsRatio_working_3-way'!Z271+'OddsRatio_working_3-way'!AF271</f>
        <v>1.049512799793479</v>
      </c>
      <c r="AM271" s="11">
        <f>'OddsRatio_working_3-way'!AA271+'OddsRatio_working_3-way'!AG271</f>
        <v>-0.74517876594029042</v>
      </c>
      <c r="AN271" s="11">
        <f>'OddsRatio_working_3-way'!AB271+'OddsRatio_working_3-way'!AH271</f>
        <v>-0.30433403385318891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1.049512799793479</v>
      </c>
      <c r="AS271" s="11">
        <f>IF(('OddsRatio_working_3-way'!X271=0),IF(Q271&gt;0,-Q271^(1/3),(-Q271)^(1/3)),'OddsRatio_working_3-way'!AM271-'OddsRatio_working_3-way'!R271/3)</f>
        <v>-0.74517876594029042</v>
      </c>
      <c r="AT271" s="11">
        <f>IF(('OddsRatio_working_3-way'!X271=0),IF(Q271&gt;0,-Q271^(1/3),(-Q271)^(1/3)),'OddsRatio_working_3-way'!AN271-'OddsRatio_working_3-way'!R271/3)</f>
        <v>-0.30433403385318891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9">
        <f t="shared" si="65"/>
        <v>0.36208606001773658</v>
      </c>
      <c r="E272" s="9">
        <f t="shared" si="66"/>
        <v>0.28899818892766915</v>
      </c>
      <c r="F272" s="9">
        <f t="shared" si="67"/>
        <v>0.34891575105459416</v>
      </c>
      <c r="G272" s="9">
        <f t="shared" si="68"/>
        <v>1.0424700409441345</v>
      </c>
      <c r="H272" s="9">
        <f t="shared" si="69"/>
        <v>2.7617743691955874</v>
      </c>
      <c r="I272" s="9">
        <f t="shared" si="70"/>
        <v>3.4602292966281576</v>
      </c>
      <c r="J272" s="9">
        <f t="shared" si="71"/>
        <v>2.8660213732900006</v>
      </c>
      <c r="K272" s="11">
        <f t="shared" si="72"/>
        <v>0.37174721189591081</v>
      </c>
      <c r="L272" s="11">
        <f t="shared" si="73"/>
        <v>0.29761904761904762</v>
      </c>
      <c r="M272" s="11">
        <f t="shared" si="74"/>
        <v>0.35842293906810035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-0.28311050073251776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0.23158855153099073</v>
      </c>
      <c r="Q272" s="11">
        <f>2*'OddsRatio_working_3-way'!K272*'OddsRatio_working_3-way'!L272*'OddsRatio_working_3-way'!M272</f>
        <v>7.9311147784585853E-2</v>
      </c>
      <c r="R272" s="11">
        <f t="shared" si="75"/>
        <v>0</v>
      </c>
      <c r="S272" s="11">
        <f t="shared" si="76"/>
        <v>-0.81801470073268367</v>
      </c>
      <c r="T272" s="11">
        <f t="shared" si="77"/>
        <v>-0.28014202079886424</v>
      </c>
      <c r="U272" s="11">
        <f>'OddsRatio_working_3-way'!S272-'OddsRatio_working_3-way'!R272^2/3</f>
        <v>-0.81801470073268367</v>
      </c>
      <c r="V272" s="11">
        <f>'OddsRatio_working_3-way'!S272*'OddsRatio_working_3-way'!R272/3-2*'OddsRatio_working_3-way'!R272^3/27-'OddsRatio_working_3-way'!T272</f>
        <v>0.28014202079886424</v>
      </c>
      <c r="W272" s="11">
        <f>'OddsRatio_working_3-way'!V272^2+4*'OddsRatio_working_3-way'!U272^3/27</f>
        <v>-2.6127359411745876E-3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0.1423835381622871</v>
      </c>
      <c r="Y272" s="11">
        <f>IF('OddsRatio_working_3-way'!W272&gt;=0,IF('OddsRatio_working_3-way'!V272+SQRT('OddsRatio_working_3-way'!W272)&gt;0,0,PI()),ACOS('OddsRatio_working_3-way'!V272/(2*'OddsRatio_working_3-way'!X272)))</f>
        <v>0.18047545447714652</v>
      </c>
      <c r="Z272" s="11">
        <f>'OddsRatio_working_3-way'!X272^(1/3)*COS('OddsRatio_working_3-way'!Y272/3)</f>
        <v>0.52123502047206716</v>
      </c>
      <c r="AA272" s="11">
        <f>'OddsRatio_working_3-way'!X272^(1/3)*COS(('OddsRatio_working_3-way'!Y272+2*PI())/3)</f>
        <v>-0.28780602358788249</v>
      </c>
      <c r="AB272" s="11">
        <f>'OddsRatio_working_3-way'!X272^(1/3)*COS(('OddsRatio_working_3-way'!Y272+4*PI())/3)</f>
        <v>-0.23342899688418478</v>
      </c>
      <c r="AC272" s="11">
        <f>'OddsRatio_working_3-way'!X272^(1/3)*SIN('OddsRatio_working_3-way'!Y272/3)</f>
        <v>3.1394591005111279E-2</v>
      </c>
      <c r="AD272" s="11">
        <f>'OddsRatio_working_3-way'!X272^(1/3)*SIN(('OddsRatio_working_3-way'!Y272+2*PI())/3)</f>
        <v>0.43570547356835643</v>
      </c>
      <c r="AE272" s="11">
        <f>'OddsRatio_working_3-way'!X272^(1/3)*SIN(('OddsRatio_working_3-way'!Y272+4*PI())/3)</f>
        <v>-0.46710006457346775</v>
      </c>
      <c r="AF272" s="11">
        <f>-'OddsRatio_working_3-way'!U272/(3*'OddsRatio_working_3-way'!X272^(1/3))*COS(('OddsRatio_working_3-way'!Y272)/3)</f>
        <v>0.52123502047206727</v>
      </c>
      <c r="AG272" s="11">
        <f>-'OddsRatio_working_3-way'!U272/(3*'OddsRatio_working_3-way'!X272^(1/3))*COS(('OddsRatio_working_3-way'!Y272+2*PI())/3)</f>
        <v>-0.28780602358788254</v>
      </c>
      <c r="AH272" s="11">
        <f>-'OddsRatio_working_3-way'!U272/(3*'OddsRatio_working_3-way'!X272^(1/3))*COS(('OddsRatio_working_3-way'!Y272+4*PI())/3)</f>
        <v>-0.23342899688418484</v>
      </c>
      <c r="AI272" s="11">
        <f>'OddsRatio_working_3-way'!U272/(3*'OddsRatio_working_3-way'!X272^(1/3))*SIN(('OddsRatio_working_3-way'!Y272)/3)</f>
        <v>-3.1394591005111286E-2</v>
      </c>
      <c r="AJ272" s="11">
        <f>'OddsRatio_working_3-way'!U272/(3*'OddsRatio_working_3-way'!X272^(1/3))*SIN(('OddsRatio_working_3-way'!Y272+2*PI())/3)</f>
        <v>-0.43570547356835654</v>
      </c>
      <c r="AK272" s="11">
        <f>'OddsRatio_working_3-way'!U272/(3*'OddsRatio_working_3-way'!X272^(1/3))*SIN(('OddsRatio_working_3-way'!Y272+4*PI())/3)</f>
        <v>0.46710006457346787</v>
      </c>
      <c r="AL272" s="11">
        <f>'OddsRatio_working_3-way'!Z272+'OddsRatio_working_3-way'!AF272</f>
        <v>1.0424700409441345</v>
      </c>
      <c r="AM272" s="11">
        <f>'OddsRatio_working_3-way'!AA272+'OddsRatio_working_3-way'!AG272</f>
        <v>-0.57561204717576508</v>
      </c>
      <c r="AN272" s="11">
        <f>'OddsRatio_working_3-way'!AB272+'OddsRatio_working_3-way'!AH272</f>
        <v>-0.46685799376836962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1.0424700409441345</v>
      </c>
      <c r="AS272" s="11">
        <f>IF(('OddsRatio_working_3-way'!X272=0),IF(Q272&gt;0,-Q272^(1/3),(-Q272)^(1/3)),'OddsRatio_working_3-way'!AM272-'OddsRatio_working_3-way'!R272/3)</f>
        <v>-0.57561204717576508</v>
      </c>
      <c r="AT272" s="11">
        <f>IF(('OddsRatio_working_3-way'!X272=0),IF(Q272&gt;0,-Q272^(1/3),(-Q272)^(1/3)),'OddsRatio_working_3-way'!AN272-'OddsRatio_working_3-way'!R272/3)</f>
        <v>-0.46685799376836962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9">
        <f t="shared" si="65"/>
        <v>0.20829954579037172</v>
      </c>
      <c r="E273" s="9">
        <f t="shared" si="66"/>
        <v>0.27193539424263685</v>
      </c>
      <c r="F273" s="9">
        <f t="shared" si="67"/>
        <v>0.51976505996699141</v>
      </c>
      <c r="G273" s="9">
        <f t="shared" si="68"/>
        <v>1.0499388373651732</v>
      </c>
      <c r="H273" s="9">
        <f t="shared" si="69"/>
        <v>4.8007785912619267</v>
      </c>
      <c r="I273" s="9">
        <f t="shared" si="70"/>
        <v>3.6773440352811919</v>
      </c>
      <c r="J273" s="9">
        <f t="shared" si="71"/>
        <v>1.9239461768813524</v>
      </c>
      <c r="K273" s="11">
        <f t="shared" si="72"/>
        <v>0.21645021645021645</v>
      </c>
      <c r="L273" s="11">
        <f t="shared" si="73"/>
        <v>0.28169014084507044</v>
      </c>
      <c r="M273" s="11">
        <f t="shared" si="74"/>
        <v>0.53191489361702127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-0.26345305877820113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0.22864459484177796</v>
      </c>
      <c r="Q273" s="11">
        <f>2*'OddsRatio_working_3-way'!K273*'OddsRatio_working_3-way'!L273*'OddsRatio_working_3-way'!M273</f>
        <v>6.4863714848731324E-2</v>
      </c>
      <c r="R273" s="11">
        <f t="shared" si="75"/>
        <v>0</v>
      </c>
      <c r="S273" s="11">
        <f t="shared" si="76"/>
        <v>-0.86787603037196803</v>
      </c>
      <c r="T273" s="11">
        <f t="shared" si="77"/>
        <v>-0.2462059660629696</v>
      </c>
      <c r="U273" s="11">
        <f>'OddsRatio_working_3-way'!S273-'OddsRatio_working_3-way'!R273^2/3</f>
        <v>-0.86787603037196803</v>
      </c>
      <c r="V273" s="11">
        <f>'OddsRatio_working_3-way'!S273*'OddsRatio_working_3-way'!R273/3-2*'OddsRatio_working_3-way'!R273^3/27-'OddsRatio_working_3-way'!T273</f>
        <v>0.2462059660629696</v>
      </c>
      <c r="W273" s="11">
        <f>'OddsRatio_working_3-way'!V273^2+4*'OddsRatio_working_3-way'!U273^3/27</f>
        <v>-3.6225861821443738E-2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0.15559823227341296</v>
      </c>
      <c r="Y273" s="11">
        <f>IF('OddsRatio_working_3-way'!W273&gt;=0,IF('OddsRatio_working_3-way'!V273+SQRT('OddsRatio_working_3-way'!W273)&gt;0,0,PI()),ACOS('OddsRatio_working_3-way'!V273/(2*'OddsRatio_working_3-way'!X273)))</f>
        <v>0.65809421561204251</v>
      </c>
      <c r="Z273" s="11">
        <f>'OddsRatio_working_3-way'!X273^(1/3)*COS('OddsRatio_working_3-way'!Y273/3)</f>
        <v>0.52496941868258662</v>
      </c>
      <c r="AA273" s="11">
        <f>'OddsRatio_working_3-way'!X273^(1/3)*COS(('OddsRatio_working_3-way'!Y273+2*PI())/3)</f>
        <v>-0.36384712682944476</v>
      </c>
      <c r="AB273" s="11">
        <f>'OddsRatio_working_3-way'!X273^(1/3)*COS(('OddsRatio_working_3-way'!Y273+4*PI())/3)</f>
        <v>-0.16112229185314209</v>
      </c>
      <c r="AC273" s="11">
        <f>'OddsRatio_working_3-way'!X273^(1/3)*SIN('OddsRatio_working_3-way'!Y273/3)</f>
        <v>0.11704323804499106</v>
      </c>
      <c r="AD273" s="11">
        <f>'OddsRatio_working_3-way'!X273^(1/3)*SIN(('OddsRatio_working_3-way'!Y273+2*PI())/3)</f>
        <v>0.39611523376657376</v>
      </c>
      <c r="AE273" s="11">
        <f>'OddsRatio_working_3-way'!X273^(1/3)*SIN(('OddsRatio_working_3-way'!Y273+4*PI())/3)</f>
        <v>-0.5131584718115646</v>
      </c>
      <c r="AF273" s="11">
        <f>-'OddsRatio_working_3-way'!U273/(3*'OddsRatio_working_3-way'!X273^(1/3))*COS(('OddsRatio_working_3-way'!Y273)/3)</f>
        <v>0.52496941868258651</v>
      </c>
      <c r="AG273" s="11">
        <f>-'OddsRatio_working_3-way'!U273/(3*'OddsRatio_working_3-way'!X273^(1/3))*COS(('OddsRatio_working_3-way'!Y273+2*PI())/3)</f>
        <v>-0.36384712682944464</v>
      </c>
      <c r="AH273" s="11">
        <f>-'OddsRatio_working_3-way'!U273/(3*'OddsRatio_working_3-way'!X273^(1/3))*COS(('OddsRatio_working_3-way'!Y273+4*PI())/3)</f>
        <v>-0.16112229185314206</v>
      </c>
      <c r="AI273" s="11">
        <f>'OddsRatio_working_3-way'!U273/(3*'OddsRatio_working_3-way'!X273^(1/3))*SIN(('OddsRatio_working_3-way'!Y273)/3)</f>
        <v>-0.11704323804499103</v>
      </c>
      <c r="AJ273" s="11">
        <f>'OddsRatio_working_3-way'!U273/(3*'OddsRatio_working_3-way'!X273^(1/3))*SIN(('OddsRatio_working_3-way'!Y273+2*PI())/3)</f>
        <v>-0.3961152337665737</v>
      </c>
      <c r="AK273" s="11">
        <f>'OddsRatio_working_3-way'!U273/(3*'OddsRatio_working_3-way'!X273^(1/3))*SIN(('OddsRatio_working_3-way'!Y273+4*PI())/3)</f>
        <v>0.51315847181156449</v>
      </c>
      <c r="AL273" s="11">
        <f>'OddsRatio_working_3-way'!Z273+'OddsRatio_working_3-way'!AF273</f>
        <v>1.0499388373651732</v>
      </c>
      <c r="AM273" s="11">
        <f>'OddsRatio_working_3-way'!AA273+'OddsRatio_working_3-way'!AG273</f>
        <v>-0.7276942536588894</v>
      </c>
      <c r="AN273" s="11">
        <f>'OddsRatio_working_3-way'!AB273+'OddsRatio_working_3-way'!AH273</f>
        <v>-0.32224458370628417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1.0499388373651732</v>
      </c>
      <c r="AS273" s="11">
        <f>IF(('OddsRatio_working_3-way'!X273=0),IF(Q273&gt;0,-Q273^(1/3),(-Q273)^(1/3)),'OddsRatio_working_3-way'!AM273-'OddsRatio_working_3-way'!R273/3)</f>
        <v>-0.7276942536588894</v>
      </c>
      <c r="AT273" s="11">
        <f>IF(('OddsRatio_working_3-way'!X273=0),IF(Q273&gt;0,-Q273^(1/3),(-Q273)^(1/3)),'OddsRatio_working_3-way'!AN273-'OddsRatio_working_3-way'!R273/3)</f>
        <v>-0.32224458370628417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9">
        <f t="shared" si="65"/>
        <v>0.79722429432746522</v>
      </c>
      <c r="E274" s="9">
        <f t="shared" si="66"/>
        <v>0.14230743263323128</v>
      </c>
      <c r="F274" s="9">
        <f t="shared" si="67"/>
        <v>6.04682730393033E-2</v>
      </c>
      <c r="G274" s="9">
        <f t="shared" si="68"/>
        <v>1.1058788714759447</v>
      </c>
      <c r="H274" s="9">
        <f t="shared" si="69"/>
        <v>1.2543521404394675</v>
      </c>
      <c r="I274" s="9">
        <f t="shared" si="70"/>
        <v>7.0270398495438986</v>
      </c>
      <c r="J274" s="9">
        <f t="shared" si="71"/>
        <v>16.537598144237027</v>
      </c>
      <c r="K274" s="11">
        <f t="shared" si="72"/>
        <v>0.81300813008130079</v>
      </c>
      <c r="L274" s="11">
        <f t="shared" si="73"/>
        <v>0.15503875968992248</v>
      </c>
      <c r="M274" s="11">
        <f t="shared" si="74"/>
        <v>6.6445182724252483E-2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-0.14750248483710204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0.1652440228334911</v>
      </c>
      <c r="Q274" s="11">
        <f>2*'OddsRatio_working_3-way'!K274*'OddsRatio_working_3-way'!L274*'OddsRatio_working_3-way'!M274</f>
        <v>1.675053449908678E-2</v>
      </c>
      <c r="R274" s="11">
        <f t="shared" si="75"/>
        <v>0</v>
      </c>
      <c r="S274" s="11">
        <f t="shared" si="76"/>
        <v>-1.1202795872624272</v>
      </c>
      <c r="T274" s="11">
        <f t="shared" si="77"/>
        <v>-0.11356103266725059</v>
      </c>
      <c r="U274" s="11">
        <f>'OddsRatio_working_3-way'!S274-'OddsRatio_working_3-way'!R274^2/3</f>
        <v>-1.1202795872624272</v>
      </c>
      <c r="V274" s="11">
        <f>'OddsRatio_working_3-way'!S274*'OddsRatio_working_3-way'!R274/3-2*'OddsRatio_working_3-way'!R274^3/27-'OddsRatio_working_3-way'!T274</f>
        <v>0.11356103266725059</v>
      </c>
      <c r="W274" s="11">
        <f>'OddsRatio_working_3-way'!V274^2+4*'OddsRatio_working_3-way'!U274^3/27</f>
        <v>-0.19539728526040487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0.22819585524328506</v>
      </c>
      <c r="Y274" s="11">
        <f>IF('OddsRatio_working_3-way'!W274&gt;=0,IF('OddsRatio_working_3-way'!V274+SQRT('OddsRatio_working_3-way'!W274)&gt;0,0,PI()),ACOS('OddsRatio_working_3-way'!V274/(2*'OddsRatio_working_3-way'!X274)))</f>
        <v>1.3193308525098941</v>
      </c>
      <c r="Z274" s="11">
        <f>'OddsRatio_working_3-way'!X274^(1/3)*COS('OddsRatio_working_3-way'!Y274/3)</f>
        <v>0.55293943573797233</v>
      </c>
      <c r="AA274" s="11">
        <f>'OddsRatio_working_3-way'!X274^(1/3)*COS(('OddsRatio_working_3-way'!Y274+2*PI())/3)</f>
        <v>-0.5017770238311684</v>
      </c>
      <c r="AB274" s="11">
        <f>'OddsRatio_working_3-way'!X274^(1/3)*COS(('OddsRatio_working_3-way'!Y274+4*PI())/3)</f>
        <v>-5.1162411906803984E-2</v>
      </c>
      <c r="AC274" s="11">
        <f>'OddsRatio_working_3-way'!X274^(1/3)*SIN('OddsRatio_working_3-way'!Y274/3)</f>
        <v>0.26016246749531052</v>
      </c>
      <c r="AD274" s="11">
        <f>'OddsRatio_working_3-way'!X274^(1/3)*SIN(('OddsRatio_working_3-way'!Y274+2*PI())/3)</f>
        <v>0.34877836435566179</v>
      </c>
      <c r="AE274" s="11">
        <f>'OddsRatio_working_3-way'!X274^(1/3)*SIN(('OddsRatio_working_3-way'!Y274+4*PI())/3)</f>
        <v>-0.60894083185097247</v>
      </c>
      <c r="AF274" s="11">
        <f>-'OddsRatio_working_3-way'!U274/(3*'OddsRatio_working_3-way'!X274^(1/3))*COS(('OddsRatio_working_3-way'!Y274)/3)</f>
        <v>0.55293943573797233</v>
      </c>
      <c r="AG274" s="11">
        <f>-'OddsRatio_working_3-way'!U274/(3*'OddsRatio_working_3-way'!X274^(1/3))*COS(('OddsRatio_working_3-way'!Y274+2*PI())/3)</f>
        <v>-0.5017770238311684</v>
      </c>
      <c r="AH274" s="11">
        <f>-'OddsRatio_working_3-way'!U274/(3*'OddsRatio_working_3-way'!X274^(1/3))*COS(('OddsRatio_working_3-way'!Y274+4*PI())/3)</f>
        <v>-5.1162411906803984E-2</v>
      </c>
      <c r="AI274" s="11">
        <f>'OddsRatio_working_3-way'!U274/(3*'OddsRatio_working_3-way'!X274^(1/3))*SIN(('OddsRatio_working_3-way'!Y274)/3)</f>
        <v>-0.26016246749531052</v>
      </c>
      <c r="AJ274" s="11">
        <f>'OddsRatio_working_3-way'!U274/(3*'OddsRatio_working_3-way'!X274^(1/3))*SIN(('OddsRatio_working_3-way'!Y274+2*PI())/3)</f>
        <v>-0.34877836435566179</v>
      </c>
      <c r="AK274" s="11">
        <f>'OddsRatio_working_3-way'!U274/(3*'OddsRatio_working_3-way'!X274^(1/3))*SIN(('OddsRatio_working_3-way'!Y274+4*PI())/3)</f>
        <v>0.60894083185097247</v>
      </c>
      <c r="AL274" s="11">
        <f>'OddsRatio_working_3-way'!Z274+'OddsRatio_working_3-way'!AF274</f>
        <v>1.1058788714759447</v>
      </c>
      <c r="AM274" s="11">
        <f>'OddsRatio_working_3-way'!AA274+'OddsRatio_working_3-way'!AG274</f>
        <v>-1.0035540476623368</v>
      </c>
      <c r="AN274" s="11">
        <f>'OddsRatio_working_3-way'!AB274+'OddsRatio_working_3-way'!AH274</f>
        <v>-0.10232482381360797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1.1058788714759447</v>
      </c>
      <c r="AS274" s="11">
        <f>IF(('OddsRatio_working_3-way'!X274=0),IF(Q274&gt;0,-Q274^(1/3),(-Q274)^(1/3)),'OddsRatio_working_3-way'!AM274-'OddsRatio_working_3-way'!R274/3)</f>
        <v>-1.0035540476623368</v>
      </c>
      <c r="AT274" s="11">
        <f>IF(('OddsRatio_working_3-way'!X274=0),IF(Q274&gt;0,-Q274^(1/3),(-Q274)^(1/3)),'OddsRatio_working_3-way'!AN274-'OddsRatio_working_3-way'!R274/3)</f>
        <v>-0.10232482381360797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9">
        <f t="shared" si="65"/>
        <v>0.54643428194008103</v>
      </c>
      <c r="E275" s="9">
        <f t="shared" si="66"/>
        <v>0.23783425013925263</v>
      </c>
      <c r="F275" s="9">
        <f t="shared" si="67"/>
        <v>0.21573146792066614</v>
      </c>
      <c r="G275" s="9">
        <f t="shared" si="68"/>
        <v>1.0506914359226958</v>
      </c>
      <c r="H275" s="9">
        <f t="shared" si="69"/>
        <v>1.8300462343789303</v>
      </c>
      <c r="I275" s="9">
        <f t="shared" si="70"/>
        <v>4.2046088795642227</v>
      </c>
      <c r="J275" s="9">
        <f t="shared" si="71"/>
        <v>4.6353923682925275</v>
      </c>
      <c r="K275" s="11">
        <f t="shared" si="72"/>
        <v>0.55865921787709494</v>
      </c>
      <c r="L275" s="11">
        <f t="shared" si="73"/>
        <v>0.24691358024691359</v>
      </c>
      <c r="M275" s="11">
        <f t="shared" si="74"/>
        <v>0.22421524663677131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-0.25784583257172211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0.22577712951906073</v>
      </c>
      <c r="Q275" s="11">
        <f>2*'OddsRatio_working_3-way'!K275*'OddsRatio_working_3-way'!L275*'OddsRatio_working_3-way'!M275</f>
        <v>6.1856747813441283E-2</v>
      </c>
      <c r="R275" s="11">
        <f t="shared" si="75"/>
        <v>0</v>
      </c>
      <c r="S275" s="11">
        <f t="shared" si="76"/>
        <v>-0.87562838331412174</v>
      </c>
      <c r="T275" s="11">
        <f t="shared" si="77"/>
        <v>-0.23989818720934836</v>
      </c>
      <c r="U275" s="11">
        <f>'OddsRatio_working_3-way'!S275-'OddsRatio_working_3-way'!R275^2/3</f>
        <v>-0.87562838331412174</v>
      </c>
      <c r="V275" s="11">
        <f>'OddsRatio_working_3-way'!S275*'OddsRatio_working_3-way'!R275/3-2*'OddsRatio_working_3-way'!R275^3/27-'OddsRatio_working_3-way'!T275</f>
        <v>0.23989818720934836</v>
      </c>
      <c r="W275" s="11">
        <f>'OddsRatio_working_3-way'!V275^2+4*'OddsRatio_working_3-way'!U275^3/27</f>
        <v>-4.1910523432175509E-2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0.1576877164354496</v>
      </c>
      <c r="Y275" s="11">
        <f>IF('OddsRatio_working_3-way'!W275&gt;=0,IF('OddsRatio_working_3-way'!V275+SQRT('OddsRatio_working_3-way'!W275)&gt;0,0,PI()),ACOS('OddsRatio_working_3-way'!V275/(2*'OddsRatio_working_3-way'!X275)))</f>
        <v>0.7064440943162319</v>
      </c>
      <c r="Z275" s="11">
        <f>'OddsRatio_working_3-way'!X275^(1/3)*COS('OddsRatio_working_3-way'!Y275/3)</f>
        <v>0.52534571796134799</v>
      </c>
      <c r="AA275" s="11">
        <f>'OddsRatio_working_3-way'!X275^(1/3)*COS(('OddsRatio_working_3-way'!Y275+2*PI())/3)</f>
        <v>-0.37183330645725471</v>
      </c>
      <c r="AB275" s="11">
        <f>'OddsRatio_working_3-way'!X275^(1/3)*COS(('OddsRatio_working_3-way'!Y275+4*PI())/3)</f>
        <v>-0.15351241150409345</v>
      </c>
      <c r="AC275" s="11">
        <f>'OddsRatio_working_3-way'!X275^(1/3)*SIN('OddsRatio_working_3-way'!Y275/3)</f>
        <v>0.12604762747092774</v>
      </c>
      <c r="AD275" s="11">
        <f>'OddsRatio_working_3-way'!X275^(1/3)*SIN(('OddsRatio_working_3-way'!Y275+2*PI())/3)</f>
        <v>0.39193892378843836</v>
      </c>
      <c r="AE275" s="11">
        <f>'OddsRatio_working_3-way'!X275^(1/3)*SIN(('OddsRatio_working_3-way'!Y275+4*PI())/3)</f>
        <v>-0.51798655125936599</v>
      </c>
      <c r="AF275" s="11">
        <f>-'OddsRatio_working_3-way'!U275/(3*'OddsRatio_working_3-way'!X275^(1/3))*COS(('OddsRatio_working_3-way'!Y275)/3)</f>
        <v>0.52534571796134788</v>
      </c>
      <c r="AG275" s="11">
        <f>-'OddsRatio_working_3-way'!U275/(3*'OddsRatio_working_3-way'!X275^(1/3))*COS(('OddsRatio_working_3-way'!Y275+2*PI())/3)</f>
        <v>-0.3718333064572546</v>
      </c>
      <c r="AH275" s="11">
        <f>-'OddsRatio_working_3-way'!U275/(3*'OddsRatio_working_3-way'!X275^(1/3))*COS(('OddsRatio_working_3-way'!Y275+4*PI())/3)</f>
        <v>-0.15351241150409342</v>
      </c>
      <c r="AI275" s="11">
        <f>'OddsRatio_working_3-way'!U275/(3*'OddsRatio_working_3-way'!X275^(1/3))*SIN(('OddsRatio_working_3-way'!Y275)/3)</f>
        <v>-0.12604762747092771</v>
      </c>
      <c r="AJ275" s="11">
        <f>'OddsRatio_working_3-way'!U275/(3*'OddsRatio_working_3-way'!X275^(1/3))*SIN(('OddsRatio_working_3-way'!Y275+2*PI())/3)</f>
        <v>-0.39193892378843831</v>
      </c>
      <c r="AK275" s="11">
        <f>'OddsRatio_working_3-way'!U275/(3*'OddsRatio_working_3-way'!X275^(1/3))*SIN(('OddsRatio_working_3-way'!Y275+4*PI())/3)</f>
        <v>0.51798655125936588</v>
      </c>
      <c r="AL275" s="11">
        <f>'OddsRatio_working_3-way'!Z275+'OddsRatio_working_3-way'!AF275</f>
        <v>1.0506914359226958</v>
      </c>
      <c r="AM275" s="11">
        <f>'OddsRatio_working_3-way'!AA275+'OddsRatio_working_3-way'!AG275</f>
        <v>-0.74366661291450931</v>
      </c>
      <c r="AN275" s="11">
        <f>'OddsRatio_working_3-way'!AB275+'OddsRatio_working_3-way'!AH275</f>
        <v>-0.3070248230081869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1.0506914359226958</v>
      </c>
      <c r="AS275" s="11">
        <f>IF(('OddsRatio_working_3-way'!X275=0),IF(Q275&gt;0,-Q275^(1/3),(-Q275)^(1/3)),'OddsRatio_working_3-way'!AM275-'OddsRatio_working_3-way'!R275/3)</f>
        <v>-0.74366661291450931</v>
      </c>
      <c r="AT275" s="11">
        <f>IF(('OddsRatio_working_3-way'!X275=0),IF(Q275&gt;0,-Q275^(1/3),(-Q275)^(1/3)),'OddsRatio_working_3-way'!AN275-'OddsRatio_working_3-way'!R275/3)</f>
        <v>-0.3070248230081869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9">
        <f t="shared" si="65"/>
        <v>0.51400584727631393</v>
      </c>
      <c r="E276" s="9">
        <f t="shared" si="66"/>
        <v>0.25782951920227687</v>
      </c>
      <c r="F276" s="9">
        <f t="shared" si="67"/>
        <v>0.22816463352140909</v>
      </c>
      <c r="G276" s="9">
        <f t="shared" si="68"/>
        <v>1.0505590663758224</v>
      </c>
      <c r="H276" s="9">
        <f t="shared" si="69"/>
        <v>1.94550315973824</v>
      </c>
      <c r="I276" s="9">
        <f t="shared" si="70"/>
        <v>3.8785318418697541</v>
      </c>
      <c r="J276" s="9">
        <f t="shared" si="71"/>
        <v>4.382800193730148</v>
      </c>
      <c r="K276" s="11">
        <f t="shared" si="72"/>
        <v>0.52631578947368418</v>
      </c>
      <c r="L276" s="11">
        <f t="shared" si="73"/>
        <v>0.26737967914438499</v>
      </c>
      <c r="M276" s="11">
        <f t="shared" si="74"/>
        <v>0.23696682464454977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-0.26479592040902622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0.22876335731235736</v>
      </c>
      <c r="Q276" s="11">
        <f>2*'OddsRatio_working_3-way'!K276*'OddsRatio_working_3-way'!L276*'OddsRatio_working_3-way'!M276</f>
        <v>6.6694856359287846E-2</v>
      </c>
      <c r="R276" s="11">
        <f t="shared" si="75"/>
        <v>0</v>
      </c>
      <c r="S276" s="11">
        <f t="shared" si="76"/>
        <v>-0.86392326950879794</v>
      </c>
      <c r="T276" s="11">
        <f t="shared" si="77"/>
        <v>-0.25187267332618007</v>
      </c>
      <c r="U276" s="11">
        <f>'OddsRatio_working_3-way'!S276-'OddsRatio_working_3-way'!R276^2/3</f>
        <v>-0.86392326950879794</v>
      </c>
      <c r="V276" s="11">
        <f>'OddsRatio_working_3-way'!S276*'OddsRatio_working_3-way'!R276/3-2*'OddsRatio_working_3-way'!R276^3/27-'OddsRatio_working_3-way'!T276</f>
        <v>0.25187267332618007</v>
      </c>
      <c r="W276" s="11">
        <f>'OddsRatio_working_3-way'!V276^2+4*'OddsRatio_working_3-way'!U276^3/27</f>
        <v>-3.2086189356833619E-2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0.15453643011059742</v>
      </c>
      <c r="Y276" s="11">
        <f>IF('OddsRatio_working_3-way'!W276&gt;=0,IF('OddsRatio_working_3-way'!V276+SQRT('OddsRatio_working_3-way'!W276)&gt;0,0,PI()),ACOS('OddsRatio_working_3-way'!V276/(2*'OddsRatio_working_3-way'!X276)))</f>
        <v>0.61818832912331356</v>
      </c>
      <c r="Z276" s="11">
        <f>'OddsRatio_working_3-way'!X276^(1/3)*COS('OddsRatio_working_3-way'!Y276/3)</f>
        <v>0.52527953318791121</v>
      </c>
      <c r="AA276" s="11">
        <f>'OddsRatio_working_3-way'!X276^(1/3)*COS(('OddsRatio_working_3-way'!Y276+2*PI())/3)</f>
        <v>-0.3577285482015517</v>
      </c>
      <c r="AB276" s="11">
        <f>'OddsRatio_working_3-way'!X276^(1/3)*COS(('OddsRatio_working_3-way'!Y276+4*PI())/3)</f>
        <v>-0.16755098498635959</v>
      </c>
      <c r="AC276" s="11">
        <f>'OddsRatio_working_3-way'!X276^(1/3)*SIN('OddsRatio_working_3-way'!Y276/3)</f>
        <v>0.10979906731611845</v>
      </c>
      <c r="AD276" s="11">
        <f>'OddsRatio_working_3-way'!X276^(1/3)*SIN(('OddsRatio_working_3-way'!Y276+2*PI())/3)</f>
        <v>0.4000058861707031</v>
      </c>
      <c r="AE276" s="11">
        <f>'OddsRatio_working_3-way'!X276^(1/3)*SIN(('OddsRatio_working_3-way'!Y276+4*PI())/3)</f>
        <v>-0.50980495348682131</v>
      </c>
      <c r="AF276" s="11">
        <f>-'OddsRatio_working_3-way'!U276/(3*'OddsRatio_working_3-way'!X276^(1/3))*COS(('OddsRatio_working_3-way'!Y276)/3)</f>
        <v>0.5252795331879111</v>
      </c>
      <c r="AG276" s="11">
        <f>-'OddsRatio_working_3-way'!U276/(3*'OddsRatio_working_3-way'!X276^(1/3))*COS(('OddsRatio_working_3-way'!Y276+2*PI())/3)</f>
        <v>-0.35772854820155164</v>
      </c>
      <c r="AH276" s="11">
        <f>-'OddsRatio_working_3-way'!U276/(3*'OddsRatio_working_3-way'!X276^(1/3))*COS(('OddsRatio_working_3-way'!Y276+4*PI())/3)</f>
        <v>-0.16755098498635956</v>
      </c>
      <c r="AI276" s="11">
        <f>'OddsRatio_working_3-way'!U276/(3*'OddsRatio_working_3-way'!X276^(1/3))*SIN(('OddsRatio_working_3-way'!Y276)/3)</f>
        <v>-0.10979906731611844</v>
      </c>
      <c r="AJ276" s="11">
        <f>'OddsRatio_working_3-way'!U276/(3*'OddsRatio_working_3-way'!X276^(1/3))*SIN(('OddsRatio_working_3-way'!Y276+2*PI())/3)</f>
        <v>-0.40000588617070298</v>
      </c>
      <c r="AK276" s="11">
        <f>'OddsRatio_working_3-way'!U276/(3*'OddsRatio_working_3-way'!X276^(1/3))*SIN(('OddsRatio_working_3-way'!Y276+4*PI())/3)</f>
        <v>0.50980495348682131</v>
      </c>
      <c r="AL276" s="11">
        <f>'OddsRatio_working_3-way'!Z276+'OddsRatio_working_3-way'!AF276</f>
        <v>1.0505590663758224</v>
      </c>
      <c r="AM276" s="11">
        <f>'OddsRatio_working_3-way'!AA276+'OddsRatio_working_3-way'!AG276</f>
        <v>-0.71545709640310329</v>
      </c>
      <c r="AN276" s="11">
        <f>'OddsRatio_working_3-way'!AB276+'OddsRatio_working_3-way'!AH276</f>
        <v>-0.33510196997271913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1.0505590663758224</v>
      </c>
      <c r="AS276" s="11">
        <f>IF(('OddsRatio_working_3-way'!X276=0),IF(Q276&gt;0,-Q276^(1/3),(-Q276)^(1/3)),'OddsRatio_working_3-way'!AM276-'OddsRatio_working_3-way'!R276/3)</f>
        <v>-0.71545709640310329</v>
      </c>
      <c r="AT276" s="11">
        <f>IF(('OddsRatio_working_3-way'!X276=0),IF(Q276&gt;0,-Q276^(1/3),(-Q276)^(1/3)),'OddsRatio_working_3-way'!AN276-'OddsRatio_working_3-way'!R276/3)</f>
        <v>-0.33510196997271913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9">
        <f t="shared" si="65"/>
        <v>0.39821303370807004</v>
      </c>
      <c r="E277" s="9">
        <f t="shared" si="66"/>
        <v>0.25658322351717383</v>
      </c>
      <c r="F277" s="9">
        <f t="shared" si="67"/>
        <v>0.34520374277475624</v>
      </c>
      <c r="G277" s="9">
        <f t="shared" si="68"/>
        <v>1.0422197639535065</v>
      </c>
      <c r="H277" s="9">
        <f t="shared" si="69"/>
        <v>2.5112186577325843</v>
      </c>
      <c r="I277" s="9">
        <f t="shared" si="70"/>
        <v>3.8973709437907473</v>
      </c>
      <c r="J277" s="9">
        <f t="shared" si="71"/>
        <v>2.8968399703953822</v>
      </c>
      <c r="K277" s="11">
        <f t="shared" si="72"/>
        <v>0.4081632653061224</v>
      </c>
      <c r="L277" s="11">
        <f t="shared" si="73"/>
        <v>0.26455026455026459</v>
      </c>
      <c r="M277" s="11">
        <f t="shared" si="74"/>
        <v>0.3546099290780142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-0.28091646430045625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0.2316585758473152</v>
      </c>
      <c r="Q277" s="11">
        <f>2*'OddsRatio_working_3-way'!K277*'OddsRatio_working_3-way'!L277*'OddsRatio_working_3-way'!M277</f>
        <v>7.6581347387542215E-2</v>
      </c>
      <c r="R277" s="11">
        <f t="shared" si="75"/>
        <v>0</v>
      </c>
      <c r="S277" s="11">
        <f t="shared" si="76"/>
        <v>-0.82465289609918724</v>
      </c>
      <c r="T277" s="11">
        <f t="shared" si="77"/>
        <v>-0.27261252763609495</v>
      </c>
      <c r="U277" s="11">
        <f>'OddsRatio_working_3-way'!S277-'OddsRatio_working_3-way'!R277^2/3</f>
        <v>-0.82465289609918724</v>
      </c>
      <c r="V277" s="11">
        <f>'OddsRatio_working_3-way'!S277*'OddsRatio_working_3-way'!R277/3-2*'OddsRatio_working_3-way'!R277^3/27-'OddsRatio_working_3-way'!T277</f>
        <v>0.27261252763609495</v>
      </c>
      <c r="W277" s="11">
        <f>'OddsRatio_working_3-way'!V277^2+4*'OddsRatio_working_3-way'!U277^3/27</f>
        <v>-8.7649550160779494E-3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0.14412021478631873</v>
      </c>
      <c r="Y277" s="11">
        <f>IF('OddsRatio_working_3-way'!W277&gt;=0,IF('OddsRatio_working_3-way'!V277+SQRT('OddsRatio_working_3-way'!W277)&gt;0,0,PI()),ACOS('OddsRatio_working_3-way'!V277/(2*'OddsRatio_working_3-way'!X277)))</f>
        <v>0.33080336210249461</v>
      </c>
      <c r="Z277" s="11">
        <f>'OddsRatio_working_3-way'!X277^(1/3)*COS('OddsRatio_working_3-way'!Y277/3)</f>
        <v>0.52110988197675334</v>
      </c>
      <c r="AA277" s="11">
        <f>'OddsRatio_working_3-way'!X277^(1/3)*COS(('OddsRatio_working_3-way'!Y277+2*PI())/3)</f>
        <v>-0.31052085141165947</v>
      </c>
      <c r="AB277" s="11">
        <f>'OddsRatio_working_3-way'!X277^(1/3)*COS(('OddsRatio_working_3-way'!Y277+4*PI())/3)</f>
        <v>-0.21058903056509401</v>
      </c>
      <c r="AC277" s="11">
        <f>'OddsRatio_working_3-way'!X277^(1/3)*SIN('OddsRatio_working_3-way'!Y277/3)</f>
        <v>5.7695663666373957E-2</v>
      </c>
      <c r="AD277" s="11">
        <f>'OddsRatio_working_3-way'!X277^(1/3)*SIN(('OddsRatio_working_3-way'!Y277+2*PI())/3)</f>
        <v>0.42244656412179193</v>
      </c>
      <c r="AE277" s="11">
        <f>'OddsRatio_working_3-way'!X277^(1/3)*SIN(('OddsRatio_working_3-way'!Y277+4*PI())/3)</f>
        <v>-0.4801422277881659</v>
      </c>
      <c r="AF277" s="11">
        <f>-'OddsRatio_working_3-way'!U277/(3*'OddsRatio_working_3-way'!X277^(1/3))*COS(('OddsRatio_working_3-way'!Y277)/3)</f>
        <v>0.52110988197675323</v>
      </c>
      <c r="AG277" s="11">
        <f>-'OddsRatio_working_3-way'!U277/(3*'OddsRatio_working_3-way'!X277^(1/3))*COS(('OddsRatio_working_3-way'!Y277+2*PI())/3)</f>
        <v>-0.31052085141165936</v>
      </c>
      <c r="AH277" s="11">
        <f>-'OddsRatio_working_3-way'!U277/(3*'OddsRatio_working_3-way'!X277^(1/3))*COS(('OddsRatio_working_3-way'!Y277+4*PI())/3)</f>
        <v>-0.21058903056509395</v>
      </c>
      <c r="AI277" s="11">
        <f>'OddsRatio_working_3-way'!U277/(3*'OddsRatio_working_3-way'!X277^(1/3))*SIN(('OddsRatio_working_3-way'!Y277)/3)</f>
        <v>-5.769566366637395E-2</v>
      </c>
      <c r="AJ277" s="11">
        <f>'OddsRatio_working_3-way'!U277/(3*'OddsRatio_working_3-way'!X277^(1/3))*SIN(('OddsRatio_working_3-way'!Y277+2*PI())/3)</f>
        <v>-0.42244656412179182</v>
      </c>
      <c r="AK277" s="11">
        <f>'OddsRatio_working_3-way'!U277/(3*'OddsRatio_working_3-way'!X277^(1/3))*SIN(('OddsRatio_working_3-way'!Y277+4*PI())/3)</f>
        <v>0.48014222778816584</v>
      </c>
      <c r="AL277" s="11">
        <f>'OddsRatio_working_3-way'!Z277+'OddsRatio_working_3-way'!AF277</f>
        <v>1.0422197639535065</v>
      </c>
      <c r="AM277" s="11">
        <f>'OddsRatio_working_3-way'!AA277+'OddsRatio_working_3-way'!AG277</f>
        <v>-0.62104170282331883</v>
      </c>
      <c r="AN277" s="11">
        <f>'OddsRatio_working_3-way'!AB277+'OddsRatio_working_3-way'!AH277</f>
        <v>-0.42117806113018796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1.0422197639535065</v>
      </c>
      <c r="AS277" s="11">
        <f>IF(('OddsRatio_working_3-way'!X277=0),IF(Q277&gt;0,-Q277^(1/3),(-Q277)^(1/3)),'OddsRatio_working_3-way'!AM277-'OddsRatio_working_3-way'!R277/3)</f>
        <v>-0.62104170282331883</v>
      </c>
      <c r="AT277" s="11">
        <f>IF(('OddsRatio_working_3-way'!X277=0),IF(Q277&gt;0,-Q277^(1/3),(-Q277)^(1/3)),'OddsRatio_working_3-way'!AN277-'OddsRatio_working_3-way'!R277/3)</f>
        <v>-0.42117806113018796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9">
        <f t="shared" si="65"/>
        <v>0.22004870117032096</v>
      </c>
      <c r="E278" s="9">
        <f t="shared" si="66"/>
        <v>0.24524739943316509</v>
      </c>
      <c r="F278" s="9">
        <f t="shared" si="67"/>
        <v>0.53470389939651419</v>
      </c>
      <c r="G278" s="9">
        <f t="shared" si="68"/>
        <v>1.0612121394084983</v>
      </c>
      <c r="H278" s="9">
        <f t="shared" si="69"/>
        <v>4.5444485456243848</v>
      </c>
      <c r="I278" s="9">
        <f t="shared" si="70"/>
        <v>4.0775152042846443</v>
      </c>
      <c r="J278" s="9">
        <f t="shared" si="71"/>
        <v>1.8701939543149686</v>
      </c>
      <c r="K278" s="11">
        <f t="shared" si="72"/>
        <v>0.2304147465437788</v>
      </c>
      <c r="L278" s="11">
        <f t="shared" si="73"/>
        <v>0.25641025641025644</v>
      </c>
      <c r="M278" s="11">
        <f t="shared" si="74"/>
        <v>0.54945054945054939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-0.25782949178908066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0.22918119337828657</v>
      </c>
      <c r="Q278" s="11">
        <f>2*'OddsRatio_working_3-way'!K278*'OddsRatio_working_3-way'!L278*'OddsRatio_working_3-way'!M278</f>
        <v>6.4923850815378645E-2</v>
      </c>
      <c r="R278" s="11">
        <f t="shared" si="75"/>
        <v>0</v>
      </c>
      <c r="S278" s="11">
        <f t="shared" si="76"/>
        <v>-0.88888665058444893</v>
      </c>
      <c r="T278" s="11">
        <f t="shared" si="77"/>
        <v>-0.251809249457351</v>
      </c>
      <c r="U278" s="11">
        <f>'OddsRatio_working_3-way'!S278-'OddsRatio_working_3-way'!R278^2/3</f>
        <v>-0.88888665058444893</v>
      </c>
      <c r="V278" s="11">
        <f>'OddsRatio_working_3-way'!S278*'OddsRatio_working_3-way'!R278/3-2*'OddsRatio_working_3-way'!R278^3/27-'OddsRatio_working_3-way'!T278</f>
        <v>0.251809249457351</v>
      </c>
      <c r="W278" s="11">
        <f>'OddsRatio_working_3-way'!V278^2+4*'OddsRatio_working_3-way'!U278^3/27</f>
        <v>-4.0640495368326535E-2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0.16128266605605898</v>
      </c>
      <c r="Y278" s="11">
        <f>IF('OddsRatio_working_3-way'!W278&gt;=0,IF('OddsRatio_working_3-way'!V278+SQRT('OddsRatio_working_3-way'!W278)&gt;0,0,PI()),ACOS('OddsRatio_working_3-way'!V278/(2*'OddsRatio_working_3-way'!X278)))</f>
        <v>0.67509796243478548</v>
      </c>
      <c r="Z278" s="11">
        <f>'OddsRatio_working_3-way'!X278^(1/3)*COS('OddsRatio_working_3-way'!Y278/3)</f>
        <v>0.53060606970424928</v>
      </c>
      <c r="AA278" s="11">
        <f>'OddsRatio_working_3-way'!X278^(1/3)*COS(('OddsRatio_working_3-way'!Y278+2*PI())/3)</f>
        <v>-0.37049125539448979</v>
      </c>
      <c r="AB278" s="11">
        <f>'OddsRatio_working_3-way'!X278^(1/3)*COS(('OddsRatio_working_3-way'!Y278+4*PI())/3)</f>
        <v>-0.16011481430975943</v>
      </c>
      <c r="AC278" s="11">
        <f>'OddsRatio_working_3-way'!X278^(1/3)*SIN('OddsRatio_working_3-way'!Y278/3)</f>
        <v>0.12146089489142452</v>
      </c>
      <c r="AD278" s="11">
        <f>'OddsRatio_working_3-way'!X278^(1/3)*SIN(('OddsRatio_working_3-way'!Y278+2*PI())/3)</f>
        <v>0.39878788832038431</v>
      </c>
      <c r="AE278" s="11">
        <f>'OddsRatio_working_3-way'!X278^(1/3)*SIN(('OddsRatio_working_3-way'!Y278+4*PI())/3)</f>
        <v>-0.52024878321180879</v>
      </c>
      <c r="AF278" s="11">
        <f>-'OddsRatio_working_3-way'!U278/(3*'OddsRatio_working_3-way'!X278^(1/3))*COS(('OddsRatio_working_3-way'!Y278)/3)</f>
        <v>0.53060606970424917</v>
      </c>
      <c r="AG278" s="11">
        <f>-'OddsRatio_working_3-way'!U278/(3*'OddsRatio_working_3-way'!X278^(1/3))*COS(('OddsRatio_working_3-way'!Y278+2*PI())/3)</f>
        <v>-0.37049125539448974</v>
      </c>
      <c r="AH278" s="11">
        <f>-'OddsRatio_working_3-way'!U278/(3*'OddsRatio_working_3-way'!X278^(1/3))*COS(('OddsRatio_working_3-way'!Y278+4*PI())/3)</f>
        <v>-0.16011481430975941</v>
      </c>
      <c r="AI278" s="11">
        <f>'OddsRatio_working_3-way'!U278/(3*'OddsRatio_working_3-way'!X278^(1/3))*SIN(('OddsRatio_working_3-way'!Y278)/3)</f>
        <v>-0.1214608948914245</v>
      </c>
      <c r="AJ278" s="11">
        <f>'OddsRatio_working_3-way'!U278/(3*'OddsRatio_working_3-way'!X278^(1/3))*SIN(('OddsRatio_working_3-way'!Y278+2*PI())/3)</f>
        <v>-0.3987878883203842</v>
      </c>
      <c r="AK278" s="11">
        <f>'OddsRatio_working_3-way'!U278/(3*'OddsRatio_working_3-way'!X278^(1/3))*SIN(('OddsRatio_working_3-way'!Y278+4*PI())/3)</f>
        <v>0.52024878321180867</v>
      </c>
      <c r="AL278" s="11">
        <f>'OddsRatio_working_3-way'!Z278+'OddsRatio_working_3-way'!AF278</f>
        <v>1.0612121394084983</v>
      </c>
      <c r="AM278" s="11">
        <f>'OddsRatio_working_3-way'!AA278+'OddsRatio_working_3-way'!AG278</f>
        <v>-0.74098251078897959</v>
      </c>
      <c r="AN278" s="11">
        <f>'OddsRatio_working_3-way'!AB278+'OddsRatio_working_3-way'!AH278</f>
        <v>-0.32022962861951887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1.0612121394084983</v>
      </c>
      <c r="AS278" s="11">
        <f>IF(('OddsRatio_working_3-way'!X278=0),IF(Q278&gt;0,-Q278^(1/3),(-Q278)^(1/3)),'OddsRatio_working_3-way'!AM278-'OddsRatio_working_3-way'!R278/3)</f>
        <v>-0.74098251078897959</v>
      </c>
      <c r="AT278" s="11">
        <f>IF(('OddsRatio_working_3-way'!X278=0),IF(Q278&gt;0,-Q278^(1/3),(-Q278)^(1/3)),'OddsRatio_working_3-way'!AN278-'OddsRatio_working_3-way'!R278/3)</f>
        <v>-0.32022962861951887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9">
        <f t="shared" si="65"/>
        <v>0.5408903310971469</v>
      </c>
      <c r="E279" s="9">
        <f t="shared" si="66"/>
        <v>0.25116649877072694</v>
      </c>
      <c r="F279" s="9">
        <f t="shared" si="67"/>
        <v>0.20794317013212613</v>
      </c>
      <c r="G279" s="9">
        <f t="shared" si="68"/>
        <v>1.0610045200188525</v>
      </c>
      <c r="H279" s="9">
        <f t="shared" si="69"/>
        <v>1.8488036160150818</v>
      </c>
      <c r="I279" s="9">
        <f t="shared" si="70"/>
        <v>3.9814227012529764</v>
      </c>
      <c r="J279" s="9">
        <f t="shared" si="71"/>
        <v>4.8090062268676803</v>
      </c>
      <c r="K279" s="11">
        <f t="shared" si="72"/>
        <v>0.55555555555555558</v>
      </c>
      <c r="L279" s="11">
        <f t="shared" si="73"/>
        <v>0.26246719160104987</v>
      </c>
      <c r="M279" s="11">
        <f t="shared" si="74"/>
        <v>0.2178649237472767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-0.25637790192711019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0.22872957873729838</v>
      </c>
      <c r="Q279" s="11">
        <f>2*'OddsRatio_working_3-way'!K279*'OddsRatio_working_3-way'!L279*'OddsRatio_working_3-way'!M279</f>
        <v>6.3535994093693995E-2</v>
      </c>
      <c r="R279" s="11">
        <f t="shared" si="75"/>
        <v>0</v>
      </c>
      <c r="S279" s="11">
        <f t="shared" si="76"/>
        <v>-0.89215793177965708</v>
      </c>
      <c r="T279" s="11">
        <f t="shared" si="77"/>
        <v>-0.24782164771657142</v>
      </c>
      <c r="U279" s="11">
        <f>'OddsRatio_working_3-way'!S279-'OddsRatio_working_3-way'!R279^2/3</f>
        <v>-0.89215793177965708</v>
      </c>
      <c r="V279" s="11">
        <f>'OddsRatio_working_3-way'!S279*'OddsRatio_working_3-way'!R279/3-2*'OddsRatio_working_3-way'!R279^3/27-'OddsRatio_working_3-way'!T279</f>
        <v>0.24782164771657142</v>
      </c>
      <c r="W279" s="11">
        <f>'OddsRatio_working_3-way'!V279^2+4*'OddsRatio_working_3-way'!U279^3/27</f>
        <v>-4.378581412963832E-2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0.16217381355092039</v>
      </c>
      <c r="Y279" s="11">
        <f>IF('OddsRatio_working_3-way'!W279&gt;=0,IF('OddsRatio_working_3-way'!V279+SQRT('OddsRatio_working_3-way'!W279)&gt;0,0,PI()),ACOS('OddsRatio_working_3-way'!V279/(2*'OddsRatio_working_3-way'!X279)))</f>
        <v>0.70121042636217179</v>
      </c>
      <c r="Z279" s="11">
        <f>'OddsRatio_working_3-way'!X279^(1/3)*COS('OddsRatio_working_3-way'!Y279/3)</f>
        <v>0.53050226000942624</v>
      </c>
      <c r="AA279" s="11">
        <f>'OddsRatio_working_3-way'!X279^(1/3)*COS(('OddsRatio_working_3-way'!Y279+2*PI())/3)</f>
        <v>-0.37463575890010498</v>
      </c>
      <c r="AB279" s="11">
        <f>'OddsRatio_working_3-way'!X279^(1/3)*COS(('OddsRatio_working_3-way'!Y279+4*PI())/3)</f>
        <v>-0.15586650110932126</v>
      </c>
      <c r="AC279" s="11">
        <f>'OddsRatio_working_3-way'!X279^(1/3)*SIN('OddsRatio_working_3-way'!Y279/3)</f>
        <v>0.12630648987592355</v>
      </c>
      <c r="AD279" s="11">
        <f>'OddsRatio_working_3-way'!X279^(1/3)*SIN(('OddsRatio_working_3-way'!Y279+2*PI())/3)</f>
        <v>0.39627518899525888</v>
      </c>
      <c r="AE279" s="11">
        <f>'OddsRatio_working_3-way'!X279^(1/3)*SIN(('OddsRatio_working_3-way'!Y279+4*PI())/3)</f>
        <v>-0.52258167887118245</v>
      </c>
      <c r="AF279" s="11">
        <f>-'OddsRatio_working_3-way'!U279/(3*'OddsRatio_working_3-way'!X279^(1/3))*COS(('OddsRatio_working_3-way'!Y279)/3)</f>
        <v>0.53050226000942613</v>
      </c>
      <c r="AG279" s="11">
        <f>-'OddsRatio_working_3-way'!U279/(3*'OddsRatio_working_3-way'!X279^(1/3))*COS(('OddsRatio_working_3-way'!Y279+2*PI())/3)</f>
        <v>-0.37463575890010486</v>
      </c>
      <c r="AH279" s="11">
        <f>-'OddsRatio_working_3-way'!U279/(3*'OddsRatio_working_3-way'!X279^(1/3))*COS(('OddsRatio_working_3-way'!Y279+4*PI())/3)</f>
        <v>-0.15586650110932124</v>
      </c>
      <c r="AI279" s="11">
        <f>'OddsRatio_working_3-way'!U279/(3*'OddsRatio_working_3-way'!X279^(1/3))*SIN(('OddsRatio_working_3-way'!Y279)/3)</f>
        <v>-0.12630648987592352</v>
      </c>
      <c r="AJ279" s="11">
        <f>'OddsRatio_working_3-way'!U279/(3*'OddsRatio_working_3-way'!X279^(1/3))*SIN(('OddsRatio_working_3-way'!Y279+2*PI())/3)</f>
        <v>-0.39627518899525882</v>
      </c>
      <c r="AK279" s="11">
        <f>'OddsRatio_working_3-way'!U279/(3*'OddsRatio_working_3-way'!X279^(1/3))*SIN(('OddsRatio_working_3-way'!Y279+4*PI())/3)</f>
        <v>0.52258167887118234</v>
      </c>
      <c r="AL279" s="11">
        <f>'OddsRatio_working_3-way'!Z279+'OddsRatio_working_3-way'!AF279</f>
        <v>1.0610045200188525</v>
      </c>
      <c r="AM279" s="11">
        <f>'OddsRatio_working_3-way'!AA279+'OddsRatio_working_3-way'!AG279</f>
        <v>-0.74927151780020984</v>
      </c>
      <c r="AN279" s="11">
        <f>'OddsRatio_working_3-way'!AB279+'OddsRatio_working_3-way'!AH279</f>
        <v>-0.31173300221864253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1.0610045200188525</v>
      </c>
      <c r="AS279" s="11">
        <f>IF(('OddsRatio_working_3-way'!X279=0),IF(Q279&gt;0,-Q279^(1/3),(-Q279)^(1/3)),'OddsRatio_working_3-way'!AM279-'OddsRatio_working_3-way'!R279/3)</f>
        <v>-0.74927151780020984</v>
      </c>
      <c r="AT279" s="11">
        <f>IF(('OddsRatio_working_3-way'!X279=0),IF(Q279&gt;0,-Q279^(1/3),(-Q279)^(1/3)),'OddsRatio_working_3-way'!AN279-'OddsRatio_working_3-way'!R279/3)</f>
        <v>-0.31173300221864253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9">
        <f t="shared" si="65"/>
        <v>0.40829900834437977</v>
      </c>
      <c r="E280" s="9">
        <f t="shared" si="66"/>
        <v>0.27346014334708252</v>
      </c>
      <c r="F280" s="9">
        <f t="shared" si="67"/>
        <v>0.31824084830853788</v>
      </c>
      <c r="G280" s="9">
        <f t="shared" si="68"/>
        <v>1.0501344009422944</v>
      </c>
      <c r="H280" s="9">
        <f t="shared" si="69"/>
        <v>2.4491854733003664</v>
      </c>
      <c r="I280" s="9">
        <f t="shared" si="70"/>
        <v>3.6568400343840044</v>
      </c>
      <c r="J280" s="9">
        <f t="shared" si="71"/>
        <v>3.1422741779222805</v>
      </c>
      <c r="K280" s="11">
        <f t="shared" si="72"/>
        <v>0.42016806722689076</v>
      </c>
      <c r="L280" s="11">
        <f t="shared" si="73"/>
        <v>0.28328611898016998</v>
      </c>
      <c r="M280" s="11">
        <f t="shared" si="74"/>
        <v>0.32894736842105265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-0.27887175445696399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0.23296555837185035</v>
      </c>
      <c r="Q280" s="11">
        <f>2*'OddsRatio_working_3-way'!K280*'OddsRatio_working_3-way'!L280*'OddsRatio_working_3-way'!M280</f>
        <v>7.8307750713227001E-2</v>
      </c>
      <c r="R280" s="11">
        <f t="shared" si="75"/>
        <v>0</v>
      </c>
      <c r="S280" s="11">
        <f t="shared" si="76"/>
        <v>-0.8353859960665253</v>
      </c>
      <c r="T280" s="11">
        <f t="shared" si="77"/>
        <v>-0.28080201548454631</v>
      </c>
      <c r="U280" s="11">
        <f>'OddsRatio_working_3-way'!S280-'OddsRatio_working_3-way'!R280^2/3</f>
        <v>-0.8353859960665253</v>
      </c>
      <c r="V280" s="11">
        <f>'OddsRatio_working_3-way'!S280*'OddsRatio_working_3-way'!R280/3-2*'OddsRatio_working_3-way'!R280^3/27-'OddsRatio_working_3-way'!T280</f>
        <v>0.28080201548454631</v>
      </c>
      <c r="W280" s="11">
        <f>'OddsRatio_working_3-way'!V280^2+4*'OddsRatio_working_3-way'!U280^3/27</f>
        <v>-7.5192098194215434E-3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0.14694300061554899</v>
      </c>
      <c r="Y280" s="11">
        <f>IF('OddsRatio_working_3-way'!W280&gt;=0,IF('OddsRatio_working_3-way'!V280+SQRT('OddsRatio_working_3-way'!W280)&gt;0,0,PI()),ACOS('OddsRatio_working_3-way'!V280/(2*'OddsRatio_working_3-way'!X280)))</f>
        <v>0.29951608402527508</v>
      </c>
      <c r="Z280" s="11">
        <f>'OddsRatio_working_3-way'!X280^(1/3)*COS('OddsRatio_working_3-way'!Y280/3)</f>
        <v>0.52506720047114719</v>
      </c>
      <c r="AA280" s="11">
        <f>'OddsRatio_working_3-way'!X280^(1/3)*COS(('OddsRatio_working_3-way'!Y280+2*PI())/3)</f>
        <v>-0.30808385005569361</v>
      </c>
      <c r="AB280" s="11">
        <f>'OddsRatio_working_3-way'!X280^(1/3)*COS(('OddsRatio_working_3-way'!Y280+4*PI())/3)</f>
        <v>-0.21698335041545375</v>
      </c>
      <c r="AC280" s="11">
        <f>'OddsRatio_working_3-way'!X280^(1/3)*SIN('OddsRatio_working_3-way'!Y280/3)</f>
        <v>5.2596897990602041E-2</v>
      </c>
      <c r="AD280" s="11">
        <f>'OddsRatio_working_3-way'!X280^(1/3)*SIN(('OddsRatio_working_3-way'!Y280+2*PI())/3)</f>
        <v>0.4284230853066891</v>
      </c>
      <c r="AE280" s="11">
        <f>'OddsRatio_working_3-way'!X280^(1/3)*SIN(('OddsRatio_working_3-way'!Y280+4*PI())/3)</f>
        <v>-0.48101998329729106</v>
      </c>
      <c r="AF280" s="11">
        <f>-'OddsRatio_working_3-way'!U280/(3*'OddsRatio_working_3-way'!X280^(1/3))*COS(('OddsRatio_working_3-way'!Y280)/3)</f>
        <v>0.5250672004711473</v>
      </c>
      <c r="AG280" s="11">
        <f>-'OddsRatio_working_3-way'!U280/(3*'OddsRatio_working_3-way'!X280^(1/3))*COS(('OddsRatio_working_3-way'!Y280+2*PI())/3)</f>
        <v>-0.30808385005569366</v>
      </c>
      <c r="AH280" s="11">
        <f>-'OddsRatio_working_3-way'!U280/(3*'OddsRatio_working_3-way'!X280^(1/3))*COS(('OddsRatio_working_3-way'!Y280+4*PI())/3)</f>
        <v>-0.2169833504154538</v>
      </c>
      <c r="AI280" s="11">
        <f>'OddsRatio_working_3-way'!U280/(3*'OddsRatio_working_3-way'!X280^(1/3))*SIN(('OddsRatio_working_3-way'!Y280)/3)</f>
        <v>-5.2596897990602055E-2</v>
      </c>
      <c r="AJ280" s="11">
        <f>'OddsRatio_working_3-way'!U280/(3*'OddsRatio_working_3-way'!X280^(1/3))*SIN(('OddsRatio_working_3-way'!Y280+2*PI())/3)</f>
        <v>-0.42842308530668916</v>
      </c>
      <c r="AK280" s="11">
        <f>'OddsRatio_working_3-way'!U280/(3*'OddsRatio_working_3-way'!X280^(1/3))*SIN(('OddsRatio_working_3-way'!Y280+4*PI())/3)</f>
        <v>0.48101998329729112</v>
      </c>
      <c r="AL280" s="11">
        <f>'OddsRatio_working_3-way'!Z280+'OddsRatio_working_3-way'!AF280</f>
        <v>1.0501344009422944</v>
      </c>
      <c r="AM280" s="11">
        <f>'OddsRatio_working_3-way'!AA280+'OddsRatio_working_3-way'!AG280</f>
        <v>-0.61616770011138722</v>
      </c>
      <c r="AN280" s="11">
        <f>'OddsRatio_working_3-way'!AB280+'OddsRatio_working_3-way'!AH280</f>
        <v>-0.43396670083090755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1.0501344009422944</v>
      </c>
      <c r="AS280" s="11">
        <f>IF(('OddsRatio_working_3-way'!X280=0),IF(Q280&gt;0,-Q280^(1/3),(-Q280)^(1/3)),'OddsRatio_working_3-way'!AM280-'OddsRatio_working_3-way'!R280/3)</f>
        <v>-0.61616770011138722</v>
      </c>
      <c r="AT280" s="11">
        <f>IF(('OddsRatio_working_3-way'!X280=0),IF(Q280&gt;0,-Q280^(1/3),(-Q280)^(1/3)),'OddsRatio_working_3-way'!AN280-'OddsRatio_working_3-way'!R280/3)</f>
        <v>-0.43396670083090755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9">
        <f t="shared" si="65"/>
        <v>0.3577612613178186</v>
      </c>
      <c r="E281" s="9">
        <f t="shared" si="66"/>
        <v>0.27196134656020804</v>
      </c>
      <c r="F281" s="9">
        <f t="shared" si="67"/>
        <v>0.37027739212197347</v>
      </c>
      <c r="G281" s="9">
        <f t="shared" si="68"/>
        <v>1.0498012232297431</v>
      </c>
      <c r="H281" s="9">
        <f t="shared" si="69"/>
        <v>2.7951600917228601</v>
      </c>
      <c r="I281" s="9">
        <f t="shared" si="70"/>
        <v>3.6769931192358452</v>
      </c>
      <c r="J281" s="9">
        <f t="shared" si="71"/>
        <v>2.7006779816321838</v>
      </c>
      <c r="K281" s="11">
        <f t="shared" si="72"/>
        <v>0.36900369003690037</v>
      </c>
      <c r="L281" s="11">
        <f t="shared" si="73"/>
        <v>0.28169014084507044</v>
      </c>
      <c r="M281" s="11">
        <f t="shared" si="74"/>
        <v>0.38167938931297707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-0.28025435506478491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0.23328047494000365</v>
      </c>
      <c r="Q281" s="11">
        <f>2*'OddsRatio_working_3-way'!K281*'OddsRatio_working_3-way'!L281*'OddsRatio_working_3-way'!M281</f>
        <v>7.9347100319729136E-2</v>
      </c>
      <c r="R281" s="11">
        <f t="shared" si="75"/>
        <v>0</v>
      </c>
      <c r="S281" s="11">
        <f t="shared" si="76"/>
        <v>-0.83238840262117408</v>
      </c>
      <c r="T281" s="11">
        <f t="shared" si="77"/>
        <v>-0.28312530701400479</v>
      </c>
      <c r="U281" s="11">
        <f>'OddsRatio_working_3-way'!S281-'OddsRatio_working_3-way'!R281^2/3</f>
        <v>-0.83238840262117408</v>
      </c>
      <c r="V281" s="11">
        <f>'OddsRatio_working_3-way'!S281*'OddsRatio_working_3-way'!R281/3-2*'OddsRatio_working_3-way'!R281^3/27-'OddsRatio_working_3-way'!T281</f>
        <v>0.28312530701400479</v>
      </c>
      <c r="W281" s="11">
        <f>'OddsRatio_working_3-way'!V281^2+4*'OddsRatio_working_3-way'!U281^3/27</f>
        <v>-5.2826278533775056E-3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0.14615280302234368</v>
      </c>
      <c r="Y281" s="11">
        <f>IF('OddsRatio_working_3-way'!W281&gt;=0,IF('OddsRatio_working_3-way'!V281+SQRT('OddsRatio_working_3-way'!W281)&gt;0,0,PI()),ACOS('OddsRatio_working_3-way'!V281/(2*'OddsRatio_working_3-way'!X281)))</f>
        <v>0.25128587704686445</v>
      </c>
      <c r="Z281" s="11">
        <f>'OddsRatio_working_3-way'!X281^(1/3)*COS('OddsRatio_working_3-way'!Y281/3)</f>
        <v>0.52490061161487156</v>
      </c>
      <c r="AA281" s="11">
        <f>'OddsRatio_working_3-way'!X281^(1/3)*COS(('OddsRatio_working_3-way'!Y281+2*PI())/3)</f>
        <v>-0.30061588716084647</v>
      </c>
      <c r="AB281" s="11">
        <f>'OddsRatio_working_3-way'!X281^(1/3)*COS(('OddsRatio_working_3-way'!Y281+4*PI())/3)</f>
        <v>-0.2242847244540252</v>
      </c>
      <c r="AC281" s="11">
        <f>'OddsRatio_working_3-way'!X281^(1/3)*SIN('OddsRatio_working_3-way'!Y281/3)</f>
        <v>4.406981733634055E-2</v>
      </c>
      <c r="AD281" s="11">
        <f>'OddsRatio_working_3-way'!X281^(1/3)*SIN(('OddsRatio_working_3-way'!Y281+2*PI())/3)</f>
        <v>0.43254235545229774</v>
      </c>
      <c r="AE281" s="11">
        <f>'OddsRatio_working_3-way'!X281^(1/3)*SIN(('OddsRatio_working_3-way'!Y281+4*PI())/3)</f>
        <v>-0.47661217278863816</v>
      </c>
      <c r="AF281" s="11">
        <f>-'OddsRatio_working_3-way'!U281/(3*'OddsRatio_working_3-way'!X281^(1/3))*COS(('OddsRatio_working_3-way'!Y281)/3)</f>
        <v>0.52490061161487156</v>
      </c>
      <c r="AG281" s="11">
        <f>-'OddsRatio_working_3-way'!U281/(3*'OddsRatio_working_3-way'!X281^(1/3))*COS(('OddsRatio_working_3-way'!Y281+2*PI())/3)</f>
        <v>-0.30061588716084647</v>
      </c>
      <c r="AH281" s="11">
        <f>-'OddsRatio_working_3-way'!U281/(3*'OddsRatio_working_3-way'!X281^(1/3))*COS(('OddsRatio_working_3-way'!Y281+4*PI())/3)</f>
        <v>-0.2242847244540252</v>
      </c>
      <c r="AI281" s="11">
        <f>'OddsRatio_working_3-way'!U281/(3*'OddsRatio_working_3-way'!X281^(1/3))*SIN(('OddsRatio_working_3-way'!Y281)/3)</f>
        <v>-4.406981733634055E-2</v>
      </c>
      <c r="AJ281" s="11">
        <f>'OddsRatio_working_3-way'!U281/(3*'OddsRatio_working_3-way'!X281^(1/3))*SIN(('OddsRatio_working_3-way'!Y281+2*PI())/3)</f>
        <v>-0.43254235545229774</v>
      </c>
      <c r="AK281" s="11">
        <f>'OddsRatio_working_3-way'!U281/(3*'OddsRatio_working_3-way'!X281^(1/3))*SIN(('OddsRatio_working_3-way'!Y281+4*PI())/3)</f>
        <v>0.47661217278863816</v>
      </c>
      <c r="AL281" s="11">
        <f>'OddsRatio_working_3-way'!Z281+'OddsRatio_working_3-way'!AF281</f>
        <v>1.0498012232297431</v>
      </c>
      <c r="AM281" s="11">
        <f>'OddsRatio_working_3-way'!AA281+'OddsRatio_working_3-way'!AG281</f>
        <v>-0.60123177432169295</v>
      </c>
      <c r="AN281" s="11">
        <f>'OddsRatio_working_3-way'!AB281+'OddsRatio_working_3-way'!AH281</f>
        <v>-0.44856944890805039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1.0498012232297431</v>
      </c>
      <c r="AS281" s="11">
        <f>IF(('OddsRatio_working_3-way'!X281=0),IF(Q281&gt;0,-Q281^(1/3),(-Q281)^(1/3)),'OddsRatio_working_3-way'!AM281-'OddsRatio_working_3-way'!R281/3)</f>
        <v>-0.60123177432169295</v>
      </c>
      <c r="AT281" s="11">
        <f>IF(('OddsRatio_working_3-way'!X281=0),IF(Q281&gt;0,-Q281^(1/3),(-Q281)^(1/3)),'OddsRatio_working_3-way'!AN281-'OddsRatio_working_3-way'!R281/3)</f>
        <v>-0.44856944890805039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9">
        <f t="shared" si="65"/>
        <v>0.31151456076879697</v>
      </c>
      <c r="E282" s="9">
        <f t="shared" si="66"/>
        <v>0.24255592235381501</v>
      </c>
      <c r="F282" s="9">
        <f t="shared" si="67"/>
        <v>0.44592951687738813</v>
      </c>
      <c r="G282" s="9">
        <f t="shared" si="68"/>
        <v>1.0995635915827311</v>
      </c>
      <c r="H282" s="9">
        <f t="shared" si="69"/>
        <v>3.2101228190812887</v>
      </c>
      <c r="I282" s="9">
        <f t="shared" si="70"/>
        <v>4.1227606000949564</v>
      </c>
      <c r="J282" s="9">
        <f t="shared" si="71"/>
        <v>2.2425068584884862</v>
      </c>
      <c r="K282" s="11">
        <f t="shared" si="72"/>
        <v>0.33222591362126247</v>
      </c>
      <c r="L282" s="11">
        <f t="shared" si="73"/>
        <v>0.26041666666666669</v>
      </c>
      <c r="M282" s="11">
        <f t="shared" si="74"/>
        <v>0.46948356807511737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-0.26200858250276859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0.24289795621272858</v>
      </c>
      <c r="Q282" s="11">
        <f>2*'OddsRatio_working_3-way'!K282*'OddsRatio_working_3-way'!L282*'OddsRatio_working_3-way'!M282</f>
        <v>8.1236774653086485E-2</v>
      </c>
      <c r="R282" s="11">
        <f t="shared" si="75"/>
        <v>0</v>
      </c>
      <c r="S282" s="11">
        <f t="shared" si="76"/>
        <v>-0.92706106758988294</v>
      </c>
      <c r="T282" s="11">
        <f t="shared" si="77"/>
        <v>-0.31005386875915819</v>
      </c>
      <c r="U282" s="11">
        <f>'OddsRatio_working_3-way'!S282-'OddsRatio_working_3-way'!R282^2/3</f>
        <v>-0.92706106758988294</v>
      </c>
      <c r="V282" s="11">
        <f>'OddsRatio_working_3-way'!S282*'OddsRatio_working_3-way'!R282/3-2*'OddsRatio_working_3-way'!R282^3/27-'OddsRatio_working_3-way'!T282</f>
        <v>0.31005386875915819</v>
      </c>
      <c r="W282" s="11">
        <f>'OddsRatio_working_3-way'!V282^2+4*'OddsRatio_working_3-way'!U282^3/27</f>
        <v>-2.1904439182162103E-2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0.17178317781049124</v>
      </c>
      <c r="Y282" s="11">
        <f>IF('OddsRatio_working_3-way'!W282&gt;=0,IF('OddsRatio_working_3-way'!V282+SQRT('OddsRatio_working_3-way'!W282)&gt;0,0,PI()),ACOS('OddsRatio_working_3-way'!V282/(2*'OddsRatio_working_3-way'!X282)))</f>
        <v>0.44535680610752748</v>
      </c>
      <c r="Z282" s="11">
        <f>'OddsRatio_working_3-way'!X282^(1/3)*COS('OddsRatio_working_3-way'!Y282/3)</f>
        <v>0.54978179579136555</v>
      </c>
      <c r="AA282" s="11">
        <f>'OddsRatio_working_3-way'!X282^(1/3)*COS(('OddsRatio_working_3-way'!Y282+2*PI())/3)</f>
        <v>-0.34609658348178363</v>
      </c>
      <c r="AB282" s="11">
        <f>'OddsRatio_working_3-way'!X282^(1/3)*COS(('OddsRatio_working_3-way'!Y282+4*PI())/3)</f>
        <v>-0.20368521230958184</v>
      </c>
      <c r="AC282" s="11">
        <f>'OddsRatio_working_3-way'!X282^(1/3)*SIN('OddsRatio_working_3-way'!Y282/3)</f>
        <v>8.2221243481934367E-2</v>
      </c>
      <c r="AD282" s="11">
        <f>'OddsRatio_working_3-way'!X282^(1/3)*SIN(('OddsRatio_working_3-way'!Y282+2*PI())/3)</f>
        <v>0.43501437995258402</v>
      </c>
      <c r="AE282" s="11">
        <f>'OddsRatio_working_3-way'!X282^(1/3)*SIN(('OddsRatio_working_3-way'!Y282+4*PI())/3)</f>
        <v>-0.51723562343451845</v>
      </c>
      <c r="AF282" s="11">
        <f>-'OddsRatio_working_3-way'!U282/(3*'OddsRatio_working_3-way'!X282^(1/3))*COS(('OddsRatio_working_3-way'!Y282)/3)</f>
        <v>0.54978179579136555</v>
      </c>
      <c r="AG282" s="11">
        <f>-'OddsRatio_working_3-way'!U282/(3*'OddsRatio_working_3-way'!X282^(1/3))*COS(('OddsRatio_working_3-way'!Y282+2*PI())/3)</f>
        <v>-0.34609658348178363</v>
      </c>
      <c r="AH282" s="11">
        <f>-'OddsRatio_working_3-way'!U282/(3*'OddsRatio_working_3-way'!X282^(1/3))*COS(('OddsRatio_working_3-way'!Y282+4*PI())/3)</f>
        <v>-0.20368521230958184</v>
      </c>
      <c r="AI282" s="11">
        <f>'OddsRatio_working_3-way'!U282/(3*'OddsRatio_working_3-way'!X282^(1/3))*SIN(('OddsRatio_working_3-way'!Y282)/3)</f>
        <v>-8.2221243481934367E-2</v>
      </c>
      <c r="AJ282" s="11">
        <f>'OddsRatio_working_3-way'!U282/(3*'OddsRatio_working_3-way'!X282^(1/3))*SIN(('OddsRatio_working_3-way'!Y282+2*PI())/3)</f>
        <v>-0.43501437995258402</v>
      </c>
      <c r="AK282" s="11">
        <f>'OddsRatio_working_3-way'!U282/(3*'OddsRatio_working_3-way'!X282^(1/3))*SIN(('OddsRatio_working_3-way'!Y282+4*PI())/3)</f>
        <v>0.51723562343451845</v>
      </c>
      <c r="AL282" s="11">
        <f>'OddsRatio_working_3-way'!Z282+'OddsRatio_working_3-way'!AF282</f>
        <v>1.0995635915827311</v>
      </c>
      <c r="AM282" s="11">
        <f>'OddsRatio_working_3-way'!AA282+'OddsRatio_working_3-way'!AG282</f>
        <v>-0.69219316696356725</v>
      </c>
      <c r="AN282" s="11">
        <f>'OddsRatio_working_3-way'!AB282+'OddsRatio_working_3-way'!AH282</f>
        <v>-0.40737042461916367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1.0995635915827311</v>
      </c>
      <c r="AS282" s="11">
        <f>IF(('OddsRatio_working_3-way'!X282=0),IF(Q282&gt;0,-Q282^(1/3),(-Q282)^(1/3)),'OddsRatio_working_3-way'!AM282-'OddsRatio_working_3-way'!R282/3)</f>
        <v>-0.69219316696356725</v>
      </c>
      <c r="AT282" s="11">
        <f>IF(('OddsRatio_working_3-way'!X282=0),IF(Q282&gt;0,-Q282^(1/3),(-Q282)^(1/3)),'OddsRatio_working_3-way'!AN282-'OddsRatio_working_3-way'!R282/3)</f>
        <v>-0.40737042461916367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9">
        <f t="shared" si="65"/>
        <v>0.45673422112298767</v>
      </c>
      <c r="E283" s="9">
        <f t="shared" si="66"/>
        <v>0.24053101345678987</v>
      </c>
      <c r="F283" s="9">
        <f t="shared" si="67"/>
        <v>0.30273476542022254</v>
      </c>
      <c r="G283" s="9">
        <f t="shared" si="68"/>
        <v>1.0813246697017127</v>
      </c>
      <c r="H283" s="9">
        <f t="shared" si="69"/>
        <v>2.1894571366718845</v>
      </c>
      <c r="I283" s="9">
        <f t="shared" si="70"/>
        <v>4.1574680355290017</v>
      </c>
      <c r="J283" s="9">
        <f t="shared" si="71"/>
        <v>3.3032215464646484</v>
      </c>
      <c r="K283" s="11">
        <f t="shared" si="72"/>
        <v>0.47619047619047616</v>
      </c>
      <c r="L283" s="11">
        <f t="shared" si="73"/>
        <v>0.25510204081632654</v>
      </c>
      <c r="M283" s="11">
        <f t="shared" si="74"/>
        <v>0.31948881789137379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-0.26552501420467789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0.23868515913896363</v>
      </c>
      <c r="Q283" s="11">
        <f>2*'OddsRatio_working_3-way'!K283*'OddsRatio_working_3-way'!L283*'OddsRatio_working_3-way'!M283</f>
        <v>7.7621189963890613E-2</v>
      </c>
      <c r="R283" s="11">
        <f t="shared" si="75"/>
        <v>0</v>
      </c>
      <c r="S283" s="11">
        <f t="shared" si="76"/>
        <v>-0.89891779067931821</v>
      </c>
      <c r="T283" s="11">
        <f t="shared" si="77"/>
        <v>-0.29233098883880265</v>
      </c>
      <c r="U283" s="11">
        <f>'OddsRatio_working_3-way'!S283-'OddsRatio_working_3-way'!R283^2/3</f>
        <v>-0.89891779067931821</v>
      </c>
      <c r="V283" s="11">
        <f>'OddsRatio_working_3-way'!S283*'OddsRatio_working_3-way'!R283/3-2*'OddsRatio_working_3-way'!R283^3/27-'OddsRatio_working_3-way'!T283</f>
        <v>0.29233098883880265</v>
      </c>
      <c r="W283" s="11">
        <f>'OddsRatio_working_3-way'!V283^2+4*'OddsRatio_working_3-way'!U283^3/27</f>
        <v>-2.2153465892116225E-2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0.16402048113542742</v>
      </c>
      <c r="Y283" s="11">
        <f>IF('OddsRatio_working_3-way'!W283&gt;=0,IF('OddsRatio_working_3-way'!V283+SQRT('OddsRatio_working_3-way'!W283)&gt;0,0,PI()),ACOS('OddsRatio_working_3-way'!V283/(2*'OddsRatio_working_3-way'!X283)))</f>
        <v>0.47094100658393501</v>
      </c>
      <c r="Z283" s="11">
        <f>'OddsRatio_working_3-way'!X283^(1/3)*COS('OddsRatio_working_3-way'!Y283/3)</f>
        <v>0.54066233485085646</v>
      </c>
      <c r="AA283" s="11">
        <f>'OddsRatio_working_3-way'!X283^(1/3)*COS(('OddsRatio_working_3-way'!Y283+2*PI())/3)</f>
        <v>-0.34444342973771275</v>
      </c>
      <c r="AB283" s="11">
        <f>'OddsRatio_working_3-way'!X283^(1/3)*COS(('OddsRatio_working_3-way'!Y283+4*PI())/3)</f>
        <v>-0.19621890511314388</v>
      </c>
      <c r="AC283" s="11">
        <f>'OddsRatio_working_3-way'!X283^(1/3)*SIN('OddsRatio_working_3-way'!Y283/3)</f>
        <v>8.5577469192499173E-2</v>
      </c>
      <c r="AD283" s="11">
        <f>'OddsRatio_working_3-way'!X283^(1/3)*SIN(('OddsRatio_working_3-way'!Y283+2*PI())/3)</f>
        <v>0.42543858225400077</v>
      </c>
      <c r="AE283" s="11">
        <f>'OddsRatio_working_3-way'!X283^(1/3)*SIN(('OddsRatio_working_3-way'!Y283+4*PI())/3)</f>
        <v>-0.51101605144649986</v>
      </c>
      <c r="AF283" s="11">
        <f>-'OddsRatio_working_3-way'!U283/(3*'OddsRatio_working_3-way'!X283^(1/3))*COS(('OddsRatio_working_3-way'!Y283)/3)</f>
        <v>0.54066233485085635</v>
      </c>
      <c r="AG283" s="11">
        <f>-'OddsRatio_working_3-way'!U283/(3*'OddsRatio_working_3-way'!X283^(1/3))*COS(('OddsRatio_working_3-way'!Y283+2*PI())/3)</f>
        <v>-0.34444342973771269</v>
      </c>
      <c r="AH283" s="11">
        <f>-'OddsRatio_working_3-way'!U283/(3*'OddsRatio_working_3-way'!X283^(1/3))*COS(('OddsRatio_working_3-way'!Y283+4*PI())/3)</f>
        <v>-0.19621890511314383</v>
      </c>
      <c r="AI283" s="11">
        <f>'OddsRatio_working_3-way'!U283/(3*'OddsRatio_working_3-way'!X283^(1/3))*SIN(('OddsRatio_working_3-way'!Y283)/3)</f>
        <v>-8.5577469192499159E-2</v>
      </c>
      <c r="AJ283" s="11">
        <f>'OddsRatio_working_3-way'!U283/(3*'OddsRatio_working_3-way'!X283^(1/3))*SIN(('OddsRatio_working_3-way'!Y283+2*PI())/3)</f>
        <v>-0.42543858225400066</v>
      </c>
      <c r="AK283" s="11">
        <f>'OddsRatio_working_3-way'!U283/(3*'OddsRatio_working_3-way'!X283^(1/3))*SIN(('OddsRatio_working_3-way'!Y283+4*PI())/3)</f>
        <v>0.51101605144649975</v>
      </c>
      <c r="AL283" s="11">
        <f>'OddsRatio_working_3-way'!Z283+'OddsRatio_working_3-way'!AF283</f>
        <v>1.0813246697017127</v>
      </c>
      <c r="AM283" s="11">
        <f>'OddsRatio_working_3-way'!AA283+'OddsRatio_working_3-way'!AG283</f>
        <v>-0.68888685947542538</v>
      </c>
      <c r="AN283" s="11">
        <f>'OddsRatio_working_3-way'!AB283+'OddsRatio_working_3-way'!AH283</f>
        <v>-0.39243781022628771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1.0813246697017127</v>
      </c>
      <c r="AS283" s="11">
        <f>IF(('OddsRatio_working_3-way'!X283=0),IF(Q283&gt;0,-Q283^(1/3),(-Q283)^(1/3)),'OddsRatio_working_3-way'!AM283-'OddsRatio_working_3-way'!R283/3)</f>
        <v>-0.68888685947542538</v>
      </c>
      <c r="AT283" s="11">
        <f>IF(('OddsRatio_working_3-way'!X283=0),IF(Q283&gt;0,-Q283^(1/3),(-Q283)^(1/3)),'OddsRatio_working_3-way'!AN283-'OddsRatio_working_3-way'!R283/3)</f>
        <v>-0.39243781022628771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9">
        <f t="shared" si="65"/>
        <v>0.68866721809385933</v>
      </c>
      <c r="E284" s="9">
        <f t="shared" si="66"/>
        <v>0.18187778711112298</v>
      </c>
      <c r="F284" s="9">
        <f t="shared" si="67"/>
        <v>0.12945499479501768</v>
      </c>
      <c r="G284" s="9">
        <f t="shared" si="68"/>
        <v>1.1302003846207054</v>
      </c>
      <c r="H284" s="9">
        <f t="shared" si="69"/>
        <v>1.4520801538482826</v>
      </c>
      <c r="I284" s="9">
        <f t="shared" si="70"/>
        <v>5.4981975307904083</v>
      </c>
      <c r="J284" s="9">
        <f t="shared" si="71"/>
        <v>7.7246922884931966</v>
      </c>
      <c r="K284" s="11">
        <f t="shared" si="72"/>
        <v>0.7142857142857143</v>
      </c>
      <c r="L284" s="11">
        <f t="shared" si="73"/>
        <v>0.20080321285140559</v>
      </c>
      <c r="M284" s="11">
        <f t="shared" si="74"/>
        <v>0.14388489208633093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-0.1954869839068506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0.21318573368499688</v>
      </c>
      <c r="Q284" s="11">
        <f>2*'OddsRatio_working_3-way'!K284*'OddsRatio_working_3-way'!L284*'OddsRatio_working_3-way'!M284</f>
        <v>4.1275069445304333E-2</v>
      </c>
      <c r="R284" s="11">
        <f t="shared" si="75"/>
        <v>0</v>
      </c>
      <c r="S284" s="11">
        <f t="shared" si="76"/>
        <v>-1.0905367171994413</v>
      </c>
      <c r="T284" s="11">
        <f t="shared" si="77"/>
        <v>-0.21113973227481925</v>
      </c>
      <c r="U284" s="11">
        <f>'OddsRatio_working_3-way'!S284-'OddsRatio_working_3-way'!R284^2/3</f>
        <v>-1.0905367171994413</v>
      </c>
      <c r="V284" s="11">
        <f>'OddsRatio_working_3-way'!S284*'OddsRatio_working_3-way'!R284/3-2*'OddsRatio_working_3-way'!R284^3/27-'OddsRatio_working_3-way'!T284</f>
        <v>0.21113973227481925</v>
      </c>
      <c r="W284" s="11">
        <f>'OddsRatio_working_3-way'!V284^2+4*'OddsRatio_working_3-way'!U284^3/27</f>
        <v>-0.1475597117130332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0.21916871255845094</v>
      </c>
      <c r="Y284" s="11">
        <f>IF('OddsRatio_working_3-way'!W284&gt;=0,IF('OddsRatio_working_3-way'!V284+SQRT('OddsRatio_working_3-way'!W284)&gt;0,0,PI()),ACOS('OddsRatio_working_3-way'!V284/(2*'OddsRatio_working_3-way'!X284)))</f>
        <v>1.0682220297817804</v>
      </c>
      <c r="Z284" s="11">
        <f>'OddsRatio_working_3-way'!X284^(1/3)*COS('OddsRatio_working_3-way'!Y284/3)</f>
        <v>0.56510019231035269</v>
      </c>
      <c r="AA284" s="11">
        <f>'OddsRatio_working_3-way'!X284^(1/3)*COS(('OddsRatio_working_3-way'!Y284+2*PI())/3)</f>
        <v>-0.46456797656246535</v>
      </c>
      <c r="AB284" s="11">
        <f>'OddsRatio_working_3-way'!X284^(1/3)*COS(('OddsRatio_working_3-way'!Y284+4*PI())/3)</f>
        <v>-0.10053221574788743</v>
      </c>
      <c r="AC284" s="11">
        <f>'OddsRatio_working_3-way'!X284^(1/3)*SIN('OddsRatio_working_3-way'!Y284/3)</f>
        <v>0.21017614450094688</v>
      </c>
      <c r="AD284" s="11">
        <f>'OddsRatio_working_3-way'!X284^(1/3)*SIN(('OddsRatio_working_3-way'!Y284+2*PI())/3)</f>
        <v>0.38430304997376369</v>
      </c>
      <c r="AE284" s="11">
        <f>'OddsRatio_working_3-way'!X284^(1/3)*SIN(('OddsRatio_working_3-way'!Y284+4*PI())/3)</f>
        <v>-0.59447919447471054</v>
      </c>
      <c r="AF284" s="11">
        <f>-'OddsRatio_working_3-way'!U284/(3*'OddsRatio_working_3-way'!X284^(1/3))*COS(('OddsRatio_working_3-way'!Y284)/3)</f>
        <v>0.56510019231035258</v>
      </c>
      <c r="AG284" s="11">
        <f>-'OddsRatio_working_3-way'!U284/(3*'OddsRatio_working_3-way'!X284^(1/3))*COS(('OddsRatio_working_3-way'!Y284+2*PI())/3)</f>
        <v>-0.46456797656246529</v>
      </c>
      <c r="AH284" s="11">
        <f>-'OddsRatio_working_3-way'!U284/(3*'OddsRatio_working_3-way'!X284^(1/3))*COS(('OddsRatio_working_3-way'!Y284+4*PI())/3)</f>
        <v>-0.1005322157478874</v>
      </c>
      <c r="AI284" s="11">
        <f>'OddsRatio_working_3-way'!U284/(3*'OddsRatio_working_3-way'!X284^(1/3))*SIN(('OddsRatio_working_3-way'!Y284)/3)</f>
        <v>-0.21017614450094682</v>
      </c>
      <c r="AJ284" s="11">
        <f>'OddsRatio_working_3-way'!U284/(3*'OddsRatio_working_3-way'!X284^(1/3))*SIN(('OddsRatio_working_3-way'!Y284+2*PI())/3)</f>
        <v>-0.38430304997376358</v>
      </c>
      <c r="AK284" s="11">
        <f>'OddsRatio_working_3-way'!U284/(3*'OddsRatio_working_3-way'!X284^(1/3))*SIN(('OddsRatio_working_3-way'!Y284+4*PI())/3)</f>
        <v>0.59447919447471043</v>
      </c>
      <c r="AL284" s="11">
        <f>'OddsRatio_working_3-way'!Z284+'OddsRatio_working_3-way'!AF284</f>
        <v>1.1302003846207054</v>
      </c>
      <c r="AM284" s="11">
        <f>'OddsRatio_working_3-way'!AA284+'OddsRatio_working_3-way'!AG284</f>
        <v>-0.92913595312493058</v>
      </c>
      <c r="AN284" s="11">
        <f>'OddsRatio_working_3-way'!AB284+'OddsRatio_working_3-way'!AH284</f>
        <v>-0.20106443149577483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1.1302003846207054</v>
      </c>
      <c r="AS284" s="11">
        <f>IF(('OddsRatio_working_3-way'!X284=0),IF(Q284&gt;0,-Q284^(1/3),(-Q284)^(1/3)),'OddsRatio_working_3-way'!AM284-'OddsRatio_working_3-way'!R284/3)</f>
        <v>-0.92913595312493058</v>
      </c>
      <c r="AT284" s="11">
        <f>IF(('OddsRatio_working_3-way'!X284=0),IF(Q284&gt;0,-Q284^(1/3),(-Q284)^(1/3)),'OddsRatio_working_3-way'!AN284-'OddsRatio_working_3-way'!R284/3)</f>
        <v>-0.20106443149577483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9">
        <f t="shared" si="65"/>
        <v>0.48480256107338804</v>
      </c>
      <c r="E285" s="9">
        <f t="shared" si="66"/>
        <v>0.26407071778514069</v>
      </c>
      <c r="F285" s="9">
        <f t="shared" si="67"/>
        <v>0.25112672114147122</v>
      </c>
      <c r="G285" s="9">
        <f t="shared" si="68"/>
        <v>1.0843830346319336</v>
      </c>
      <c r="H285" s="9">
        <f t="shared" si="69"/>
        <v>2.0626953739392948</v>
      </c>
      <c r="I285" s="9">
        <f t="shared" si="70"/>
        <v>3.7868643990040693</v>
      </c>
      <c r="J285" s="9">
        <f t="shared" si="71"/>
        <v>3.9820533452378175</v>
      </c>
      <c r="K285" s="11">
        <f t="shared" si="72"/>
        <v>0.50505050505050508</v>
      </c>
      <c r="L285" s="11">
        <f t="shared" si="73"/>
        <v>0.28011204481792717</v>
      </c>
      <c r="M285" s="11">
        <f t="shared" si="74"/>
        <v>0.26666666666666666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-0.26129266521423389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0.23767082590612007</v>
      </c>
      <c r="Q285" s="11">
        <f>2*'OddsRatio_working_3-way'!K285*'OddsRatio_working_3-way'!L285*'OddsRatio_working_3-way'!M285</f>
        <v>7.5451055843212711E-2</v>
      </c>
      <c r="R285" s="11">
        <f t="shared" si="75"/>
        <v>0</v>
      </c>
      <c r="S285" s="11">
        <f t="shared" si="76"/>
        <v>-0.90959624033553999</v>
      </c>
      <c r="T285" s="11">
        <f t="shared" si="77"/>
        <v>-0.28876071121763169</v>
      </c>
      <c r="U285" s="11">
        <f>'OddsRatio_working_3-way'!S285-'OddsRatio_working_3-way'!R285^2/3</f>
        <v>-0.90959624033553999</v>
      </c>
      <c r="V285" s="11">
        <f>'OddsRatio_working_3-way'!S285*'OddsRatio_working_3-way'!R285/3-2*'OddsRatio_working_3-way'!R285^3/27-'OddsRatio_working_3-way'!T285</f>
        <v>0.28876071121763169</v>
      </c>
      <c r="W285" s="11">
        <f>'OddsRatio_working_3-way'!V285^2+4*'OddsRatio_working_3-way'!U285^3/27</f>
        <v>-2.8108864227377323E-2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0.16695179885994776</v>
      </c>
      <c r="Y285" s="11">
        <f>IF('OddsRatio_working_3-way'!W285&gt;=0,IF('OddsRatio_working_3-way'!V285+SQRT('OddsRatio_working_3-way'!W285)&gt;0,0,PI()),ACOS('OddsRatio_working_3-way'!V285/(2*'OddsRatio_working_3-way'!X285)))</f>
        <v>0.52603915756858499</v>
      </c>
      <c r="Z285" s="11">
        <f>'OddsRatio_working_3-way'!X285^(1/3)*COS('OddsRatio_working_3-way'!Y285/3)</f>
        <v>0.54219151731596682</v>
      </c>
      <c r="AA285" s="11">
        <f>'OddsRatio_working_3-way'!X285^(1/3)*COS(('OddsRatio_working_3-way'!Y285+2*PI())/3)</f>
        <v>-0.35428427347128133</v>
      </c>
      <c r="AB285" s="11">
        <f>'OddsRatio_working_3-way'!X285^(1/3)*COS(('OddsRatio_working_3-way'!Y285+4*PI())/3)</f>
        <v>-0.1879072438446856</v>
      </c>
      <c r="AC285" s="11">
        <f>'OddsRatio_working_3-way'!X285^(1/3)*SIN('OddsRatio_working_3-way'!Y285/3)</f>
        <v>9.6057822841885465E-2</v>
      </c>
      <c r="AD285" s="11">
        <f>'OddsRatio_working_3-way'!X285^(1/3)*SIN(('OddsRatio_working_3-way'!Y285+2*PI())/3)</f>
        <v>0.42152271629111493</v>
      </c>
      <c r="AE285" s="11">
        <f>'OddsRatio_working_3-way'!X285^(1/3)*SIN(('OddsRatio_working_3-way'!Y285+4*PI())/3)</f>
        <v>-0.51758053913300028</v>
      </c>
      <c r="AF285" s="11">
        <f>-'OddsRatio_working_3-way'!U285/(3*'OddsRatio_working_3-way'!X285^(1/3))*COS(('OddsRatio_working_3-way'!Y285)/3)</f>
        <v>0.54219151731596671</v>
      </c>
      <c r="AG285" s="11">
        <f>-'OddsRatio_working_3-way'!U285/(3*'OddsRatio_working_3-way'!X285^(1/3))*COS(('OddsRatio_working_3-way'!Y285+2*PI())/3)</f>
        <v>-0.35428427347128127</v>
      </c>
      <c r="AH285" s="11">
        <f>-'OddsRatio_working_3-way'!U285/(3*'OddsRatio_working_3-way'!X285^(1/3))*COS(('OddsRatio_working_3-way'!Y285+4*PI())/3)</f>
        <v>-0.18790724384468555</v>
      </c>
      <c r="AI285" s="11">
        <f>'OddsRatio_working_3-way'!U285/(3*'OddsRatio_working_3-way'!X285^(1/3))*SIN(('OddsRatio_working_3-way'!Y285)/3)</f>
        <v>-9.6057822841885451E-2</v>
      </c>
      <c r="AJ285" s="11">
        <f>'OddsRatio_working_3-way'!U285/(3*'OddsRatio_working_3-way'!X285^(1/3))*SIN(('OddsRatio_working_3-way'!Y285+2*PI())/3)</f>
        <v>-0.42152271629111482</v>
      </c>
      <c r="AK285" s="11">
        <f>'OddsRatio_working_3-way'!U285/(3*'OddsRatio_working_3-way'!X285^(1/3))*SIN(('OddsRatio_working_3-way'!Y285+4*PI())/3)</f>
        <v>0.51758053913300017</v>
      </c>
      <c r="AL285" s="11">
        <f>'OddsRatio_working_3-way'!Z285+'OddsRatio_working_3-way'!AF285</f>
        <v>1.0843830346319336</v>
      </c>
      <c r="AM285" s="11">
        <f>'OddsRatio_working_3-way'!AA285+'OddsRatio_working_3-way'!AG285</f>
        <v>-0.70856854694256266</v>
      </c>
      <c r="AN285" s="11">
        <f>'OddsRatio_working_3-way'!AB285+'OddsRatio_working_3-way'!AH285</f>
        <v>-0.37581448768937115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1.0843830346319336</v>
      </c>
      <c r="AS285" s="11">
        <f>IF(('OddsRatio_working_3-way'!X285=0),IF(Q285&gt;0,-Q285^(1/3),(-Q285)^(1/3)),'OddsRatio_working_3-way'!AM285-'OddsRatio_working_3-way'!R285/3)</f>
        <v>-0.70856854694256266</v>
      </c>
      <c r="AT285" s="11">
        <f>IF(('OddsRatio_working_3-way'!X285=0),IF(Q285&gt;0,-Q285^(1/3),(-Q285)^(1/3)),'OddsRatio_working_3-way'!AN285-'OddsRatio_working_3-way'!R285/3)</f>
        <v>-0.37581448768937115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9">
        <f t="shared" si="65"/>
        <v>0.14673378481462546</v>
      </c>
      <c r="E286" s="9">
        <f t="shared" si="66"/>
        <v>0.17798338336035235</v>
      </c>
      <c r="F286" s="9">
        <f t="shared" si="67"/>
        <v>0.67528283182502202</v>
      </c>
      <c r="G286" s="9">
        <f t="shared" si="68"/>
        <v>1.118281362221516</v>
      </c>
      <c r="H286" s="9">
        <f t="shared" si="69"/>
        <v>6.8150630835518839</v>
      </c>
      <c r="I286" s="9">
        <f t="shared" si="70"/>
        <v>5.6185020259748608</v>
      </c>
      <c r="J286" s="9">
        <f t="shared" si="71"/>
        <v>1.4808609857552517</v>
      </c>
      <c r="K286" s="11">
        <f t="shared" si="72"/>
        <v>0.16129032258064516</v>
      </c>
      <c r="L286" s="11">
        <f t="shared" si="73"/>
        <v>0.19493177387914232</v>
      </c>
      <c r="M286" s="11">
        <f t="shared" si="74"/>
        <v>0.69930069930069938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-0.20303773444690243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0.21458765092041832</v>
      </c>
      <c r="Q286" s="11">
        <f>2*'OddsRatio_working_3-way'!K286*'OddsRatio_working_3-way'!L286*'OddsRatio_working_3-way'!M286</f>
        <v>4.3972879286970974E-2</v>
      </c>
      <c r="R286" s="11">
        <f t="shared" si="75"/>
        <v>0</v>
      </c>
      <c r="S286" s="11">
        <f t="shared" si="76"/>
        <v>-1.0568855661484755</v>
      </c>
      <c r="T286" s="11">
        <f t="shared" si="77"/>
        <v>-0.21657491109599913</v>
      </c>
      <c r="U286" s="11">
        <f>'OddsRatio_working_3-way'!S286-'OddsRatio_working_3-way'!R286^2/3</f>
        <v>-1.0568855661484755</v>
      </c>
      <c r="V286" s="11">
        <f>'OddsRatio_working_3-way'!S286*'OddsRatio_working_3-way'!R286/3-2*'OddsRatio_working_3-way'!R286^3/27-'OddsRatio_working_3-way'!T286</f>
        <v>0.21657491109599913</v>
      </c>
      <c r="W286" s="11">
        <f>'OddsRatio_working_3-way'!V286^2+4*'OddsRatio_working_3-way'!U286^3/27</f>
        <v>-0.1279914088029509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0.20910290583776617</v>
      </c>
      <c r="Y286" s="11">
        <f>IF('OddsRatio_working_3-way'!W286&gt;=0,IF('OddsRatio_working_3-way'!V286+SQRT('OddsRatio_working_3-way'!W286)&gt;0,0,PI()),ACOS('OddsRatio_working_3-way'!V286/(2*'OddsRatio_working_3-way'!X286)))</f>
        <v>1.0264408733127373</v>
      </c>
      <c r="Z286" s="11">
        <f>'OddsRatio_working_3-way'!X286^(1/3)*COS('OddsRatio_working_3-way'!Y286/3)</f>
        <v>0.55914068111075799</v>
      </c>
      <c r="AA286" s="11">
        <f>'OddsRatio_working_3-way'!X286^(1/3)*COS(('OddsRatio_working_3-way'!Y286+2*PI())/3)</f>
        <v>-0.45203096093686546</v>
      </c>
      <c r="AB286" s="11">
        <f>'OddsRatio_working_3-way'!X286^(1/3)*COS(('OddsRatio_working_3-way'!Y286+4*PI())/3)</f>
        <v>-0.10710972017389243</v>
      </c>
      <c r="AC286" s="11">
        <f>'OddsRatio_working_3-way'!X286^(1/3)*SIN('OddsRatio_working_3-way'!Y286/3)</f>
        <v>0.19914037120372224</v>
      </c>
      <c r="AD286" s="11">
        <f>'OddsRatio_working_3-way'!X286^(1/3)*SIN(('OddsRatio_working_3-way'!Y286+2*PI())/3)</f>
        <v>0.38465984852938923</v>
      </c>
      <c r="AE286" s="11">
        <f>'OddsRatio_working_3-way'!X286^(1/3)*SIN(('OddsRatio_working_3-way'!Y286+4*PI())/3)</f>
        <v>-0.58380021973311125</v>
      </c>
      <c r="AF286" s="11">
        <f>-'OddsRatio_working_3-way'!U286/(3*'OddsRatio_working_3-way'!X286^(1/3))*COS(('OddsRatio_working_3-way'!Y286)/3)</f>
        <v>0.55914068111075788</v>
      </c>
      <c r="AG286" s="11">
        <f>-'OddsRatio_working_3-way'!U286/(3*'OddsRatio_working_3-way'!X286^(1/3))*COS(('OddsRatio_working_3-way'!Y286+2*PI())/3)</f>
        <v>-0.4520309609368654</v>
      </c>
      <c r="AH286" s="11">
        <f>-'OddsRatio_working_3-way'!U286/(3*'OddsRatio_working_3-way'!X286^(1/3))*COS(('OddsRatio_working_3-way'!Y286+4*PI())/3)</f>
        <v>-0.10710972017389242</v>
      </c>
      <c r="AI286" s="11">
        <f>'OddsRatio_working_3-way'!U286/(3*'OddsRatio_working_3-way'!X286^(1/3))*SIN(('OddsRatio_working_3-way'!Y286)/3)</f>
        <v>-0.19914037120372219</v>
      </c>
      <c r="AJ286" s="11">
        <f>'OddsRatio_working_3-way'!U286/(3*'OddsRatio_working_3-way'!X286^(1/3))*SIN(('OddsRatio_working_3-way'!Y286+2*PI())/3)</f>
        <v>-0.38465984852938911</v>
      </c>
      <c r="AK286" s="11">
        <f>'OddsRatio_working_3-way'!U286/(3*'OddsRatio_working_3-way'!X286^(1/3))*SIN(('OddsRatio_working_3-way'!Y286+4*PI())/3)</f>
        <v>0.58380021973311114</v>
      </c>
      <c r="AL286" s="11">
        <f>'OddsRatio_working_3-way'!Z286+'OddsRatio_working_3-way'!AF286</f>
        <v>1.118281362221516</v>
      </c>
      <c r="AM286" s="11">
        <f>'OddsRatio_working_3-way'!AA286+'OddsRatio_working_3-way'!AG286</f>
        <v>-0.90406192187373091</v>
      </c>
      <c r="AN286" s="11">
        <f>'OddsRatio_working_3-way'!AB286+'OddsRatio_working_3-way'!AH286</f>
        <v>-0.21421944034778484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1.118281362221516</v>
      </c>
      <c r="AS286" s="11">
        <f>IF(('OddsRatio_working_3-way'!X286=0),IF(Q286&gt;0,-Q286^(1/3),(-Q286)^(1/3)),'OddsRatio_working_3-way'!AM286-'OddsRatio_working_3-way'!R286/3)</f>
        <v>-0.90406192187373091</v>
      </c>
      <c r="AT286" s="11">
        <f>IF(('OddsRatio_working_3-way'!X286=0),IF(Q286&gt;0,-Q286^(1/3),(-Q286)^(1/3)),'OddsRatio_working_3-way'!AN286-'OddsRatio_working_3-way'!R286/3)</f>
        <v>-0.21421944034778484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9">
        <f t="shared" si="65"/>
        <v>0.36057174367595368</v>
      </c>
      <c r="E287" s="9">
        <f t="shared" si="66"/>
        <v>0.26280145819387352</v>
      </c>
      <c r="F287" s="9">
        <f t="shared" si="67"/>
        <v>0.37662679813017264</v>
      </c>
      <c r="G287" s="9">
        <f t="shared" si="68"/>
        <v>1.0747716185667169</v>
      </c>
      <c r="H287" s="9">
        <f t="shared" si="69"/>
        <v>2.7733731706350828</v>
      </c>
      <c r="I287" s="9">
        <f t="shared" si="70"/>
        <v>3.8051539244591308</v>
      </c>
      <c r="J287" s="9">
        <f t="shared" si="71"/>
        <v>2.6551482925927443</v>
      </c>
      <c r="K287" s="11">
        <f t="shared" si="72"/>
        <v>0.37735849056603776</v>
      </c>
      <c r="L287" s="11">
        <f t="shared" si="73"/>
        <v>0.2770083102493075</v>
      </c>
      <c r="M287" s="11">
        <f t="shared" si="74"/>
        <v>0.39370078740157477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-0.2729344649615969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0.23869383441479469</v>
      </c>
      <c r="Q287" s="11">
        <f>2*'OddsRatio_working_3-way'!K287*'OddsRatio_working_3-way'!L287*'OddsRatio_working_3-way'!M287</f>
        <v>8.2308218763722324E-2</v>
      </c>
      <c r="R287" s="11">
        <f t="shared" si="75"/>
        <v>0</v>
      </c>
      <c r="S287" s="11">
        <f t="shared" si="76"/>
        <v>-0.87454632909178398</v>
      </c>
      <c r="T287" s="11">
        <f t="shared" si="77"/>
        <v>-0.30156769968682212</v>
      </c>
      <c r="U287" s="11">
        <f>'OddsRatio_working_3-way'!S287-'OddsRatio_working_3-way'!R287^2/3</f>
        <v>-0.87454632909178398</v>
      </c>
      <c r="V287" s="11">
        <f>'OddsRatio_working_3-way'!S287*'OddsRatio_working_3-way'!R287/3-2*'OddsRatio_working_3-way'!R287^3/27-'OddsRatio_working_3-way'!T287</f>
        <v>0.30156769968682212</v>
      </c>
      <c r="W287" s="11">
        <f>'OddsRatio_working_3-way'!V287^2+4*'OddsRatio_working_3-way'!U287^3/27</f>
        <v>-8.150313588518962E-3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0.15739551382021685</v>
      </c>
      <c r="Y287" s="11">
        <f>IF('OddsRatio_working_3-way'!W287&gt;=0,IF('OddsRatio_working_3-way'!V287+SQRT('OddsRatio_working_3-way'!W287)&gt;0,0,PI()),ACOS('OddsRatio_working_3-way'!V287/(2*'OddsRatio_working_3-way'!X287)))</f>
        <v>0.29087495410347297</v>
      </c>
      <c r="Z287" s="11">
        <f>'OddsRatio_working_3-way'!X287^(1/3)*COS('OddsRatio_working_3-way'!Y287/3)</f>
        <v>0.53738580928335844</v>
      </c>
      <c r="AA287" s="11">
        <f>'OddsRatio_working_3-way'!X287^(1/3)*COS(('OddsRatio_working_3-way'!Y287+2*PI())/3)</f>
        <v>-0.31395824743943623</v>
      </c>
      <c r="AB287" s="11">
        <f>'OddsRatio_working_3-way'!X287^(1/3)*COS(('OddsRatio_working_3-way'!Y287+4*PI())/3)</f>
        <v>-0.22342756184392226</v>
      </c>
      <c r="AC287" s="11">
        <f>'OddsRatio_working_3-way'!X287^(1/3)*SIN('OddsRatio_working_3-way'!Y287/3)</f>
        <v>5.2267915698491534E-2</v>
      </c>
      <c r="AD287" s="11">
        <f>'OddsRatio_working_3-way'!X287^(1/3)*SIN(('OddsRatio_working_3-way'!Y287+2*PI())/3)</f>
        <v>0.43925580462340208</v>
      </c>
      <c r="AE287" s="11">
        <f>'OddsRatio_working_3-way'!X287^(1/3)*SIN(('OddsRatio_working_3-way'!Y287+4*PI())/3)</f>
        <v>-0.49152372032189351</v>
      </c>
      <c r="AF287" s="11">
        <f>-'OddsRatio_working_3-way'!U287/(3*'OddsRatio_working_3-way'!X287^(1/3))*COS(('OddsRatio_working_3-way'!Y287)/3)</f>
        <v>0.53738580928335844</v>
      </c>
      <c r="AG287" s="11">
        <f>-'OddsRatio_working_3-way'!U287/(3*'OddsRatio_working_3-way'!X287^(1/3))*COS(('OddsRatio_working_3-way'!Y287+2*PI())/3)</f>
        <v>-0.31395824743943623</v>
      </c>
      <c r="AH287" s="11">
        <f>-'OddsRatio_working_3-way'!U287/(3*'OddsRatio_working_3-way'!X287^(1/3))*COS(('OddsRatio_working_3-way'!Y287+4*PI())/3)</f>
        <v>-0.22342756184392226</v>
      </c>
      <c r="AI287" s="11">
        <f>'OddsRatio_working_3-way'!U287/(3*'OddsRatio_working_3-way'!X287^(1/3))*SIN(('OddsRatio_working_3-way'!Y287)/3)</f>
        <v>-5.2267915698491534E-2</v>
      </c>
      <c r="AJ287" s="11">
        <f>'OddsRatio_working_3-way'!U287/(3*'OddsRatio_working_3-way'!X287^(1/3))*SIN(('OddsRatio_working_3-way'!Y287+2*PI())/3)</f>
        <v>-0.43925580462340208</v>
      </c>
      <c r="AK287" s="11">
        <f>'OddsRatio_working_3-way'!U287/(3*'OddsRatio_working_3-way'!X287^(1/3))*SIN(('OddsRatio_working_3-way'!Y287+4*PI())/3)</f>
        <v>0.49152372032189351</v>
      </c>
      <c r="AL287" s="11">
        <f>'OddsRatio_working_3-way'!Z287+'OddsRatio_working_3-way'!AF287</f>
        <v>1.0747716185667169</v>
      </c>
      <c r="AM287" s="11">
        <f>'OddsRatio_working_3-way'!AA287+'OddsRatio_working_3-way'!AG287</f>
        <v>-0.62791649487887247</v>
      </c>
      <c r="AN287" s="11">
        <f>'OddsRatio_working_3-way'!AB287+'OddsRatio_working_3-way'!AH287</f>
        <v>-0.44685512368784452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1.0747716185667169</v>
      </c>
      <c r="AS287" s="11">
        <f>IF(('OddsRatio_working_3-way'!X287=0),IF(Q287&gt;0,-Q287^(1/3),(-Q287)^(1/3)),'OddsRatio_working_3-way'!AM287-'OddsRatio_working_3-way'!R287/3)</f>
        <v>-0.62791649487887247</v>
      </c>
      <c r="AT287" s="11">
        <f>IF(('OddsRatio_working_3-way'!X287=0),IF(Q287&gt;0,-Q287^(1/3),(-Q287)^(1/3)),'OddsRatio_working_3-way'!AN287-'OddsRatio_working_3-way'!R287/3)</f>
        <v>-0.44685512368784452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9">
        <f t="shared" si="65"/>
        <v>0.59117143922955384</v>
      </c>
      <c r="E288" s="9">
        <f t="shared" si="66"/>
        <v>0.21379740575999975</v>
      </c>
      <c r="F288" s="9">
        <f t="shared" si="67"/>
        <v>0.19503115501044657</v>
      </c>
      <c r="G288" s="9">
        <f t="shared" si="68"/>
        <v>1.0977090237831495</v>
      </c>
      <c r="H288" s="9">
        <f t="shared" si="69"/>
        <v>1.6915566849833839</v>
      </c>
      <c r="I288" s="9">
        <f t="shared" si="70"/>
        <v>4.6773252296735501</v>
      </c>
      <c r="J288" s="9">
        <f t="shared" si="71"/>
        <v>5.1273859294246416</v>
      </c>
      <c r="K288" s="11">
        <f t="shared" si="72"/>
        <v>0.61349693251533743</v>
      </c>
      <c r="L288" s="11">
        <f t="shared" si="73"/>
        <v>0.22988505747126439</v>
      </c>
      <c r="M288" s="11">
        <f t="shared" si="74"/>
        <v>0.21008403361344538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-0.2351198994512127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0.22932803330767471</v>
      </c>
      <c r="Q288" s="11">
        <f>2*'OddsRatio_working_3-way'!K288*'OddsRatio_working_3-way'!L288*'OddsRatio_working_3-way'!M288</f>
        <v>5.9257889743585195E-2</v>
      </c>
      <c r="R288" s="11">
        <f t="shared" si="75"/>
        <v>0</v>
      </c>
      <c r="S288" s="11">
        <f t="shared" si="76"/>
        <v>-0.97536632944699009</v>
      </c>
      <c r="T288" s="11">
        <f t="shared" si="77"/>
        <v>-0.2520326432679561</v>
      </c>
      <c r="U288" s="11">
        <f>'OddsRatio_working_3-way'!S288-'OddsRatio_working_3-way'!R288^2/3</f>
        <v>-0.97536632944699009</v>
      </c>
      <c r="V288" s="11">
        <f>'OddsRatio_working_3-way'!S288*'OddsRatio_working_3-way'!R288/3-2*'OddsRatio_working_3-way'!R288^3/27-'OddsRatio_working_3-way'!T288</f>
        <v>0.2520326432679561</v>
      </c>
      <c r="W288" s="11">
        <f>'OddsRatio_working_3-way'!V288^2+4*'OddsRatio_working_3-way'!U288^3/27</f>
        <v>-7.3946879078151131E-2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0.18538293634446507</v>
      </c>
      <c r="Y288" s="11">
        <f>IF('OddsRatio_working_3-way'!W288&gt;=0,IF('OddsRatio_working_3-way'!V288+SQRT('OddsRatio_working_3-way'!W288)&gt;0,0,PI()),ACOS('OddsRatio_working_3-way'!V288/(2*'OddsRatio_working_3-way'!X288)))</f>
        <v>0.82335790365711614</v>
      </c>
      <c r="Z288" s="11">
        <f>'OddsRatio_working_3-way'!X288^(1/3)*COS('OddsRatio_working_3-way'!Y288/3)</f>
        <v>0.54885451189157475</v>
      </c>
      <c r="AA288" s="11">
        <f>'OddsRatio_working_3-way'!X288^(1/3)*COS(('OddsRatio_working_3-way'!Y288+2*PI())/3)</f>
        <v>-0.40825784267372273</v>
      </c>
      <c r="AB288" s="11">
        <f>'OddsRatio_working_3-way'!X288^(1/3)*COS(('OddsRatio_working_3-way'!Y288+4*PI())/3)</f>
        <v>-0.14059666921785191</v>
      </c>
      <c r="AC288" s="11">
        <f>'OddsRatio_working_3-way'!X288^(1/3)*SIN('OddsRatio_working_3-way'!Y288/3)</f>
        <v>0.15453425054635817</v>
      </c>
      <c r="AD288" s="11">
        <f>'OddsRatio_working_3-way'!X288^(1/3)*SIN(('OddsRatio_working_3-way'!Y288+2*PI())/3)</f>
        <v>0.39805482500663303</v>
      </c>
      <c r="AE288" s="11">
        <f>'OddsRatio_working_3-way'!X288^(1/3)*SIN(('OddsRatio_working_3-way'!Y288+4*PI())/3)</f>
        <v>-0.55258907555299108</v>
      </c>
      <c r="AF288" s="11">
        <f>-'OddsRatio_working_3-way'!U288/(3*'OddsRatio_working_3-way'!X288^(1/3))*COS(('OddsRatio_working_3-way'!Y288)/3)</f>
        <v>0.54885451189157475</v>
      </c>
      <c r="AG288" s="11">
        <f>-'OddsRatio_working_3-way'!U288/(3*'OddsRatio_working_3-way'!X288^(1/3))*COS(('OddsRatio_working_3-way'!Y288+2*PI())/3)</f>
        <v>-0.40825784267372273</v>
      </c>
      <c r="AH288" s="11">
        <f>-'OddsRatio_working_3-way'!U288/(3*'OddsRatio_working_3-way'!X288^(1/3))*COS(('OddsRatio_working_3-way'!Y288+4*PI())/3)</f>
        <v>-0.14059666921785191</v>
      </c>
      <c r="AI288" s="11">
        <f>'OddsRatio_working_3-way'!U288/(3*'OddsRatio_working_3-way'!X288^(1/3))*SIN(('OddsRatio_working_3-way'!Y288)/3)</f>
        <v>-0.15453425054635817</v>
      </c>
      <c r="AJ288" s="11">
        <f>'OddsRatio_working_3-way'!U288/(3*'OddsRatio_working_3-way'!X288^(1/3))*SIN(('OddsRatio_working_3-way'!Y288+2*PI())/3)</f>
        <v>-0.39805482500663303</v>
      </c>
      <c r="AK288" s="11">
        <f>'OddsRatio_working_3-way'!U288/(3*'OddsRatio_working_3-way'!X288^(1/3))*SIN(('OddsRatio_working_3-way'!Y288+4*PI())/3)</f>
        <v>0.55258907555299108</v>
      </c>
      <c r="AL288" s="11">
        <f>'OddsRatio_working_3-way'!Z288+'OddsRatio_working_3-way'!AF288</f>
        <v>1.0977090237831495</v>
      </c>
      <c r="AM288" s="11">
        <f>'OddsRatio_working_3-way'!AA288+'OddsRatio_working_3-way'!AG288</f>
        <v>-0.81651568534744545</v>
      </c>
      <c r="AN288" s="11">
        <f>'OddsRatio_working_3-way'!AB288+'OddsRatio_working_3-way'!AH288</f>
        <v>-0.28119333843570382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1.0977090237831495</v>
      </c>
      <c r="AS288" s="11">
        <f>IF(('OddsRatio_working_3-way'!X288=0),IF(Q288&gt;0,-Q288^(1/3),(-Q288)^(1/3)),'OddsRatio_working_3-way'!AM288-'OddsRatio_working_3-way'!R288/3)</f>
        <v>-0.81651568534744545</v>
      </c>
      <c r="AT288" s="11">
        <f>IF(('OddsRatio_working_3-way'!X288=0),IF(Q288&gt;0,-Q288^(1/3),(-Q288)^(1/3)),'OddsRatio_working_3-way'!AN288-'OddsRatio_working_3-way'!R288/3)</f>
        <v>-0.28119333843570382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9">
        <f t="shared" si="65"/>
        <v>0.73124340521192432</v>
      </c>
      <c r="E289" s="9">
        <f t="shared" si="66"/>
        <v>0.15435554554552613</v>
      </c>
      <c r="F289" s="9">
        <f t="shared" si="67"/>
        <v>0.11440104924254954</v>
      </c>
      <c r="G289" s="9">
        <f t="shared" si="68"/>
        <v>1.1485428145082994</v>
      </c>
      <c r="H289" s="9">
        <f t="shared" si="69"/>
        <v>1.3675337006426558</v>
      </c>
      <c r="I289" s="9">
        <f t="shared" si="70"/>
        <v>6.4785492252045893</v>
      </c>
      <c r="J289" s="9">
        <f t="shared" si="71"/>
        <v>8.741178569785939</v>
      </c>
      <c r="K289" s="11">
        <f t="shared" si="72"/>
        <v>0.75757575757575757</v>
      </c>
      <c r="L289" s="11">
        <f t="shared" si="73"/>
        <v>0.1733102253032929</v>
      </c>
      <c r="M289" s="11">
        <f t="shared" si="74"/>
        <v>0.12919896640826872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-0.17451692370075345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0.20067535484084592</v>
      </c>
      <c r="Q289" s="11">
        <f>2*'OddsRatio_working_3-way'!K289*'OddsRatio_working_3-way'!L289*'OddsRatio_working_3-way'!M289</f>
        <v>3.3926518147226699E-2</v>
      </c>
      <c r="R289" s="11">
        <f t="shared" si="75"/>
        <v>0</v>
      </c>
      <c r="S289" s="11">
        <f t="shared" si="76"/>
        <v>-1.1498905125381804</v>
      </c>
      <c r="T289" s="11">
        <f t="shared" si="77"/>
        <v>-0.19440245351448529</v>
      </c>
      <c r="U289" s="11">
        <f>'OddsRatio_working_3-way'!S289-'OddsRatio_working_3-way'!R289^2/3</f>
        <v>-1.1498905125381804</v>
      </c>
      <c r="V289" s="11">
        <f>'OddsRatio_working_3-way'!S289*'OddsRatio_working_3-way'!R289/3-2*'OddsRatio_working_3-way'!R289^3/27-'OddsRatio_working_3-way'!T289</f>
        <v>0.19440245351448529</v>
      </c>
      <c r="W289" s="11">
        <f>'OddsRatio_working_3-way'!V289^2+4*'OddsRatio_working_3-way'!U289^3/27</f>
        <v>-0.18745815271211255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0.2373027953083171</v>
      </c>
      <c r="Y289" s="11">
        <f>IF('OddsRatio_working_3-way'!W289&gt;=0,IF('OddsRatio_working_3-way'!V289+SQRT('OddsRatio_working_3-way'!W289)&gt;0,0,PI()),ACOS('OddsRatio_working_3-way'!V289/(2*'OddsRatio_working_3-way'!X289)))</f>
        <v>1.1487715298423657</v>
      </c>
      <c r="Z289" s="11">
        <f>'OddsRatio_working_3-way'!X289^(1/3)*COS('OddsRatio_working_3-way'!Y289/3)</f>
        <v>0.57427140725414982</v>
      </c>
      <c r="AA289" s="11">
        <f>'OddsRatio_working_3-way'!X289^(1/3)*COS(('OddsRatio_working_3-way'!Y289+2*PI())/3)</f>
        <v>-0.48746516037844473</v>
      </c>
      <c r="AB289" s="11">
        <f>'OddsRatio_working_3-way'!X289^(1/3)*COS(('OddsRatio_working_3-way'!Y289+4*PI())/3)</f>
        <v>-8.6806246875704901E-2</v>
      </c>
      <c r="AC289" s="11">
        <f>'OddsRatio_working_3-way'!X289^(1/3)*SIN('OddsRatio_working_3-way'!Y289/3)</f>
        <v>0.23132053156402985</v>
      </c>
      <c r="AD289" s="11">
        <f>'OddsRatio_working_3-way'!X289^(1/3)*SIN(('OddsRatio_working_3-way'!Y289+2*PI())/3)</f>
        <v>0.38167336156711801</v>
      </c>
      <c r="AE289" s="11">
        <f>'OddsRatio_working_3-way'!X289^(1/3)*SIN(('OddsRatio_working_3-way'!Y289+4*PI())/3)</f>
        <v>-0.61299389313114783</v>
      </c>
      <c r="AF289" s="11">
        <f>-'OddsRatio_working_3-way'!U289/(3*'OddsRatio_working_3-way'!X289^(1/3))*COS(('OddsRatio_working_3-way'!Y289)/3)</f>
        <v>0.5742714072541496</v>
      </c>
      <c r="AG289" s="11">
        <f>-'OddsRatio_working_3-way'!U289/(3*'OddsRatio_working_3-way'!X289^(1/3))*COS(('OddsRatio_working_3-way'!Y289+2*PI())/3)</f>
        <v>-0.48746516037844456</v>
      </c>
      <c r="AH289" s="11">
        <f>-'OddsRatio_working_3-way'!U289/(3*'OddsRatio_working_3-way'!X289^(1/3))*COS(('OddsRatio_working_3-way'!Y289+4*PI())/3)</f>
        <v>-8.6806246875704873E-2</v>
      </c>
      <c r="AI289" s="11">
        <f>'OddsRatio_working_3-way'!U289/(3*'OddsRatio_working_3-way'!X289^(1/3))*SIN(('OddsRatio_working_3-way'!Y289)/3)</f>
        <v>-0.23132053156402976</v>
      </c>
      <c r="AJ289" s="11">
        <f>'OddsRatio_working_3-way'!U289/(3*'OddsRatio_working_3-way'!X289^(1/3))*SIN(('OddsRatio_working_3-way'!Y289+2*PI())/3)</f>
        <v>-0.38167336156711784</v>
      </c>
      <c r="AK289" s="11">
        <f>'OddsRatio_working_3-way'!U289/(3*'OddsRatio_working_3-way'!X289^(1/3))*SIN(('OddsRatio_working_3-way'!Y289+4*PI())/3)</f>
        <v>0.6129938931311476</v>
      </c>
      <c r="AL289" s="11">
        <f>'OddsRatio_working_3-way'!Z289+'OddsRatio_working_3-way'!AF289</f>
        <v>1.1485428145082994</v>
      </c>
      <c r="AM289" s="11">
        <f>'OddsRatio_working_3-way'!AA289+'OddsRatio_working_3-way'!AG289</f>
        <v>-0.97493032075688935</v>
      </c>
      <c r="AN289" s="11">
        <f>'OddsRatio_working_3-way'!AB289+'OddsRatio_working_3-way'!AH289</f>
        <v>-0.17361249375140977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1.1485428145082994</v>
      </c>
      <c r="AS289" s="11">
        <f>IF(('OddsRatio_working_3-way'!X289=0),IF(Q289&gt;0,-Q289^(1/3),(-Q289)^(1/3)),'OddsRatio_working_3-way'!AM289-'OddsRatio_working_3-way'!R289/3)</f>
        <v>-0.97493032075688935</v>
      </c>
      <c r="AT289" s="11">
        <f>IF(('OddsRatio_working_3-way'!X289=0),IF(Q289&gt;0,-Q289^(1/3),(-Q289)^(1/3)),'OddsRatio_working_3-way'!AN289-'OddsRatio_working_3-way'!R289/3)</f>
        <v>-0.17361249375140977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9">
        <f t="shared" si="65"/>
        <v>0.75645150491070134</v>
      </c>
      <c r="E290" s="9">
        <f t="shared" si="66"/>
        <v>0.1507310835681927</v>
      </c>
      <c r="F290" s="9">
        <f t="shared" si="67"/>
        <v>9.2817411521105925E-2</v>
      </c>
      <c r="G290" s="9">
        <f t="shared" si="68"/>
        <v>1.1498636042677099</v>
      </c>
      <c r="H290" s="9">
        <f t="shared" si="69"/>
        <v>1.3219618091949588</v>
      </c>
      <c r="I290" s="9">
        <f t="shared" si="70"/>
        <v>6.6343316609117791</v>
      </c>
      <c r="J290" s="9">
        <f t="shared" si="71"/>
        <v>10.773840636275535</v>
      </c>
      <c r="K290" s="11">
        <f t="shared" si="72"/>
        <v>0.78125</v>
      </c>
      <c r="L290" s="11">
        <f t="shared" si="73"/>
        <v>0.16949152542372881</v>
      </c>
      <c r="M290" s="11">
        <f t="shared" si="74"/>
        <v>0.10526315789473684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-0.16255017841213204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0.19067796610169491</v>
      </c>
      <c r="Q290" s="11">
        <f>2*'OddsRatio_working_3-way'!K290*'OddsRatio_working_3-way'!L290*'OddsRatio_working_3-way'!M290</f>
        <v>2.7876895628902758E-2</v>
      </c>
      <c r="R290" s="11">
        <f t="shared" si="75"/>
        <v>0</v>
      </c>
      <c r="S290" s="11">
        <f t="shared" si="76"/>
        <v>-1.1730406448293602</v>
      </c>
      <c r="T290" s="11">
        <f t="shared" si="77"/>
        <v>-0.17149717029669004</v>
      </c>
      <c r="U290" s="11">
        <f>'OddsRatio_working_3-way'!S290-'OddsRatio_working_3-way'!R290^2/3</f>
        <v>-1.1730406448293602</v>
      </c>
      <c r="V290" s="11">
        <f>'OddsRatio_working_3-way'!S290*'OddsRatio_working_3-way'!R290/3-2*'OddsRatio_working_3-way'!R290^3/27-'OddsRatio_working_3-way'!T290</f>
        <v>0.17149717029669004</v>
      </c>
      <c r="W290" s="11">
        <f>'OddsRatio_working_3-way'!V290^2+4*'OddsRatio_working_3-way'!U290^3/27</f>
        <v>-0.20971946073011152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0.24450497957602182</v>
      </c>
      <c r="Y290" s="11">
        <f>IF('OddsRatio_working_3-way'!W290&gt;=0,IF('OddsRatio_working_3-way'!V290+SQRT('OddsRatio_working_3-way'!W290)&gt;0,0,PI()),ACOS('OddsRatio_working_3-way'!V290/(2*'OddsRatio_working_3-way'!X290)))</f>
        <v>1.2124748457877592</v>
      </c>
      <c r="Z290" s="11">
        <f>'OddsRatio_working_3-way'!X290^(1/3)*COS('OddsRatio_working_3-way'!Y290/3)</f>
        <v>0.57493180213385486</v>
      </c>
      <c r="AA290" s="11">
        <f>'OddsRatio_working_3-way'!X290^(1/3)*COS(('OddsRatio_working_3-way'!Y290+2*PI())/3)</f>
        <v>-0.50042183166919652</v>
      </c>
      <c r="AB290" s="11">
        <f>'OddsRatio_working_3-way'!X290^(1/3)*COS(('OddsRatio_working_3-way'!Y290+4*PI())/3)</f>
        <v>-7.4509970464658015E-2</v>
      </c>
      <c r="AC290" s="11">
        <f>'OddsRatio_working_3-way'!X290^(1/3)*SIN('OddsRatio_working_3-way'!Y290/3)</f>
        <v>0.24590032771749473</v>
      </c>
      <c r="AD290" s="11">
        <f>'OddsRatio_working_3-way'!X290^(1/3)*SIN(('OddsRatio_working_3-way'!Y290+2*PI())/3)</f>
        <v>0.37495538223273939</v>
      </c>
      <c r="AE290" s="11">
        <f>'OddsRatio_working_3-way'!X290^(1/3)*SIN(('OddsRatio_working_3-way'!Y290+4*PI())/3)</f>
        <v>-0.62085570995023409</v>
      </c>
      <c r="AF290" s="11">
        <f>-'OddsRatio_working_3-way'!U290/(3*'OddsRatio_working_3-way'!X290^(1/3))*COS(('OddsRatio_working_3-way'!Y290)/3)</f>
        <v>0.57493180213385497</v>
      </c>
      <c r="AG290" s="11">
        <f>-'OddsRatio_working_3-way'!U290/(3*'OddsRatio_working_3-way'!X290^(1/3))*COS(('OddsRatio_working_3-way'!Y290+2*PI())/3)</f>
        <v>-0.50042183166919663</v>
      </c>
      <c r="AH290" s="11">
        <f>-'OddsRatio_working_3-way'!U290/(3*'OddsRatio_working_3-way'!X290^(1/3))*COS(('OddsRatio_working_3-way'!Y290+4*PI())/3)</f>
        <v>-7.4509970464658029E-2</v>
      </c>
      <c r="AI290" s="11">
        <f>'OddsRatio_working_3-way'!U290/(3*'OddsRatio_working_3-way'!X290^(1/3))*SIN(('OddsRatio_working_3-way'!Y290)/3)</f>
        <v>-0.24590032771749476</v>
      </c>
      <c r="AJ290" s="11">
        <f>'OddsRatio_working_3-way'!U290/(3*'OddsRatio_working_3-way'!X290^(1/3))*SIN(('OddsRatio_working_3-way'!Y290+2*PI())/3)</f>
        <v>-0.37495538223273944</v>
      </c>
      <c r="AK290" s="11">
        <f>'OddsRatio_working_3-way'!U290/(3*'OddsRatio_working_3-way'!X290^(1/3))*SIN(('OddsRatio_working_3-way'!Y290+4*PI())/3)</f>
        <v>0.6208557099502342</v>
      </c>
      <c r="AL290" s="11">
        <f>'OddsRatio_working_3-way'!Z290+'OddsRatio_working_3-way'!AF290</f>
        <v>1.1498636042677099</v>
      </c>
      <c r="AM290" s="11">
        <f>'OddsRatio_working_3-way'!AA290+'OddsRatio_working_3-way'!AG290</f>
        <v>-1.0008436633383933</v>
      </c>
      <c r="AN290" s="11">
        <f>'OddsRatio_working_3-way'!AB290+'OddsRatio_working_3-way'!AH290</f>
        <v>-0.14901994092931603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1.1498636042677099</v>
      </c>
      <c r="AS290" s="11">
        <f>IF(('OddsRatio_working_3-way'!X290=0),IF(Q290&gt;0,-Q290^(1/3),(-Q290)^(1/3)),'OddsRatio_working_3-way'!AM290-'OddsRatio_working_3-way'!R290/3)</f>
        <v>-1.0008436633383933</v>
      </c>
      <c r="AT290" s="11">
        <f>IF(('OddsRatio_working_3-way'!X290=0),IF(Q290&gt;0,-Q290^(1/3),(-Q290)^(1/3)),'OddsRatio_working_3-way'!AN290-'OddsRatio_working_3-way'!R290/3)</f>
        <v>-0.14901994092931603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9">
        <f t="shared" si="65"/>
        <v>0.38333346205028002</v>
      </c>
      <c r="E291" s="9">
        <f t="shared" si="66"/>
        <v>0.2485675928199837</v>
      </c>
      <c r="F291" s="9">
        <f t="shared" si="67"/>
        <v>0.36809894512973651</v>
      </c>
      <c r="G291" s="9">
        <f t="shared" si="68"/>
        <v>1.0796609236360202</v>
      </c>
      <c r="H291" s="9">
        <f t="shared" si="69"/>
        <v>2.60869477621767</v>
      </c>
      <c r="I291" s="9">
        <f t="shared" si="70"/>
        <v>4.0230505861808572</v>
      </c>
      <c r="J291" s="9">
        <f t="shared" si="71"/>
        <v>2.7166608685812719</v>
      </c>
      <c r="K291" s="11">
        <f t="shared" si="72"/>
        <v>0.40160642570281119</v>
      </c>
      <c r="L291" s="11">
        <f t="shared" si="73"/>
        <v>0.26315789473684209</v>
      </c>
      <c r="M291" s="11">
        <f t="shared" si="74"/>
        <v>0.38610038610038611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-0.27068158837340839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0.23993556016384171</v>
      </c>
      <c r="Q291" s="11">
        <f>2*'OddsRatio_working_3-way'!K291*'OddsRatio_working_3-way'!L291*'OddsRatio_working_3-way'!M291</f>
        <v>8.1610734749606006E-2</v>
      </c>
      <c r="R291" s="11">
        <f t="shared" si="75"/>
        <v>0</v>
      </c>
      <c r="S291" s="11">
        <f t="shared" si="76"/>
        <v>-0.88641256173230309</v>
      </c>
      <c r="T291" s="11">
        <f t="shared" si="77"/>
        <v>-0.30150087133751796</v>
      </c>
      <c r="U291" s="11">
        <f>'OddsRatio_working_3-way'!S291-'OddsRatio_working_3-way'!R291^2/3</f>
        <v>-0.88641256173230309</v>
      </c>
      <c r="V291" s="11">
        <f>'OddsRatio_working_3-way'!S291*'OddsRatio_working_3-way'!R291/3-2*'OddsRatio_working_3-way'!R291^3/27-'OddsRatio_working_3-way'!T291</f>
        <v>0.30150087133751796</v>
      </c>
      <c r="W291" s="11">
        <f>'OddsRatio_working_3-way'!V291^2+4*'OddsRatio_working_3-way'!U291^3/27</f>
        <v>-1.2279222569346521E-2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0.1606097739761104</v>
      </c>
      <c r="Y291" s="11">
        <f>IF('OddsRatio_working_3-way'!W291&gt;=0,IF('OddsRatio_working_3-way'!V291+SQRT('OddsRatio_working_3-way'!W291)&gt;0,0,PI()),ACOS('OddsRatio_working_3-way'!V291/(2*'OddsRatio_working_3-way'!X291)))</f>
        <v>0.35220863422922122</v>
      </c>
      <c r="Z291" s="11">
        <f>'OddsRatio_working_3-way'!X291^(1/3)*COS('OddsRatio_working_3-way'!Y291/3)</f>
        <v>0.5398304618180102</v>
      </c>
      <c r="AA291" s="11">
        <f>'OddsRatio_working_3-way'!X291^(1/3)*COS(('OddsRatio_working_3-way'!Y291+2*PI())/3)</f>
        <v>-0.3250554594458106</v>
      </c>
      <c r="AB291" s="11">
        <f>'OddsRatio_working_3-way'!X291^(1/3)*COS(('OddsRatio_working_3-way'!Y291+4*PI())/3)</f>
        <v>-0.21477500237219976</v>
      </c>
      <c r="AC291" s="11">
        <f>'OddsRatio_working_3-way'!X291^(1/3)*SIN('OddsRatio_working_3-way'!Y291/3)</f>
        <v>6.3670451577804224E-2</v>
      </c>
      <c r="AD291" s="11">
        <f>'OddsRatio_working_3-way'!X291^(1/3)*SIN(('OddsRatio_working_3-way'!Y291+2*PI())/3)</f>
        <v>0.43567166788218015</v>
      </c>
      <c r="AE291" s="11">
        <f>'OddsRatio_working_3-way'!X291^(1/3)*SIN(('OddsRatio_working_3-way'!Y291+4*PI())/3)</f>
        <v>-0.49934211945998441</v>
      </c>
      <c r="AF291" s="11">
        <f>-'OddsRatio_working_3-way'!U291/(3*'OddsRatio_working_3-way'!X291^(1/3))*COS(('OddsRatio_working_3-way'!Y291)/3)</f>
        <v>0.53983046181801009</v>
      </c>
      <c r="AG291" s="11">
        <f>-'OddsRatio_working_3-way'!U291/(3*'OddsRatio_working_3-way'!X291^(1/3))*COS(('OddsRatio_working_3-way'!Y291+2*PI())/3)</f>
        <v>-0.32505545944581055</v>
      </c>
      <c r="AH291" s="11">
        <f>-'OddsRatio_working_3-way'!U291/(3*'OddsRatio_working_3-way'!X291^(1/3))*COS(('OddsRatio_working_3-way'!Y291+4*PI())/3)</f>
        <v>-0.21477500237219971</v>
      </c>
      <c r="AI291" s="11">
        <f>'OddsRatio_working_3-way'!U291/(3*'OddsRatio_working_3-way'!X291^(1/3))*SIN(('OddsRatio_working_3-way'!Y291)/3)</f>
        <v>-6.3670451577804224E-2</v>
      </c>
      <c r="AJ291" s="11">
        <f>'OddsRatio_working_3-way'!U291/(3*'OddsRatio_working_3-way'!X291^(1/3))*SIN(('OddsRatio_working_3-way'!Y291+2*PI())/3)</f>
        <v>-0.43567166788218009</v>
      </c>
      <c r="AK291" s="11">
        <f>'OddsRatio_working_3-way'!U291/(3*'OddsRatio_working_3-way'!X291^(1/3))*SIN(('OddsRatio_working_3-way'!Y291+4*PI())/3)</f>
        <v>0.49934211945998436</v>
      </c>
      <c r="AL291" s="11">
        <f>'OddsRatio_working_3-way'!Z291+'OddsRatio_working_3-way'!AF291</f>
        <v>1.0796609236360202</v>
      </c>
      <c r="AM291" s="11">
        <f>'OddsRatio_working_3-way'!AA291+'OddsRatio_working_3-way'!AG291</f>
        <v>-0.6501109188916212</v>
      </c>
      <c r="AN291" s="11">
        <f>'OddsRatio_working_3-way'!AB291+'OddsRatio_working_3-way'!AH291</f>
        <v>-0.42955000474439947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1.0796609236360202</v>
      </c>
      <c r="AS291" s="11">
        <f>IF(('OddsRatio_working_3-way'!X291=0),IF(Q291&gt;0,-Q291^(1/3),(-Q291)^(1/3)),'OddsRatio_working_3-way'!AM291-'OddsRatio_working_3-way'!R291/3)</f>
        <v>-0.6501109188916212</v>
      </c>
      <c r="AT291" s="11">
        <f>IF(('OddsRatio_working_3-way'!X291=0),IF(Q291&gt;0,-Q291^(1/3),(-Q291)^(1/3)),'OddsRatio_working_3-way'!AN291-'OddsRatio_working_3-way'!R291/3)</f>
        <v>-0.42955000474439947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9">
        <f t="shared" si="65"/>
        <v>0.47440950750179295</v>
      </c>
      <c r="E292" s="9">
        <f t="shared" si="66"/>
        <v>0.25922058420100874</v>
      </c>
      <c r="F292" s="9">
        <f t="shared" si="67"/>
        <v>0.26636990829719814</v>
      </c>
      <c r="G292" s="9">
        <f t="shared" si="68"/>
        <v>1.035405193167376</v>
      </c>
      <c r="H292" s="9">
        <f t="shared" si="69"/>
        <v>2.1078835566890923</v>
      </c>
      <c r="I292" s="9">
        <f t="shared" si="70"/>
        <v>3.8577183331419578</v>
      </c>
      <c r="J292" s="9">
        <f t="shared" si="71"/>
        <v>3.7541778138252213</v>
      </c>
      <c r="K292" s="11">
        <f t="shared" si="72"/>
        <v>0.48309178743961356</v>
      </c>
      <c r="L292" s="11">
        <f t="shared" si="73"/>
        <v>0.26595744680851063</v>
      </c>
      <c r="M292" s="11">
        <f t="shared" si="74"/>
        <v>0.27322404371584696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-0.27576250823547643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0.2278271204280819</v>
      </c>
      <c r="Q292" s="11">
        <f>2*'OddsRatio_working_3-way'!K292*'OddsRatio_working_3-way'!L292*'OddsRatio_working_3-way'!M292</f>
        <v>7.0208665771365752E-2</v>
      </c>
      <c r="R292" s="11">
        <f t="shared" si="75"/>
        <v>0</v>
      </c>
      <c r="S292" s="11">
        <f t="shared" si="76"/>
        <v>-0.82617148315730426</v>
      </c>
      <c r="T292" s="11">
        <f t="shared" si="77"/>
        <v>-0.25459829989439264</v>
      </c>
      <c r="U292" s="11">
        <f>'OddsRatio_working_3-way'!S292-'OddsRatio_working_3-way'!R292^2/3</f>
        <v>-0.82617148315730426</v>
      </c>
      <c r="V292" s="11">
        <f>'OddsRatio_working_3-way'!S292*'OddsRatio_working_3-way'!R292/3-2*'OddsRatio_working_3-way'!R292^3/27-'OddsRatio_working_3-way'!T292</f>
        <v>0.25459829989439264</v>
      </c>
      <c r="W292" s="11">
        <f>'OddsRatio_working_3-way'!V292^2+4*'OddsRatio_working_3-way'!U292^3/27</f>
        <v>-1.8722082787504493E-2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0.14451849111499504</v>
      </c>
      <c r="Y292" s="11">
        <f>IF('OddsRatio_working_3-way'!W292&gt;=0,IF('OddsRatio_working_3-way'!V292+SQRT('OddsRatio_working_3-way'!W292)&gt;0,0,PI()),ACOS('OddsRatio_working_3-way'!V292/(2*'OddsRatio_working_3-way'!X292)))</f>
        <v>0.49314103438054802</v>
      </c>
      <c r="Z292" s="11">
        <f>'OddsRatio_working_3-way'!X292^(1/3)*COS('OddsRatio_working_3-way'!Y292/3)</f>
        <v>0.517702596583688</v>
      </c>
      <c r="AA292" s="11">
        <f>'OddsRatio_working_3-way'!X292^(1/3)*COS(('OddsRatio_working_3-way'!Y292+2*PI())/3)</f>
        <v>-0.3332212311088531</v>
      </c>
      <c r="AB292" s="11">
        <f>'OddsRatio_working_3-way'!X292^(1/3)*COS(('OddsRatio_working_3-way'!Y292+4*PI())/3)</f>
        <v>-0.18448136547483507</v>
      </c>
      <c r="AC292" s="11">
        <f>'OddsRatio_working_3-way'!X292^(1/3)*SIN('OddsRatio_working_3-way'!Y292/3)</f>
        <v>8.5875001463029274E-2</v>
      </c>
      <c r="AD292" s="11">
        <f>'OddsRatio_working_3-way'!X292^(1/3)*SIN(('OddsRatio_working_3-way'!Y292+2*PI())/3)</f>
        <v>0.40540609951512618</v>
      </c>
      <c r="AE292" s="11">
        <f>'OddsRatio_working_3-way'!X292^(1/3)*SIN(('OddsRatio_working_3-way'!Y292+4*PI())/3)</f>
        <v>-0.49128110097815525</v>
      </c>
      <c r="AF292" s="11">
        <f>-'OddsRatio_working_3-way'!U292/(3*'OddsRatio_working_3-way'!X292^(1/3))*COS(('OddsRatio_working_3-way'!Y292)/3)</f>
        <v>0.517702596583688</v>
      </c>
      <c r="AG292" s="11">
        <f>-'OddsRatio_working_3-way'!U292/(3*'OddsRatio_working_3-way'!X292^(1/3))*COS(('OddsRatio_working_3-way'!Y292+2*PI())/3)</f>
        <v>-0.3332212311088531</v>
      </c>
      <c r="AH292" s="11">
        <f>-'OddsRatio_working_3-way'!U292/(3*'OddsRatio_working_3-way'!X292^(1/3))*COS(('OddsRatio_working_3-way'!Y292+4*PI())/3)</f>
        <v>-0.18448136547483507</v>
      </c>
      <c r="AI292" s="11">
        <f>'OddsRatio_working_3-way'!U292/(3*'OddsRatio_working_3-way'!X292^(1/3))*SIN(('OddsRatio_working_3-way'!Y292)/3)</f>
        <v>-8.5875001463029274E-2</v>
      </c>
      <c r="AJ292" s="11">
        <f>'OddsRatio_working_3-way'!U292/(3*'OddsRatio_working_3-way'!X292^(1/3))*SIN(('OddsRatio_working_3-way'!Y292+2*PI())/3)</f>
        <v>-0.40540609951512618</v>
      </c>
      <c r="AK292" s="11">
        <f>'OddsRatio_working_3-way'!U292/(3*'OddsRatio_working_3-way'!X292^(1/3))*SIN(('OddsRatio_working_3-way'!Y292+4*PI())/3)</f>
        <v>0.49128110097815525</v>
      </c>
      <c r="AL292" s="11">
        <f>'OddsRatio_working_3-way'!Z292+'OddsRatio_working_3-way'!AF292</f>
        <v>1.035405193167376</v>
      </c>
      <c r="AM292" s="11">
        <f>'OddsRatio_working_3-way'!AA292+'OddsRatio_working_3-way'!AG292</f>
        <v>-0.6664424622177062</v>
      </c>
      <c r="AN292" s="11">
        <f>'OddsRatio_working_3-way'!AB292+'OddsRatio_working_3-way'!AH292</f>
        <v>-0.36896273094967014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1.035405193167376</v>
      </c>
      <c r="AS292" s="11">
        <f>IF(('OddsRatio_working_3-way'!X292=0),IF(Q292&gt;0,-Q292^(1/3),(-Q292)^(1/3)),'OddsRatio_working_3-way'!AM292-'OddsRatio_working_3-way'!R292/3)</f>
        <v>-0.6664424622177062</v>
      </c>
      <c r="AT292" s="11">
        <f>IF(('OddsRatio_working_3-way'!X292=0),IF(Q292&gt;0,-Q292^(1/3),(-Q292)^(1/3)),'OddsRatio_working_3-way'!AN292-'OddsRatio_working_3-way'!R292/3)</f>
        <v>-0.36896273094967014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9">
        <f t="shared" si="65"/>
        <v>0.28542822397399775</v>
      </c>
      <c r="E293" s="9">
        <f t="shared" si="66"/>
        <v>0.32583747644528821</v>
      </c>
      <c r="F293" s="9">
        <f t="shared" si="67"/>
        <v>0.38873429958071404</v>
      </c>
      <c r="G293" s="9">
        <f t="shared" si="68"/>
        <v>1.0345073422944817</v>
      </c>
      <c r="H293" s="9">
        <f t="shared" si="69"/>
        <v>3.5035077683526459</v>
      </c>
      <c r="I293" s="9">
        <f t="shared" si="70"/>
        <v>3.0690146845889634</v>
      </c>
      <c r="J293" s="9">
        <f t="shared" si="71"/>
        <v>2.5724511602876121</v>
      </c>
      <c r="K293" s="11">
        <f t="shared" si="72"/>
        <v>0.29239766081871343</v>
      </c>
      <c r="L293" s="11">
        <f t="shared" si="73"/>
        <v>0.33333333333333331</v>
      </c>
      <c r="M293" s="11">
        <f t="shared" si="74"/>
        <v>0.3968253968253968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-0.28453850676072912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0.22974101921470341</v>
      </c>
      <c r="Q293" s="11">
        <f>2*'OddsRatio_working_3-way'!K293*'OddsRatio_working_3-way'!L293*'OddsRatio_working_3-way'!M293</f>
        <v>7.7353878523469158E-2</v>
      </c>
      <c r="R293" s="11">
        <f t="shared" si="75"/>
        <v>0</v>
      </c>
      <c r="S293" s="11">
        <f t="shared" si="76"/>
        <v>-0.80741626794258337</v>
      </c>
      <c r="T293" s="11">
        <f t="shared" si="77"/>
        <v>-0.27185732927359707</v>
      </c>
      <c r="U293" s="11">
        <f>'OddsRatio_working_3-way'!S293-'OddsRatio_working_3-way'!R293^2/3</f>
        <v>-0.80741626794258337</v>
      </c>
      <c r="V293" s="11">
        <f>'OddsRatio_working_3-way'!S293*'OddsRatio_working_3-way'!R293/3-2*'OddsRatio_working_3-way'!R293^3/27-'OddsRatio_working_3-way'!T293</f>
        <v>0.27185732927359707</v>
      </c>
      <c r="W293" s="11">
        <f>'OddsRatio_working_3-way'!V293^2+4*'OddsRatio_working_3-way'!U293^3/27</f>
        <v>-4.0745769386874575E-3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0.1396253777241627</v>
      </c>
      <c r="Y293" s="11">
        <f>IF('OddsRatio_working_3-way'!W293&gt;=0,IF('OddsRatio_working_3-way'!V293+SQRT('OddsRatio_working_3-way'!W293)&gt;0,0,PI()),ACOS('OddsRatio_working_3-way'!V293/(2*'OddsRatio_working_3-way'!X293)))</f>
        <v>0.2306235066286566</v>
      </c>
      <c r="Z293" s="11">
        <f>'OddsRatio_working_3-way'!X293^(1/3)*COS('OddsRatio_working_3-way'!Y293/3)</f>
        <v>0.51725367114724086</v>
      </c>
      <c r="AA293" s="11">
        <f>'OddsRatio_working_3-way'!X293^(1/3)*COS(('OddsRatio_working_3-way'!Y293+2*PI())/3)</f>
        <v>-0.29313113601823809</v>
      </c>
      <c r="AB293" s="11">
        <f>'OddsRatio_working_3-way'!X293^(1/3)*COS(('OddsRatio_working_3-way'!Y293+4*PI())/3)</f>
        <v>-0.22412253512900282</v>
      </c>
      <c r="AC293" s="11">
        <f>'OddsRatio_working_3-way'!X293^(1/3)*SIN('OddsRatio_working_3-way'!Y293/3)</f>
        <v>3.9842134299799582E-2</v>
      </c>
      <c r="AD293" s="11">
        <f>'OddsRatio_working_3-way'!X293^(1/3)*SIN(('OddsRatio_working_3-way'!Y293+2*PI())/3)</f>
        <v>0.42803375226437268</v>
      </c>
      <c r="AE293" s="11">
        <f>'OddsRatio_working_3-way'!X293^(1/3)*SIN(('OddsRatio_working_3-way'!Y293+4*PI())/3)</f>
        <v>-0.46787588656417212</v>
      </c>
      <c r="AF293" s="11">
        <f>-'OddsRatio_working_3-way'!U293/(3*'OddsRatio_working_3-way'!X293^(1/3))*COS(('OddsRatio_working_3-way'!Y293)/3)</f>
        <v>0.51725367114724075</v>
      </c>
      <c r="AG293" s="11">
        <f>-'OddsRatio_working_3-way'!U293/(3*'OddsRatio_working_3-way'!X293^(1/3))*COS(('OddsRatio_working_3-way'!Y293+2*PI())/3)</f>
        <v>-0.29313113601823804</v>
      </c>
      <c r="AH293" s="11">
        <f>-'OddsRatio_working_3-way'!U293/(3*'OddsRatio_working_3-way'!X293^(1/3))*COS(('OddsRatio_working_3-way'!Y293+4*PI())/3)</f>
        <v>-0.22412253512900276</v>
      </c>
      <c r="AI293" s="11">
        <f>'OddsRatio_working_3-way'!U293/(3*'OddsRatio_working_3-way'!X293^(1/3))*SIN(('OddsRatio_working_3-way'!Y293)/3)</f>
        <v>-3.9842134299799575E-2</v>
      </c>
      <c r="AJ293" s="11">
        <f>'OddsRatio_working_3-way'!U293/(3*'OddsRatio_working_3-way'!X293^(1/3))*SIN(('OddsRatio_working_3-way'!Y293+2*PI())/3)</f>
        <v>-0.42803375226437262</v>
      </c>
      <c r="AK293" s="11">
        <f>'OddsRatio_working_3-way'!U293/(3*'OddsRatio_working_3-way'!X293^(1/3))*SIN(('OddsRatio_working_3-way'!Y293+4*PI())/3)</f>
        <v>0.46787588656417206</v>
      </c>
      <c r="AL293" s="11">
        <f>'OddsRatio_working_3-way'!Z293+'OddsRatio_working_3-way'!AF293</f>
        <v>1.0345073422944817</v>
      </c>
      <c r="AM293" s="11">
        <f>'OddsRatio_working_3-way'!AA293+'OddsRatio_working_3-way'!AG293</f>
        <v>-0.58626227203647607</v>
      </c>
      <c r="AN293" s="11">
        <f>'OddsRatio_working_3-way'!AB293+'OddsRatio_working_3-way'!AH293</f>
        <v>-0.44824507025800558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1.0345073422944817</v>
      </c>
      <c r="AS293" s="11">
        <f>IF(('OddsRatio_working_3-way'!X293=0),IF(Q293&gt;0,-Q293^(1/3),(-Q293)^(1/3)),'OddsRatio_working_3-way'!AM293-'OddsRatio_working_3-way'!R293/3)</f>
        <v>-0.58626227203647607</v>
      </c>
      <c r="AT293" s="11">
        <f>IF(('OddsRatio_working_3-way'!X293=0),IF(Q293&gt;0,-Q293^(1/3),(-Q293)^(1/3)),'OddsRatio_working_3-way'!AN293-'OddsRatio_working_3-way'!R293/3)</f>
        <v>-0.44824507025800558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9">
        <f t="shared" si="65"/>
        <v>0.65212078407441565</v>
      </c>
      <c r="E294" s="9">
        <f t="shared" si="66"/>
        <v>0.22202050219845723</v>
      </c>
      <c r="F294" s="9">
        <f t="shared" si="67"/>
        <v>0.1258587137271272</v>
      </c>
      <c r="G294" s="9">
        <f t="shared" si="68"/>
        <v>1.045996579646157</v>
      </c>
      <c r="H294" s="9">
        <f t="shared" si="69"/>
        <v>1.5334582556195397</v>
      </c>
      <c r="I294" s="9">
        <f t="shared" si="70"/>
        <v>4.5040885418146255</v>
      </c>
      <c r="J294" s="9">
        <f t="shared" si="71"/>
        <v>7.9454172888504822</v>
      </c>
      <c r="K294" s="11">
        <f t="shared" si="72"/>
        <v>0.66225165562913912</v>
      </c>
      <c r="L294" s="11">
        <f t="shared" si="73"/>
        <v>0.22988505747126439</v>
      </c>
      <c r="M294" s="11">
        <f t="shared" si="74"/>
        <v>0.13089005235602094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-0.22605988361874674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0.20923278522314381</v>
      </c>
      <c r="Q294" s="11">
        <f>2*'OddsRatio_working_3-way'!K294*'OddsRatio_working_3-way'!L294*'OddsRatio_working_3-way'!M294</f>
        <v>3.9853863852027396E-2</v>
      </c>
      <c r="R294" s="11">
        <f t="shared" si="75"/>
        <v>0</v>
      </c>
      <c r="S294" s="11">
        <f t="shared" si="76"/>
        <v>-0.92556353597004382</v>
      </c>
      <c r="T294" s="11">
        <f t="shared" si="77"/>
        <v>-0.17629781637524644</v>
      </c>
      <c r="U294" s="11">
        <f>'OddsRatio_working_3-way'!S294-'OddsRatio_working_3-way'!R294^2/3</f>
        <v>-0.92556353597004382</v>
      </c>
      <c r="V294" s="11">
        <f>'OddsRatio_working_3-way'!S294*'OddsRatio_working_3-way'!R294/3-2*'OddsRatio_working_3-way'!R294^3/27-'OddsRatio_working_3-way'!T294</f>
        <v>0.17629781637524644</v>
      </c>
      <c r="W294" s="11">
        <f>'OddsRatio_working_3-way'!V294^2+4*'OddsRatio_working_3-way'!U294^3/27</f>
        <v>-8.6385825546736322E-2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0.17136711003385133</v>
      </c>
      <c r="Y294" s="11">
        <f>IF('OddsRatio_working_3-way'!W294&gt;=0,IF('OddsRatio_working_3-way'!V294+SQRT('OddsRatio_working_3-way'!W294)&gt;0,0,PI()),ACOS('OddsRatio_working_3-way'!V294/(2*'OddsRatio_working_3-way'!X294)))</f>
        <v>1.0305043687291331</v>
      </c>
      <c r="Z294" s="11">
        <f>'OddsRatio_working_3-way'!X294^(1/3)*COS('OddsRatio_working_3-way'!Y294/3)</f>
        <v>0.52299828982307861</v>
      </c>
      <c r="AA294" s="11">
        <f>'OddsRatio_working_3-way'!X294^(1/3)*COS(('OddsRatio_working_3-way'!Y294+2*PI())/3)</f>
        <v>-0.4235036992429293</v>
      </c>
      <c r="AB294" s="11">
        <f>'OddsRatio_working_3-way'!X294^(1/3)*COS(('OddsRatio_working_3-way'!Y294+4*PI())/3)</f>
        <v>-9.9494590580149117E-2</v>
      </c>
      <c r="AC294" s="11">
        <f>'OddsRatio_working_3-way'!X294^(1/3)*SIN('OddsRatio_working_3-way'!Y294/3)</f>
        <v>0.18706674610634683</v>
      </c>
      <c r="AD294" s="11">
        <f>'OddsRatio_working_3-way'!X294^(1/3)*SIN(('OddsRatio_working_3-way'!Y294+2*PI())/3)</f>
        <v>0.35939643206942912</v>
      </c>
      <c r="AE294" s="11">
        <f>'OddsRatio_working_3-way'!X294^(1/3)*SIN(('OddsRatio_working_3-way'!Y294+4*PI())/3)</f>
        <v>-0.54646317817577594</v>
      </c>
      <c r="AF294" s="11">
        <f>-'OddsRatio_working_3-way'!U294/(3*'OddsRatio_working_3-way'!X294^(1/3))*COS(('OddsRatio_working_3-way'!Y294)/3)</f>
        <v>0.5229982898230785</v>
      </c>
      <c r="AG294" s="11">
        <f>-'OddsRatio_working_3-way'!U294/(3*'OddsRatio_working_3-way'!X294^(1/3))*COS(('OddsRatio_working_3-way'!Y294+2*PI())/3)</f>
        <v>-0.42350369924292924</v>
      </c>
      <c r="AH294" s="11">
        <f>-'OddsRatio_working_3-way'!U294/(3*'OddsRatio_working_3-way'!X294^(1/3))*COS(('OddsRatio_working_3-way'!Y294+4*PI())/3)</f>
        <v>-9.9494590580149103E-2</v>
      </c>
      <c r="AI294" s="11">
        <f>'OddsRatio_working_3-way'!U294/(3*'OddsRatio_working_3-way'!X294^(1/3))*SIN(('OddsRatio_working_3-way'!Y294)/3)</f>
        <v>-0.1870667461063468</v>
      </c>
      <c r="AJ294" s="11">
        <f>'OddsRatio_working_3-way'!U294/(3*'OddsRatio_working_3-way'!X294^(1/3))*SIN(('OddsRatio_working_3-way'!Y294+2*PI())/3)</f>
        <v>-0.35939643206942901</v>
      </c>
      <c r="AK294" s="11">
        <f>'OddsRatio_working_3-way'!U294/(3*'OddsRatio_working_3-way'!X294^(1/3))*SIN(('OddsRatio_working_3-way'!Y294+4*PI())/3)</f>
        <v>0.54646317817577583</v>
      </c>
      <c r="AL294" s="11">
        <f>'OddsRatio_working_3-way'!Z294+'OddsRatio_working_3-way'!AF294</f>
        <v>1.045996579646157</v>
      </c>
      <c r="AM294" s="11">
        <f>'OddsRatio_working_3-way'!AA294+'OddsRatio_working_3-way'!AG294</f>
        <v>-0.8470073984858586</v>
      </c>
      <c r="AN294" s="11">
        <f>'OddsRatio_working_3-way'!AB294+'OddsRatio_working_3-way'!AH294</f>
        <v>-0.19898918116029823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1.045996579646157</v>
      </c>
      <c r="AS294" s="11">
        <f>IF(('OddsRatio_working_3-way'!X294=0),IF(Q294&gt;0,-Q294^(1/3),(-Q294)^(1/3)),'OddsRatio_working_3-way'!AM294-'OddsRatio_working_3-way'!R294/3)</f>
        <v>-0.8470073984858586</v>
      </c>
      <c r="AT294" s="11">
        <f>IF(('OddsRatio_working_3-way'!X294=0),IF(Q294&gt;0,-Q294^(1/3),(-Q294)^(1/3)),'OddsRatio_working_3-way'!AN294-'OddsRatio_working_3-way'!R294/3)</f>
        <v>-0.19898918116029823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9">
        <f t="shared" si="65"/>
        <v>0.61802723246672209</v>
      </c>
      <c r="E295" s="9">
        <f t="shared" si="66"/>
        <v>0.23543869540180568</v>
      </c>
      <c r="F295" s="9">
        <f t="shared" si="67"/>
        <v>0.14653407213147218</v>
      </c>
      <c r="G295" s="9">
        <f t="shared" si="68"/>
        <v>1.0475452154614338</v>
      </c>
      <c r="H295" s="9">
        <f t="shared" si="69"/>
        <v>1.6180516771222462</v>
      </c>
      <c r="I295" s="9">
        <f t="shared" si="70"/>
        <v>4.247390167930444</v>
      </c>
      <c r="J295" s="9">
        <f t="shared" si="71"/>
        <v>6.8243513979655708</v>
      </c>
      <c r="K295" s="11">
        <f t="shared" si="72"/>
        <v>0.62893081761006286</v>
      </c>
      <c r="L295" s="11">
        <f t="shared" si="73"/>
        <v>0.24390243902439027</v>
      </c>
      <c r="M295" s="11">
        <f t="shared" si="74"/>
        <v>0.1524390243902439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-0.2377955245268053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0.21630019567567974</v>
      </c>
      <c r="Q295" s="11">
        <f>2*'OddsRatio_working_3-way'!K295*'OddsRatio_working_3-way'!L295*'OddsRatio_working_3-way'!M295</f>
        <v>4.6767609875822645E-2</v>
      </c>
      <c r="R295" s="11">
        <f t="shared" si="75"/>
        <v>0</v>
      </c>
      <c r="S295" s="11">
        <f t="shared" si="76"/>
        <v>-0.90960583091755154</v>
      </c>
      <c r="T295" s="11">
        <f t="shared" si="77"/>
        <v>-0.19667153100920032</v>
      </c>
      <c r="U295" s="11">
        <f>'OddsRatio_working_3-way'!S295-'OddsRatio_working_3-way'!R295^2/3</f>
        <v>-0.90960583091755154</v>
      </c>
      <c r="V295" s="11">
        <f>'OddsRatio_working_3-way'!S295*'OddsRatio_working_3-way'!R295/3-2*'OddsRatio_working_3-way'!R295^3/27-'OddsRatio_working_3-way'!T295</f>
        <v>0.19667153100920032</v>
      </c>
      <c r="W295" s="11">
        <f>'OddsRatio_working_3-way'!V295^2+4*'OddsRatio_working_3-way'!U295^3/27</f>
        <v>-7.2815448126841834E-2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0.16695443932128959</v>
      </c>
      <c r="Y295" s="11">
        <f>IF('OddsRatio_working_3-way'!W295&gt;=0,IF('OddsRatio_working_3-way'!V295+SQRT('OddsRatio_working_3-way'!W295)&gt;0,0,PI()),ACOS('OddsRatio_working_3-way'!V295/(2*'OddsRatio_working_3-way'!X295)))</f>
        <v>0.94097842403598719</v>
      </c>
      <c r="Z295" s="11">
        <f>'OddsRatio_working_3-way'!X295^(1/3)*COS('OddsRatio_working_3-way'!Y295/3)</f>
        <v>0.52377260773071688</v>
      </c>
      <c r="AA295" s="11">
        <f>'OddsRatio_working_3-way'!X295^(1/3)*COS(('OddsRatio_working_3-way'!Y295+2*PI())/3)</f>
        <v>-0.40901940439889334</v>
      </c>
      <c r="AB295" s="11">
        <f>'OddsRatio_working_3-way'!X295^(1/3)*COS(('OddsRatio_working_3-way'!Y295+4*PI())/3)</f>
        <v>-0.11475320333182347</v>
      </c>
      <c r="AC295" s="11">
        <f>'OddsRatio_working_3-way'!X295^(1/3)*SIN('OddsRatio_working_3-way'!Y295/3)</f>
        <v>0.16989467039948133</v>
      </c>
      <c r="AD295" s="11">
        <f>'OddsRatio_working_3-way'!X295^(1/3)*SIN(('OddsRatio_working_3-way'!Y295+2*PI())/3)</f>
        <v>0.36865304890148193</v>
      </c>
      <c r="AE295" s="11">
        <f>'OddsRatio_working_3-way'!X295^(1/3)*SIN(('OddsRatio_working_3-way'!Y295+4*PI())/3)</f>
        <v>-0.53854771930096323</v>
      </c>
      <c r="AF295" s="11">
        <f>-'OddsRatio_working_3-way'!U295/(3*'OddsRatio_working_3-way'!X295^(1/3))*COS(('OddsRatio_working_3-way'!Y295)/3)</f>
        <v>0.52377260773071688</v>
      </c>
      <c r="AG295" s="11">
        <f>-'OddsRatio_working_3-way'!U295/(3*'OddsRatio_working_3-way'!X295^(1/3))*COS(('OddsRatio_working_3-way'!Y295+2*PI())/3)</f>
        <v>-0.40901940439889334</v>
      </c>
      <c r="AH295" s="11">
        <f>-'OddsRatio_working_3-way'!U295/(3*'OddsRatio_working_3-way'!X295^(1/3))*COS(('OddsRatio_working_3-way'!Y295+4*PI())/3)</f>
        <v>-0.11475320333182347</v>
      </c>
      <c r="AI295" s="11">
        <f>'OddsRatio_working_3-way'!U295/(3*'OddsRatio_working_3-way'!X295^(1/3))*SIN(('OddsRatio_working_3-way'!Y295)/3)</f>
        <v>-0.16989467039948133</v>
      </c>
      <c r="AJ295" s="11">
        <f>'OddsRatio_working_3-way'!U295/(3*'OddsRatio_working_3-way'!X295^(1/3))*SIN(('OddsRatio_working_3-way'!Y295+2*PI())/3)</f>
        <v>-0.36865304890148193</v>
      </c>
      <c r="AK295" s="11">
        <f>'OddsRatio_working_3-way'!U295/(3*'OddsRatio_working_3-way'!X295^(1/3))*SIN(('OddsRatio_working_3-way'!Y295+4*PI())/3)</f>
        <v>0.53854771930096323</v>
      </c>
      <c r="AL295" s="11">
        <f>'OddsRatio_working_3-way'!Z295+'OddsRatio_working_3-way'!AF295</f>
        <v>1.0475452154614338</v>
      </c>
      <c r="AM295" s="11">
        <f>'OddsRatio_working_3-way'!AA295+'OddsRatio_working_3-way'!AG295</f>
        <v>-0.81803880879778668</v>
      </c>
      <c r="AN295" s="11">
        <f>'OddsRatio_working_3-way'!AB295+'OddsRatio_working_3-way'!AH295</f>
        <v>-0.22950640666364694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1.0475452154614338</v>
      </c>
      <c r="AS295" s="11">
        <f>IF(('OddsRatio_working_3-way'!X295=0),IF(Q295&gt;0,-Q295^(1/3),(-Q295)^(1/3)),'OddsRatio_working_3-way'!AM295-'OddsRatio_working_3-way'!R295/3)</f>
        <v>-0.81803880879778668</v>
      </c>
      <c r="AT295" s="11">
        <f>IF(('OddsRatio_working_3-way'!X295=0),IF(Q295&gt;0,-Q295^(1/3),(-Q295)^(1/3)),'OddsRatio_working_3-way'!AN295-'OddsRatio_working_3-way'!R295/3)</f>
        <v>-0.22950640666364694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9">
        <f t="shared" si="65"/>
        <v>0.38357773400951545</v>
      </c>
      <c r="E296" s="9">
        <f t="shared" si="66"/>
        <v>0.34221517453094752</v>
      </c>
      <c r="F296" s="9">
        <f t="shared" si="67"/>
        <v>0.2742070914595372</v>
      </c>
      <c r="G296" s="9">
        <f t="shared" si="68"/>
        <v>1.0503486886922038</v>
      </c>
      <c r="H296" s="9">
        <f t="shared" si="69"/>
        <v>2.6070334936990709</v>
      </c>
      <c r="I296" s="9">
        <f t="shared" si="70"/>
        <v>2.9221381003067326</v>
      </c>
      <c r="J296" s="9">
        <f t="shared" si="71"/>
        <v>3.6468786955043537</v>
      </c>
      <c r="K296" s="11">
        <f t="shared" si="72"/>
        <v>0.39525691699604748</v>
      </c>
      <c r="L296" s="11">
        <f t="shared" si="73"/>
        <v>0.35335689045936397</v>
      </c>
      <c r="M296" s="11">
        <f t="shared" si="74"/>
        <v>0.28409090909090912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-0.279958360261507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0.23330696594289668</v>
      </c>
      <c r="Q296" s="11">
        <f>2*'OddsRatio_working_3-way'!K296*'OddsRatio_working_3-way'!L296*'OddsRatio_working_3-way'!M296</f>
        <v>7.9356110864930843E-2</v>
      </c>
      <c r="R296" s="11">
        <f t="shared" si="75"/>
        <v>0</v>
      </c>
      <c r="S296" s="11">
        <f t="shared" si="76"/>
        <v>-0.83336309630105854</v>
      </c>
      <c r="T296" s="11">
        <f t="shared" si="77"/>
        <v>-0.28345683547655048</v>
      </c>
      <c r="U296" s="11">
        <f>'OddsRatio_working_3-way'!S296-'OddsRatio_working_3-way'!R296^2/3</f>
        <v>-0.83336309630105854</v>
      </c>
      <c r="V296" s="11">
        <f>'OddsRatio_working_3-way'!S296*'OddsRatio_working_3-way'!R296/3-2*'OddsRatio_working_3-way'!R296^3/27-'OddsRatio_working_3-way'!T296</f>
        <v>0.28345683547655048</v>
      </c>
      <c r="W296" s="11">
        <f>'OddsRatio_working_3-way'!V296^2+4*'OddsRatio_working_3-way'!U296^3/27</f>
        <v>-5.3952908810385308E-3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0.14640958682700628</v>
      </c>
      <c r="Y296" s="11">
        <f>IF('OddsRatio_working_3-way'!W296&gt;=0,IF('OddsRatio_working_3-way'!V296+SQRT('OddsRatio_working_3-way'!W296)&gt;0,0,PI()),ACOS('OddsRatio_working_3-way'!V296/(2*'OddsRatio_working_3-way'!X296)))</f>
        <v>0.25355454114675013</v>
      </c>
      <c r="Z296" s="11">
        <f>'OddsRatio_working_3-way'!X296^(1/3)*COS('OddsRatio_working_3-way'!Y296/3)</f>
        <v>0.525174344346102</v>
      </c>
      <c r="AA296" s="11">
        <f>'OddsRatio_working_3-way'!X296^(1/3)*COS(('OddsRatio_working_3-way'!Y296+2*PI())/3)</f>
        <v>-0.30111904347131624</v>
      </c>
      <c r="AB296" s="11">
        <f>'OddsRatio_working_3-way'!X296^(1/3)*COS(('OddsRatio_working_3-way'!Y296+4*PI())/3)</f>
        <v>-0.22405530087478567</v>
      </c>
      <c r="AC296" s="11">
        <f>'OddsRatio_working_3-way'!X296^(1/3)*SIN('OddsRatio_working_3-way'!Y296/3)</f>
        <v>4.4492772532866993E-2</v>
      </c>
      <c r="AD296" s="11">
        <f>'OddsRatio_working_3-way'!X296^(1/3)*SIN(('OddsRatio_working_3-way'!Y296+2*PI())/3)</f>
        <v>0.43256793735312743</v>
      </c>
      <c r="AE296" s="11">
        <f>'OddsRatio_working_3-way'!X296^(1/3)*SIN(('OddsRatio_working_3-way'!Y296+4*PI())/3)</f>
        <v>-0.47706070988599436</v>
      </c>
      <c r="AF296" s="11">
        <f>-'OddsRatio_working_3-way'!U296/(3*'OddsRatio_working_3-way'!X296^(1/3))*COS(('OddsRatio_working_3-way'!Y296)/3)</f>
        <v>0.52517434434610188</v>
      </c>
      <c r="AG296" s="11">
        <f>-'OddsRatio_working_3-way'!U296/(3*'OddsRatio_working_3-way'!X296^(1/3))*COS(('OddsRatio_working_3-way'!Y296+2*PI())/3)</f>
        <v>-0.30111904347131618</v>
      </c>
      <c r="AH296" s="11">
        <f>-'OddsRatio_working_3-way'!U296/(3*'OddsRatio_working_3-way'!X296^(1/3))*COS(('OddsRatio_working_3-way'!Y296+4*PI())/3)</f>
        <v>-0.22405530087478562</v>
      </c>
      <c r="AI296" s="11">
        <f>'OddsRatio_working_3-way'!U296/(3*'OddsRatio_working_3-way'!X296^(1/3))*SIN(('OddsRatio_working_3-way'!Y296)/3)</f>
        <v>-4.4492772532866987E-2</v>
      </c>
      <c r="AJ296" s="11">
        <f>'OddsRatio_working_3-way'!U296/(3*'OddsRatio_working_3-way'!X296^(1/3))*SIN(('OddsRatio_working_3-way'!Y296+2*PI())/3)</f>
        <v>-0.43256793735312732</v>
      </c>
      <c r="AK296" s="11">
        <f>'OddsRatio_working_3-way'!U296/(3*'OddsRatio_working_3-way'!X296^(1/3))*SIN(('OddsRatio_working_3-way'!Y296+4*PI())/3)</f>
        <v>0.47706070988599425</v>
      </c>
      <c r="AL296" s="11">
        <f>'OddsRatio_working_3-way'!Z296+'OddsRatio_working_3-way'!AF296</f>
        <v>1.0503486886922038</v>
      </c>
      <c r="AM296" s="11">
        <f>'OddsRatio_working_3-way'!AA296+'OddsRatio_working_3-way'!AG296</f>
        <v>-0.60223808694263248</v>
      </c>
      <c r="AN296" s="11">
        <f>'OddsRatio_working_3-way'!AB296+'OddsRatio_working_3-way'!AH296</f>
        <v>-0.44811060174957129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1.0503486886922038</v>
      </c>
      <c r="AS296" s="11">
        <f>IF(('OddsRatio_working_3-way'!X296=0),IF(Q296&gt;0,-Q296^(1/3),(-Q296)^(1/3)),'OddsRatio_working_3-way'!AM296-'OddsRatio_working_3-way'!R296/3)</f>
        <v>-0.60223808694263248</v>
      </c>
      <c r="AT296" s="11">
        <f>IF(('OddsRatio_working_3-way'!X296=0),IF(Q296&gt;0,-Q296^(1/3),(-Q296)^(1/3)),'OddsRatio_working_3-way'!AN296-'OddsRatio_working_3-way'!R296/3)</f>
        <v>-0.44811060174957129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9">
        <f t="shared" si="65"/>
        <v>0.35242590825510273</v>
      </c>
      <c r="E297" s="9">
        <f t="shared" si="66"/>
        <v>0.34352752719850504</v>
      </c>
      <c r="F297" s="9">
        <f t="shared" si="67"/>
        <v>0.30404656454639234</v>
      </c>
      <c r="G297" s="9">
        <f t="shared" si="68"/>
        <v>1.0499861941820887</v>
      </c>
      <c r="H297" s="9">
        <f t="shared" si="69"/>
        <v>2.8374758398186555</v>
      </c>
      <c r="I297" s="9">
        <f t="shared" si="70"/>
        <v>2.9109748734114014</v>
      </c>
      <c r="J297" s="9">
        <f t="shared" si="71"/>
        <v>3.2889699033169539</v>
      </c>
      <c r="K297" s="11">
        <f t="shared" si="72"/>
        <v>0.36363636363636365</v>
      </c>
      <c r="L297" s="11">
        <f t="shared" si="73"/>
        <v>0.3546099290780142</v>
      </c>
      <c r="M297" s="11">
        <f t="shared" si="74"/>
        <v>0.31446540880503143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-0.28155095718323353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0.23316261774712199</v>
      </c>
      <c r="Q297" s="11">
        <f>2*'OddsRatio_working_3-way'!K297*'OddsRatio_working_3-way'!L297*'OddsRatio_working_3-way'!M297</f>
        <v>8.1100040955520689E-2</v>
      </c>
      <c r="R297" s="11">
        <f t="shared" si="75"/>
        <v>0</v>
      </c>
      <c r="S297" s="11">
        <f t="shared" si="76"/>
        <v>-0.82813647689139136</v>
      </c>
      <c r="T297" s="11">
        <f t="shared" si="77"/>
        <v>-0.28804747022309263</v>
      </c>
      <c r="U297" s="11">
        <f>'OddsRatio_working_3-way'!S297-'OddsRatio_working_3-way'!R297^2/3</f>
        <v>-0.82813647689139136</v>
      </c>
      <c r="V297" s="11">
        <f>'OddsRatio_working_3-way'!S297*'OddsRatio_working_3-way'!R297/3-2*'OddsRatio_working_3-way'!R297^3/27-'OddsRatio_working_3-way'!T297</f>
        <v>0.28804747022309263</v>
      </c>
      <c r="W297" s="11">
        <f>'OddsRatio_working_3-way'!V297^2+4*'OddsRatio_working_3-way'!U297^3/27</f>
        <v>-1.1685508075142959E-3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0.14503438894744733</v>
      </c>
      <c r="Y297" s="11">
        <f>IF('OddsRatio_working_3-way'!W297&gt;=0,IF('OddsRatio_working_3-way'!V297+SQRT('OddsRatio_working_3-way'!W297)&gt;0,0,PI()),ACOS('OddsRatio_working_3-way'!V297/(2*'OddsRatio_working_3-way'!X297)))</f>
        <v>0.11812266429825802</v>
      </c>
      <c r="Z297" s="11">
        <f>'OddsRatio_working_3-way'!X297^(1/3)*COS('OddsRatio_working_3-way'!Y297/3)</f>
        <v>0.52499309709104436</v>
      </c>
      <c r="AA297" s="11">
        <f>'OddsRatio_working_3-way'!X297^(1/3)*COS(('OddsRatio_working_3-way'!Y297+2*PI())/3)</f>
        <v>-0.28040758502900798</v>
      </c>
      <c r="AB297" s="11">
        <f>'OddsRatio_working_3-way'!X297^(1/3)*COS(('OddsRatio_working_3-way'!Y297+4*PI())/3)</f>
        <v>-0.2445855120620361</v>
      </c>
      <c r="AC297" s="11">
        <f>'OddsRatio_working_3-way'!X297^(1/3)*SIN('OddsRatio_working_3-way'!Y297/3)</f>
        <v>2.0681883470411628E-2</v>
      </c>
      <c r="AD297" s="11">
        <f>'OddsRatio_working_3-way'!X297^(1/3)*SIN(('OddsRatio_working_3-way'!Y297+2*PI())/3)</f>
        <v>0.44431641715710896</v>
      </c>
      <c r="AE297" s="11">
        <f>'OddsRatio_working_3-way'!X297^(1/3)*SIN(('OddsRatio_working_3-way'!Y297+4*PI())/3)</f>
        <v>-0.46499830062752062</v>
      </c>
      <c r="AF297" s="11">
        <f>-'OddsRatio_working_3-way'!U297/(3*'OddsRatio_working_3-way'!X297^(1/3))*COS(('OddsRatio_working_3-way'!Y297)/3)</f>
        <v>0.52499309709104436</v>
      </c>
      <c r="AG297" s="11">
        <f>-'OddsRatio_working_3-way'!U297/(3*'OddsRatio_working_3-way'!X297^(1/3))*COS(('OddsRatio_working_3-way'!Y297+2*PI())/3)</f>
        <v>-0.28040758502900798</v>
      </c>
      <c r="AH297" s="11">
        <f>-'OddsRatio_working_3-way'!U297/(3*'OddsRatio_working_3-way'!X297^(1/3))*COS(('OddsRatio_working_3-way'!Y297+4*PI())/3)</f>
        <v>-0.2445855120620361</v>
      </c>
      <c r="AI297" s="11">
        <f>'OddsRatio_working_3-way'!U297/(3*'OddsRatio_working_3-way'!X297^(1/3))*SIN(('OddsRatio_working_3-way'!Y297)/3)</f>
        <v>-2.0681883470411628E-2</v>
      </c>
      <c r="AJ297" s="11">
        <f>'OddsRatio_working_3-way'!U297/(3*'OddsRatio_working_3-way'!X297^(1/3))*SIN(('OddsRatio_working_3-way'!Y297+2*PI())/3)</f>
        <v>-0.44431641715710896</v>
      </c>
      <c r="AK297" s="11">
        <f>'OddsRatio_working_3-way'!U297/(3*'OddsRatio_working_3-way'!X297^(1/3))*SIN(('OddsRatio_working_3-way'!Y297+4*PI())/3)</f>
        <v>0.46499830062752062</v>
      </c>
      <c r="AL297" s="11">
        <f>'OddsRatio_working_3-way'!Z297+'OddsRatio_working_3-way'!AF297</f>
        <v>1.0499861941820887</v>
      </c>
      <c r="AM297" s="11">
        <f>'OddsRatio_working_3-way'!AA297+'OddsRatio_working_3-way'!AG297</f>
        <v>-0.56081517005801595</v>
      </c>
      <c r="AN297" s="11">
        <f>'OddsRatio_working_3-way'!AB297+'OddsRatio_working_3-way'!AH297</f>
        <v>-0.48917102412407221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1.0499861941820887</v>
      </c>
      <c r="AS297" s="11">
        <f>IF(('OddsRatio_working_3-way'!X297=0),IF(Q297&gt;0,-Q297^(1/3),(-Q297)^(1/3)),'OddsRatio_working_3-way'!AM297-'OddsRatio_working_3-way'!R297/3)</f>
        <v>-0.56081517005801595</v>
      </c>
      <c r="AT297" s="11">
        <f>IF(('OddsRatio_working_3-way'!X297=0),IF(Q297&gt;0,-Q297^(1/3),(-Q297)^(1/3)),'OddsRatio_working_3-way'!AN297-'OddsRatio_working_3-way'!R297/3)</f>
        <v>-0.48917102412407221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9">
        <f t="shared" si="65"/>
        <v>0.41655512479588597</v>
      </c>
      <c r="E298" s="9">
        <f t="shared" si="66"/>
        <v>0.33677691855663294</v>
      </c>
      <c r="F298" s="9">
        <f t="shared" si="67"/>
        <v>0.24666795664748123</v>
      </c>
      <c r="G298" s="9">
        <f t="shared" si="68"/>
        <v>1.0531147768528402</v>
      </c>
      <c r="H298" s="9">
        <f t="shared" si="69"/>
        <v>2.4006426532142773</v>
      </c>
      <c r="I298" s="9">
        <f t="shared" si="70"/>
        <v>2.9693246327148111</v>
      </c>
      <c r="J298" s="9">
        <f t="shared" si="71"/>
        <v>4.0540328528732363</v>
      </c>
      <c r="K298" s="11">
        <f t="shared" si="72"/>
        <v>0.42918454935622319</v>
      </c>
      <c r="L298" s="11">
        <f t="shared" si="73"/>
        <v>0.34843205574912889</v>
      </c>
      <c r="M298" s="11">
        <f t="shared" si="74"/>
        <v>0.25641025641025644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-0.27655965235783098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0.23389848575654087</v>
      </c>
      <c r="Q298" s="11">
        <f>2*'OddsRatio_working_3-way'!K298*'OddsRatio_working_3-way'!L298*'OddsRatio_working_3-way'!M298</f>
        <v>7.6688028116898635E-2</v>
      </c>
      <c r="R298" s="11">
        <f t="shared" si="75"/>
        <v>0</v>
      </c>
      <c r="S298" s="11">
        <f t="shared" si="76"/>
        <v>-0.84574334601024048</v>
      </c>
      <c r="T298" s="11">
        <f t="shared" si="77"/>
        <v>-0.27729290033122633</v>
      </c>
      <c r="U298" s="11">
        <f>'OddsRatio_working_3-way'!S298-'OddsRatio_working_3-way'!R298^2/3</f>
        <v>-0.84574334601024048</v>
      </c>
      <c r="V298" s="11">
        <f>'OddsRatio_working_3-way'!S298*'OddsRatio_working_3-way'!R298/3-2*'OddsRatio_working_3-way'!R298^3/27-'OddsRatio_working_3-way'!T298</f>
        <v>0.27729290033122633</v>
      </c>
      <c r="W298" s="11">
        <f>'OddsRatio_working_3-way'!V298^2+4*'OddsRatio_working_3-way'!U298^3/27</f>
        <v>-1.2730103583463104E-2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0.14968421439614676</v>
      </c>
      <c r="Y298" s="11">
        <f>IF('OddsRatio_working_3-way'!W298&gt;=0,IF('OddsRatio_working_3-way'!V298+SQRT('OddsRatio_working_3-way'!W298)&gt;0,0,PI()),ACOS('OddsRatio_working_3-way'!V298/(2*'OddsRatio_working_3-way'!X298)))</f>
        <v>0.38643204695253131</v>
      </c>
      <c r="Z298" s="11">
        <f>'OddsRatio_working_3-way'!X298^(1/3)*COS('OddsRatio_working_3-way'!Y298/3)</f>
        <v>0.52655738842642008</v>
      </c>
      <c r="AA298" s="11">
        <f>'OddsRatio_working_3-way'!X298^(1/3)*COS(('OddsRatio_working_3-way'!Y298+2*PI())/3)</f>
        <v>-0.3223449622747796</v>
      </c>
      <c r="AB298" s="11">
        <f>'OddsRatio_working_3-way'!X298^(1/3)*COS(('OddsRatio_working_3-way'!Y298+4*PI())/3)</f>
        <v>-0.20421242615164062</v>
      </c>
      <c r="AC298" s="11">
        <f>'OddsRatio_working_3-way'!X298^(1/3)*SIN('OddsRatio_working_3-way'!Y298/3)</f>
        <v>6.8203851530747608E-2</v>
      </c>
      <c r="AD298" s="11">
        <f>'OddsRatio_working_3-way'!X298^(1/3)*SIN(('OddsRatio_working_3-way'!Y298+2*PI())/3)</f>
        <v>0.42191014916229624</v>
      </c>
      <c r="AE298" s="11">
        <f>'OddsRatio_working_3-way'!X298^(1/3)*SIN(('OddsRatio_working_3-way'!Y298+4*PI())/3)</f>
        <v>-0.49011400069304373</v>
      </c>
      <c r="AF298" s="11">
        <f>-'OddsRatio_working_3-way'!U298/(3*'OddsRatio_working_3-way'!X298^(1/3))*COS(('OddsRatio_working_3-way'!Y298)/3)</f>
        <v>0.52655738842642008</v>
      </c>
      <c r="AG298" s="11">
        <f>-'OddsRatio_working_3-way'!U298/(3*'OddsRatio_working_3-way'!X298^(1/3))*COS(('OddsRatio_working_3-way'!Y298+2*PI())/3)</f>
        <v>-0.3223449622747796</v>
      </c>
      <c r="AH298" s="11">
        <f>-'OddsRatio_working_3-way'!U298/(3*'OddsRatio_working_3-way'!X298^(1/3))*COS(('OddsRatio_working_3-way'!Y298+4*PI())/3)</f>
        <v>-0.20421242615164062</v>
      </c>
      <c r="AI298" s="11">
        <f>'OddsRatio_working_3-way'!U298/(3*'OddsRatio_working_3-way'!X298^(1/3))*SIN(('OddsRatio_working_3-way'!Y298)/3)</f>
        <v>-6.8203851530747608E-2</v>
      </c>
      <c r="AJ298" s="11">
        <f>'OddsRatio_working_3-way'!U298/(3*'OddsRatio_working_3-way'!X298^(1/3))*SIN(('OddsRatio_working_3-way'!Y298+2*PI())/3)</f>
        <v>-0.42191014916229624</v>
      </c>
      <c r="AK298" s="11">
        <f>'OddsRatio_working_3-way'!U298/(3*'OddsRatio_working_3-way'!X298^(1/3))*SIN(('OddsRatio_working_3-way'!Y298+4*PI())/3)</f>
        <v>0.49011400069304373</v>
      </c>
      <c r="AL298" s="11">
        <f>'OddsRatio_working_3-way'!Z298+'OddsRatio_working_3-way'!AF298</f>
        <v>1.0531147768528402</v>
      </c>
      <c r="AM298" s="11">
        <f>'OddsRatio_working_3-way'!AA298+'OddsRatio_working_3-way'!AG298</f>
        <v>-0.6446899245495592</v>
      </c>
      <c r="AN298" s="11">
        <f>'OddsRatio_working_3-way'!AB298+'OddsRatio_working_3-way'!AH298</f>
        <v>-0.40842485230328124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1.0531147768528402</v>
      </c>
      <c r="AS298" s="11">
        <f>IF(('OddsRatio_working_3-way'!X298=0),IF(Q298&gt;0,-Q298^(1/3),(-Q298)^(1/3)),'OddsRatio_working_3-way'!AM298-'OddsRatio_working_3-way'!R298/3)</f>
        <v>-0.6446899245495592</v>
      </c>
      <c r="AT298" s="11">
        <f>IF(('OddsRatio_working_3-way'!X298=0),IF(Q298&gt;0,-Q298^(1/3),(-Q298)^(1/3)),'OddsRatio_working_3-way'!AN298-'OddsRatio_working_3-way'!R298/3)</f>
        <v>-0.40842485230328124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9">
        <f t="shared" si="65"/>
        <v>0.33482584730922349</v>
      </c>
      <c r="E299" s="9">
        <f t="shared" si="66"/>
        <v>0.33839876976878791</v>
      </c>
      <c r="F299" s="9">
        <f t="shared" si="67"/>
        <v>0.32677538292198882</v>
      </c>
      <c r="G299" s="9">
        <f t="shared" si="68"/>
        <v>1.0511255297672801</v>
      </c>
      <c r="H299" s="9">
        <f t="shared" si="69"/>
        <v>2.9866272512601593</v>
      </c>
      <c r="I299" s="9">
        <f t="shared" si="70"/>
        <v>2.9550934853671404</v>
      </c>
      <c r="J299" s="9">
        <f t="shared" si="71"/>
        <v>3.0602060383438685</v>
      </c>
      <c r="K299" s="11">
        <f t="shared" si="72"/>
        <v>0.34602076124567471</v>
      </c>
      <c r="L299" s="11">
        <f t="shared" si="73"/>
        <v>0.34965034965034969</v>
      </c>
      <c r="M299" s="11">
        <f t="shared" si="74"/>
        <v>0.33783783783783783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-0.28162761207743903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0.23338907421952404</v>
      </c>
      <c r="Q299" s="11">
        <f>2*'OddsRatio_working_3-way'!K299*'OddsRatio_working_3-way'!L299*'OddsRatio_working_3-way'!M299</f>
        <v>8.1747486591777246E-2</v>
      </c>
      <c r="R299" s="11">
        <f t="shared" si="75"/>
        <v>0</v>
      </c>
      <c r="S299" s="11">
        <f t="shared" si="76"/>
        <v>-0.82871516929010902</v>
      </c>
      <c r="T299" s="11">
        <f t="shared" si="77"/>
        <v>-0.2902680102592326</v>
      </c>
      <c r="U299" s="11">
        <f>'OddsRatio_working_3-way'!S299-'OddsRatio_working_3-way'!R299^2/3</f>
        <v>-0.82871516929010902</v>
      </c>
      <c r="V299" s="11">
        <f>'OddsRatio_working_3-way'!S299*'OddsRatio_working_3-way'!R299/3-2*'OddsRatio_working_3-way'!R299^3/27-'OddsRatio_working_3-way'!T299</f>
        <v>0.2902680102592326</v>
      </c>
      <c r="W299" s="11">
        <f>'OddsRatio_working_3-way'!V299^2+4*'OddsRatio_working_3-way'!U299^3/27</f>
        <v>-6.0889437607652974E-5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0.14518643808691431</v>
      </c>
      <c r="Y299" s="11">
        <f>IF('OddsRatio_working_3-way'!W299&gt;=0,IF('OddsRatio_working_3-way'!V299+SQRT('OddsRatio_working_3-way'!W299)&gt;0,0,PI()),ACOS('OddsRatio_working_3-way'!V299/(2*'OddsRatio_working_3-way'!X299)))</f>
        <v>2.6876160141795502E-2</v>
      </c>
      <c r="Z299" s="11">
        <f>'OddsRatio_working_3-way'!X299^(1/3)*COS('OddsRatio_working_3-way'!Y299/3)</f>
        <v>0.52556276488364018</v>
      </c>
      <c r="AA299" s="11">
        <f>'OddsRatio_working_3-way'!X299^(1/3)*COS(('OddsRatio_working_3-way'!Y299+2*PI())/3)</f>
        <v>-0.26685905928347115</v>
      </c>
      <c r="AB299" s="11">
        <f>'OddsRatio_working_3-way'!X299^(1/3)*COS(('OddsRatio_working_3-way'!Y299+4*PI())/3)</f>
        <v>-0.25870370560016875</v>
      </c>
      <c r="AC299" s="11">
        <f>'OddsRatio_working_3-way'!X299^(1/3)*SIN('OddsRatio_working_3-way'!Y299/3)</f>
        <v>4.7084956443911846E-3</v>
      </c>
      <c r="AD299" s="11">
        <f>'OddsRatio_working_3-way'!X299^(1/3)*SIN(('OddsRatio_working_3-way'!Y299+2*PI())/3)</f>
        <v>0.45279645785022493</v>
      </c>
      <c r="AE299" s="11">
        <f>'OddsRatio_working_3-way'!X299^(1/3)*SIN(('OddsRatio_working_3-way'!Y299+4*PI())/3)</f>
        <v>-0.45750495349461623</v>
      </c>
      <c r="AF299" s="11">
        <f>-'OddsRatio_working_3-way'!U299/(3*'OddsRatio_working_3-way'!X299^(1/3))*COS(('OddsRatio_working_3-way'!Y299)/3)</f>
        <v>0.52556276488364007</v>
      </c>
      <c r="AG299" s="11">
        <f>-'OddsRatio_working_3-way'!U299/(3*'OddsRatio_working_3-way'!X299^(1/3))*COS(('OddsRatio_working_3-way'!Y299+2*PI())/3)</f>
        <v>-0.26685905928347109</v>
      </c>
      <c r="AH299" s="11">
        <f>-'OddsRatio_working_3-way'!U299/(3*'OddsRatio_working_3-way'!X299^(1/3))*COS(('OddsRatio_working_3-way'!Y299+4*PI())/3)</f>
        <v>-0.2587037056001687</v>
      </c>
      <c r="AI299" s="11">
        <f>'OddsRatio_working_3-way'!U299/(3*'OddsRatio_working_3-way'!X299^(1/3))*SIN(('OddsRatio_working_3-way'!Y299)/3)</f>
        <v>-4.7084956443911837E-3</v>
      </c>
      <c r="AJ299" s="11">
        <f>'OddsRatio_working_3-way'!U299/(3*'OddsRatio_working_3-way'!X299^(1/3))*SIN(('OddsRatio_working_3-way'!Y299+2*PI())/3)</f>
        <v>-0.45279645785022488</v>
      </c>
      <c r="AK299" s="11">
        <f>'OddsRatio_working_3-way'!U299/(3*'OddsRatio_working_3-way'!X299^(1/3))*SIN(('OddsRatio_working_3-way'!Y299+4*PI())/3)</f>
        <v>0.45750495349461612</v>
      </c>
      <c r="AL299" s="11">
        <f>'OddsRatio_working_3-way'!Z299+'OddsRatio_working_3-way'!AF299</f>
        <v>1.0511255297672801</v>
      </c>
      <c r="AM299" s="11">
        <f>'OddsRatio_working_3-way'!AA299+'OddsRatio_working_3-way'!AG299</f>
        <v>-0.53371811856694218</v>
      </c>
      <c r="AN299" s="11">
        <f>'OddsRatio_working_3-way'!AB299+'OddsRatio_working_3-way'!AH299</f>
        <v>-0.51740741120033751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1.0511255297672801</v>
      </c>
      <c r="AS299" s="11">
        <f>IF(('OddsRatio_working_3-way'!X299=0),IF(Q299&gt;0,-Q299^(1/3),(-Q299)^(1/3)),'OddsRatio_working_3-way'!AM299-'OddsRatio_working_3-way'!R299/3)</f>
        <v>-0.53371811856694218</v>
      </c>
      <c r="AT299" s="11">
        <f>IF(('OddsRatio_working_3-way'!X299=0),IF(Q299&gt;0,-Q299^(1/3),(-Q299)^(1/3)),'OddsRatio_working_3-way'!AN299-'OddsRatio_working_3-way'!R299/3)</f>
        <v>-0.51740741120033751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9">
        <f t="shared" si="65"/>
        <v>0.35047779124339173</v>
      </c>
      <c r="E300" s="9">
        <f t="shared" si="66"/>
        <v>0.29106174205899826</v>
      </c>
      <c r="F300" s="9">
        <f t="shared" si="67"/>
        <v>0.35846046669760967</v>
      </c>
      <c r="G300" s="9">
        <f t="shared" si="68"/>
        <v>1.0589987643558487</v>
      </c>
      <c r="H300" s="9">
        <f t="shared" si="69"/>
        <v>2.8532478376227357</v>
      </c>
      <c r="I300" s="9">
        <f t="shared" si="70"/>
        <v>3.4356971580184519</v>
      </c>
      <c r="J300" s="9">
        <f t="shared" si="71"/>
        <v>2.7897079117613846</v>
      </c>
      <c r="K300" s="11">
        <f t="shared" si="72"/>
        <v>0.36363636363636365</v>
      </c>
      <c r="L300" s="11">
        <f t="shared" si="73"/>
        <v>0.30303030303030304</v>
      </c>
      <c r="M300" s="11">
        <f t="shared" si="74"/>
        <v>0.37174721189591081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-0.27864655340153799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0.23513267176666977</v>
      </c>
      <c r="Q300" s="11">
        <f>2*'OddsRatio_working_3-way'!K300*'OddsRatio_working_3-way'!L300*'OddsRatio_working_3-way'!M300</f>
        <v>8.1927760197445909E-2</v>
      </c>
      <c r="R300" s="11">
        <f t="shared" si="75"/>
        <v>0</v>
      </c>
      <c r="S300" s="11">
        <f t="shared" si="76"/>
        <v>-0.84383843581168072</v>
      </c>
      <c r="T300" s="11">
        <f t="shared" si="77"/>
        <v>-0.29402036090999328</v>
      </c>
      <c r="U300" s="11">
        <f>'OddsRatio_working_3-way'!S300-'OddsRatio_working_3-way'!R300^2/3</f>
        <v>-0.84383843581168072</v>
      </c>
      <c r="V300" s="11">
        <f>'OddsRatio_working_3-way'!S300*'OddsRatio_working_3-way'!R300/3-2*'OddsRatio_working_3-way'!R300^3/27-'OddsRatio_working_3-way'!T300</f>
        <v>0.29402036090999328</v>
      </c>
      <c r="W300" s="11">
        <f>'OddsRatio_working_3-way'!V300^2+4*'OddsRatio_working_3-way'!U300^3/27</f>
        <v>-2.5692697593341501E-3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0.14917878735679618</v>
      </c>
      <c r="Y300" s="11">
        <f>IF('OddsRatio_working_3-way'!W300&gt;=0,IF('OddsRatio_working_3-way'!V300+SQRT('OddsRatio_working_3-way'!W300)&gt;0,0,PI()),ACOS('OddsRatio_working_3-way'!V300/(2*'OddsRatio_working_3-way'!X300)))</f>
        <v>0.17071803271981834</v>
      </c>
      <c r="Z300" s="11">
        <f>'OddsRatio_working_3-way'!X300^(1/3)*COS('OddsRatio_working_3-way'!Y300/3)</f>
        <v>0.52949938217792447</v>
      </c>
      <c r="AA300" s="11">
        <f>'OddsRatio_working_3-way'!X300^(1/3)*COS(('OddsRatio_working_3-way'!Y300+2*PI())/3)</f>
        <v>-0.29087271078074917</v>
      </c>
      <c r="AB300" s="11">
        <f>'OddsRatio_working_3-way'!X300^(1/3)*COS(('OddsRatio_working_3-way'!Y300+4*PI())/3)</f>
        <v>-0.23862667139717514</v>
      </c>
      <c r="AC300" s="11">
        <f>'OddsRatio_working_3-way'!X300^(1/3)*SIN('OddsRatio_working_3-way'!Y300/3)</f>
        <v>3.0164264902198156E-2</v>
      </c>
      <c r="AD300" s="11">
        <f>'OddsRatio_working_3-way'!X300^(1/3)*SIN(('OddsRatio_working_3-way'!Y300+2*PI())/3)</f>
        <v>0.44347778380314873</v>
      </c>
      <c r="AE300" s="11">
        <f>'OddsRatio_working_3-way'!X300^(1/3)*SIN(('OddsRatio_working_3-way'!Y300+4*PI())/3)</f>
        <v>-0.47364204870534693</v>
      </c>
      <c r="AF300" s="11">
        <f>-'OddsRatio_working_3-way'!U300/(3*'OddsRatio_working_3-way'!X300^(1/3))*COS(('OddsRatio_working_3-way'!Y300)/3)</f>
        <v>0.52949938217792436</v>
      </c>
      <c r="AG300" s="11">
        <f>-'OddsRatio_working_3-way'!U300/(3*'OddsRatio_working_3-way'!X300^(1/3))*COS(('OddsRatio_working_3-way'!Y300+2*PI())/3)</f>
        <v>-0.29087271078074911</v>
      </c>
      <c r="AH300" s="11">
        <f>-'OddsRatio_working_3-way'!U300/(3*'OddsRatio_working_3-way'!X300^(1/3))*COS(('OddsRatio_working_3-way'!Y300+4*PI())/3)</f>
        <v>-0.23862667139717511</v>
      </c>
      <c r="AI300" s="11">
        <f>'OddsRatio_working_3-way'!U300/(3*'OddsRatio_working_3-way'!X300^(1/3))*SIN(('OddsRatio_working_3-way'!Y300)/3)</f>
        <v>-3.0164264902198149E-2</v>
      </c>
      <c r="AJ300" s="11">
        <f>'OddsRatio_working_3-way'!U300/(3*'OddsRatio_working_3-way'!X300^(1/3))*SIN(('OddsRatio_working_3-way'!Y300+2*PI())/3)</f>
        <v>-0.44347778380314862</v>
      </c>
      <c r="AK300" s="11">
        <f>'OddsRatio_working_3-way'!U300/(3*'OddsRatio_working_3-way'!X300^(1/3))*SIN(('OddsRatio_working_3-way'!Y300+4*PI())/3)</f>
        <v>0.47364204870534682</v>
      </c>
      <c r="AL300" s="11">
        <f>'OddsRatio_working_3-way'!Z300+'OddsRatio_working_3-way'!AF300</f>
        <v>1.0589987643558487</v>
      </c>
      <c r="AM300" s="11">
        <f>'OddsRatio_working_3-way'!AA300+'OddsRatio_working_3-way'!AG300</f>
        <v>-0.58174542156149833</v>
      </c>
      <c r="AN300" s="11">
        <f>'OddsRatio_working_3-way'!AB300+'OddsRatio_working_3-way'!AH300</f>
        <v>-0.47725334279435028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1.0589987643558487</v>
      </c>
      <c r="AS300" s="11">
        <f>IF(('OddsRatio_working_3-way'!X300=0),IF(Q300&gt;0,-Q300^(1/3),(-Q300)^(1/3)),'OddsRatio_working_3-way'!AM300-'OddsRatio_working_3-way'!R300/3)</f>
        <v>-0.58174542156149833</v>
      </c>
      <c r="AT300" s="11">
        <f>IF(('OddsRatio_working_3-way'!X300=0),IF(Q300&gt;0,-Q300^(1/3),(-Q300)^(1/3)),'OddsRatio_working_3-way'!AN300-'OddsRatio_working_3-way'!R300/3)</f>
        <v>-0.47725334279435028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9">
        <f t="shared" si="65"/>
        <v>0.59543312660806924</v>
      </c>
      <c r="E301" s="9">
        <f t="shared" si="66"/>
        <v>0.23372051645197456</v>
      </c>
      <c r="F301" s="9">
        <f t="shared" si="67"/>
        <v>0.17084635693995603</v>
      </c>
      <c r="G301" s="9">
        <f t="shared" si="68"/>
        <v>1.0784916250172727</v>
      </c>
      <c r="H301" s="9">
        <f t="shared" si="69"/>
        <v>1.6794497237608816</v>
      </c>
      <c r="I301" s="9">
        <f t="shared" si="70"/>
        <v>4.2786145400525086</v>
      </c>
      <c r="J301" s="9">
        <f t="shared" si="71"/>
        <v>5.8532123125777282</v>
      </c>
      <c r="K301" s="11">
        <f t="shared" si="72"/>
        <v>0.61349693251533743</v>
      </c>
      <c r="L301" s="11">
        <f t="shared" si="73"/>
        <v>0.24752475247524752</v>
      </c>
      <c r="M301" s="11">
        <f t="shared" si="74"/>
        <v>0.18181818181818182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-0.23795508385194342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0.22557470470973476</v>
      </c>
      <c r="Q301" s="11">
        <f>2*'OddsRatio_working_3-way'!K301*'OddsRatio_working_3-way'!L301*'OddsRatio_working_3-way'!M301</f>
        <v>5.5220245950975459E-2</v>
      </c>
      <c r="R301" s="11">
        <f t="shared" si="75"/>
        <v>0</v>
      </c>
      <c r="S301" s="11">
        <f t="shared" si="76"/>
        <v>-0.94797178130511484</v>
      </c>
      <c r="T301" s="11">
        <f t="shared" si="77"/>
        <v>-0.23206163557040754</v>
      </c>
      <c r="U301" s="11">
        <f>'OddsRatio_working_3-way'!S301-'OddsRatio_working_3-way'!R301^2/3</f>
        <v>-0.94797178130511484</v>
      </c>
      <c r="V301" s="11">
        <f>'OddsRatio_working_3-way'!S301*'OddsRatio_working_3-way'!R301/3-2*'OddsRatio_working_3-way'!R301^3/27-'OddsRatio_working_3-way'!T301</f>
        <v>0.23206163557040754</v>
      </c>
      <c r="W301" s="11">
        <f>'OddsRatio_working_3-way'!V301^2+4*'OddsRatio_working_3-way'!U301^3/27</f>
        <v>-7.2354110407903738E-2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0.17762792088486284</v>
      </c>
      <c r="Y301" s="11">
        <f>IF('OddsRatio_working_3-way'!W301&gt;=0,IF('OddsRatio_working_3-way'!V301+SQRT('OddsRatio_working_3-way'!W301)&gt;0,0,PI()),ACOS('OddsRatio_working_3-way'!V301/(2*'OddsRatio_working_3-way'!X301)))</f>
        <v>0.85896170306949426</v>
      </c>
      <c r="Z301" s="11">
        <f>'OddsRatio_working_3-way'!X301^(1/3)*COS('OddsRatio_working_3-way'!Y301/3)</f>
        <v>0.53924581250863624</v>
      </c>
      <c r="AA301" s="11">
        <f>'OddsRatio_working_3-way'!X301^(1/3)*COS(('OddsRatio_working_3-way'!Y301+2*PI())/3)</f>
        <v>-0.40711258075827583</v>
      </c>
      <c r="AB301" s="11">
        <f>'OddsRatio_working_3-way'!X301^(1/3)*COS(('OddsRatio_working_3-way'!Y301+4*PI())/3)</f>
        <v>-0.13213323175036029</v>
      </c>
      <c r="AC301" s="11">
        <f>'OddsRatio_working_3-way'!X301^(1/3)*SIN('OddsRatio_working_3-way'!Y301/3)</f>
        <v>0.1587594011713081</v>
      </c>
      <c r="AD301" s="11">
        <f>'OddsRatio_working_3-way'!X301^(1/3)*SIN(('OddsRatio_working_3-way'!Y301+2*PI())/3)</f>
        <v>0.38762087193120537</v>
      </c>
      <c r="AE301" s="11">
        <f>'OddsRatio_working_3-way'!X301^(1/3)*SIN(('OddsRatio_working_3-way'!Y301+4*PI())/3)</f>
        <v>-0.54638027310251336</v>
      </c>
      <c r="AF301" s="11">
        <f>-'OddsRatio_working_3-way'!U301/(3*'OddsRatio_working_3-way'!X301^(1/3))*COS(('OddsRatio_working_3-way'!Y301)/3)</f>
        <v>0.53924581250863635</v>
      </c>
      <c r="AG301" s="11">
        <f>-'OddsRatio_working_3-way'!U301/(3*'OddsRatio_working_3-way'!X301^(1/3))*COS(('OddsRatio_working_3-way'!Y301+2*PI())/3)</f>
        <v>-0.40711258075827589</v>
      </c>
      <c r="AH301" s="11">
        <f>-'OddsRatio_working_3-way'!U301/(3*'OddsRatio_working_3-way'!X301^(1/3))*COS(('OddsRatio_working_3-way'!Y301+4*PI())/3)</f>
        <v>-0.13213323175036032</v>
      </c>
      <c r="AI301" s="11">
        <f>'OddsRatio_working_3-way'!U301/(3*'OddsRatio_working_3-way'!X301^(1/3))*SIN(('OddsRatio_working_3-way'!Y301)/3)</f>
        <v>-0.15875940117130813</v>
      </c>
      <c r="AJ301" s="11">
        <f>'OddsRatio_working_3-way'!U301/(3*'OddsRatio_working_3-way'!X301^(1/3))*SIN(('OddsRatio_working_3-way'!Y301+2*PI())/3)</f>
        <v>-0.38762087193120542</v>
      </c>
      <c r="AK301" s="11">
        <f>'OddsRatio_working_3-way'!U301/(3*'OddsRatio_working_3-way'!X301^(1/3))*SIN(('OddsRatio_working_3-way'!Y301+4*PI())/3)</f>
        <v>0.54638027310251347</v>
      </c>
      <c r="AL301" s="11">
        <f>'OddsRatio_working_3-way'!Z301+'OddsRatio_working_3-way'!AF301</f>
        <v>1.0784916250172727</v>
      </c>
      <c r="AM301" s="11">
        <f>'OddsRatio_working_3-way'!AA301+'OddsRatio_working_3-way'!AG301</f>
        <v>-0.81422516151655167</v>
      </c>
      <c r="AN301" s="11">
        <f>'OddsRatio_working_3-way'!AB301+'OddsRatio_working_3-way'!AH301</f>
        <v>-0.26426646350072058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1.0784916250172727</v>
      </c>
      <c r="AS301" s="11">
        <f>IF(('OddsRatio_working_3-way'!X301=0),IF(Q301&gt;0,-Q301^(1/3),(-Q301)^(1/3)),'OddsRatio_working_3-way'!AM301-'OddsRatio_working_3-way'!R301/3)</f>
        <v>-0.81422516151655167</v>
      </c>
      <c r="AT301" s="11">
        <f>IF(('OddsRatio_working_3-way'!X301=0),IF(Q301&gt;0,-Q301^(1/3),(-Q301)^(1/3)),'OddsRatio_working_3-way'!AN301-'OddsRatio_working_3-way'!R301/3)</f>
        <v>-0.26426646350072058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9">
        <f t="shared" si="65"/>
        <v>0.23565948083814414</v>
      </c>
      <c r="E302" s="9">
        <f t="shared" si="66"/>
        <v>0.25419378220771827</v>
      </c>
      <c r="F302" s="9">
        <f t="shared" si="67"/>
        <v>0.51014673695413748</v>
      </c>
      <c r="G302" s="9">
        <f t="shared" si="68"/>
        <v>1.0669114667555406</v>
      </c>
      <c r="H302" s="9">
        <f t="shared" si="69"/>
        <v>4.2434108589368442</v>
      </c>
      <c r="I302" s="9">
        <f t="shared" si="70"/>
        <v>3.9340065335777372</v>
      </c>
      <c r="J302" s="9">
        <f t="shared" si="71"/>
        <v>1.9602203200799864</v>
      </c>
      <c r="K302" s="11">
        <f t="shared" si="72"/>
        <v>0.24752475247524752</v>
      </c>
      <c r="L302" s="11">
        <f t="shared" si="73"/>
        <v>0.26666666666666666</v>
      </c>
      <c r="M302" s="11">
        <f t="shared" si="74"/>
        <v>0.52631578947368418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-0.26138613861386129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0.23241271495570606</v>
      </c>
      <c r="Q302" s="11">
        <f>2*'OddsRatio_working_3-way'!K302*'OddsRatio_working_3-way'!L302*'OddsRatio_working_3-way'!M302</f>
        <v>6.9480632273753687E-2</v>
      </c>
      <c r="R302" s="11">
        <f t="shared" si="75"/>
        <v>0</v>
      </c>
      <c r="S302" s="11">
        <f t="shared" si="76"/>
        <v>-0.88915470494417881</v>
      </c>
      <c r="T302" s="11">
        <f t="shared" si="77"/>
        <v>-0.26581605528973956</v>
      </c>
      <c r="U302" s="11">
        <f>'OddsRatio_working_3-way'!S302-'OddsRatio_working_3-way'!R302^2/3</f>
        <v>-0.88915470494417881</v>
      </c>
      <c r="V302" s="11">
        <f>'OddsRatio_working_3-way'!S302*'OddsRatio_working_3-way'!R302/3-2*'OddsRatio_working_3-way'!R302^3/27-'OddsRatio_working_3-way'!T302</f>
        <v>0.26581605528973956</v>
      </c>
      <c r="W302" s="11">
        <f>'OddsRatio_working_3-way'!V302^2+4*'OddsRatio_working_3-way'!U302^3/27</f>
        <v>-3.3484377718088279E-2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0.16135562662011987</v>
      </c>
      <c r="Y302" s="11">
        <f>IF('OddsRatio_working_3-way'!W302&gt;=0,IF('OddsRatio_working_3-way'!V302+SQRT('OddsRatio_working_3-way'!W302)&gt;0,0,PI()),ACOS('OddsRatio_working_3-way'!V302/(2*'OddsRatio_working_3-way'!X302)))</f>
        <v>0.60289720368854582</v>
      </c>
      <c r="Z302" s="11">
        <f>'OddsRatio_working_3-way'!X302^(1/3)*COS('OddsRatio_working_3-way'!Y302/3)</f>
        <v>0.5334557333777703</v>
      </c>
      <c r="AA302" s="11">
        <f>'OddsRatio_working_3-way'!X302^(1/3)*COS(('OddsRatio_working_3-way'!Y302+2*PI())/3)</f>
        <v>-0.36084168942940315</v>
      </c>
      <c r="AB302" s="11">
        <f>'OddsRatio_working_3-way'!X302^(1/3)*COS(('OddsRatio_working_3-way'!Y302+4*PI())/3)</f>
        <v>-0.17261404394836724</v>
      </c>
      <c r="AC302" s="11">
        <f>'OddsRatio_working_3-way'!X302^(1/3)*SIN('OddsRatio_working_3-way'!Y302/3)</f>
        <v>0.10867328178740558</v>
      </c>
      <c r="AD302" s="11">
        <f>'OddsRatio_working_3-way'!X302^(1/3)*SIN(('OddsRatio_working_3-way'!Y302+2*PI())/3)</f>
        <v>0.40764957600590457</v>
      </c>
      <c r="AE302" s="11">
        <f>'OddsRatio_working_3-way'!X302^(1/3)*SIN(('OddsRatio_working_3-way'!Y302+4*PI())/3)</f>
        <v>-0.51632285779331011</v>
      </c>
      <c r="AF302" s="11">
        <f>-'OddsRatio_working_3-way'!U302/(3*'OddsRatio_working_3-way'!X302^(1/3))*COS(('OddsRatio_working_3-way'!Y302)/3)</f>
        <v>0.5334557333777703</v>
      </c>
      <c r="AG302" s="11">
        <f>-'OddsRatio_working_3-way'!U302/(3*'OddsRatio_working_3-way'!X302^(1/3))*COS(('OddsRatio_working_3-way'!Y302+2*PI())/3)</f>
        <v>-0.36084168942940315</v>
      </c>
      <c r="AH302" s="11">
        <f>-'OddsRatio_working_3-way'!U302/(3*'OddsRatio_working_3-way'!X302^(1/3))*COS(('OddsRatio_working_3-way'!Y302+4*PI())/3)</f>
        <v>-0.17261404394836724</v>
      </c>
      <c r="AI302" s="11">
        <f>'OddsRatio_working_3-way'!U302/(3*'OddsRatio_working_3-way'!X302^(1/3))*SIN(('OddsRatio_working_3-way'!Y302)/3)</f>
        <v>-0.10867328178740558</v>
      </c>
      <c r="AJ302" s="11">
        <f>'OddsRatio_working_3-way'!U302/(3*'OddsRatio_working_3-way'!X302^(1/3))*SIN(('OddsRatio_working_3-way'!Y302+2*PI())/3)</f>
        <v>-0.40764957600590457</v>
      </c>
      <c r="AK302" s="11">
        <f>'OddsRatio_working_3-way'!U302/(3*'OddsRatio_working_3-way'!X302^(1/3))*SIN(('OddsRatio_working_3-way'!Y302+4*PI())/3)</f>
        <v>0.51632285779331011</v>
      </c>
      <c r="AL302" s="11">
        <f>'OddsRatio_working_3-way'!Z302+'OddsRatio_working_3-way'!AF302</f>
        <v>1.0669114667555406</v>
      </c>
      <c r="AM302" s="11">
        <f>'OddsRatio_working_3-way'!AA302+'OddsRatio_working_3-way'!AG302</f>
        <v>-0.72168337885880629</v>
      </c>
      <c r="AN302" s="11">
        <f>'OddsRatio_working_3-way'!AB302+'OddsRatio_working_3-way'!AH302</f>
        <v>-0.34522808789673448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1.0669114667555406</v>
      </c>
      <c r="AS302" s="11">
        <f>IF(('OddsRatio_working_3-way'!X302=0),IF(Q302&gt;0,-Q302^(1/3),(-Q302)^(1/3)),'OddsRatio_working_3-way'!AM302-'OddsRatio_working_3-way'!R302/3)</f>
        <v>-0.72168337885880629</v>
      </c>
      <c r="AT302" s="11">
        <f>IF(('OddsRatio_working_3-way'!X302=0),IF(Q302&gt;0,-Q302^(1/3),(-Q302)^(1/3)),'OddsRatio_working_3-way'!AN302-'OddsRatio_working_3-way'!R302/3)</f>
        <v>-0.34522808789673448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9">
        <f t="shared" si="65"/>
        <v>0.50708531150820801</v>
      </c>
      <c r="E303" s="9">
        <f t="shared" si="66"/>
        <v>0.26163665307280337</v>
      </c>
      <c r="F303" s="9">
        <f t="shared" si="67"/>
        <v>0.23127803541898817</v>
      </c>
      <c r="G303" s="9">
        <f t="shared" si="68"/>
        <v>1.0452201671959029</v>
      </c>
      <c r="H303" s="9">
        <f t="shared" si="69"/>
        <v>1.9720547554921897</v>
      </c>
      <c r="I303" s="9">
        <f t="shared" si="70"/>
        <v>3.822094451428939</v>
      </c>
      <c r="J303" s="9">
        <f t="shared" si="71"/>
        <v>4.3238001316829715</v>
      </c>
      <c r="K303" s="11">
        <f t="shared" si="72"/>
        <v>0.5181347150259068</v>
      </c>
      <c r="L303" s="11">
        <f t="shared" si="73"/>
        <v>0.27027027027027023</v>
      </c>
      <c r="M303" s="11">
        <f t="shared" si="74"/>
        <v>0.23923444976076558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-0.26750907389031175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0.22814544221689034</v>
      </c>
      <c r="Q303" s="11">
        <f>2*'OddsRatio_working_3-way'!K303*'OddsRatio_working_3-way'!L303*'OddsRatio_working_3-way'!M303</f>
        <v>6.7003066730364255E-2</v>
      </c>
      <c r="R303" s="11">
        <f t="shared" si="75"/>
        <v>0</v>
      </c>
      <c r="S303" s="11">
        <f t="shared" si="76"/>
        <v>-0.85285122818091064</v>
      </c>
      <c r="T303" s="11">
        <f t="shared" si="77"/>
        <v>-0.25047025790922478</v>
      </c>
      <c r="U303" s="11">
        <f>'OddsRatio_working_3-way'!S303-'OddsRatio_working_3-way'!R303^2/3</f>
        <v>-0.85285122818091064</v>
      </c>
      <c r="V303" s="11">
        <f>'OddsRatio_working_3-way'!S303*'OddsRatio_working_3-way'!R303/3-2*'OddsRatio_working_3-way'!R303^3/27-'OddsRatio_working_3-way'!T303</f>
        <v>0.25047025790922478</v>
      </c>
      <c r="W303" s="11">
        <f>'OddsRatio_working_3-way'!V303^2+4*'OddsRatio_working_3-way'!U303^3/27</f>
        <v>-2.9164767012759815E-2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0.15157516048966713</v>
      </c>
      <c r="Y303" s="11">
        <f>IF('OddsRatio_working_3-way'!W303&gt;=0,IF('OddsRatio_working_3-way'!V303+SQRT('OddsRatio_working_3-way'!W303)&gt;0,0,PI()),ACOS('OddsRatio_working_3-way'!V303/(2*'OddsRatio_working_3-way'!X303)))</f>
        <v>0.59842373176445463</v>
      </c>
      <c r="Z303" s="11">
        <f>'OddsRatio_working_3-way'!X303^(1/3)*COS('OddsRatio_working_3-way'!Y303/3)</f>
        <v>0.52261008359795147</v>
      </c>
      <c r="AA303" s="11">
        <f>'OddsRatio_working_3-way'!X303^(1/3)*COS(('OddsRatio_working_3-way'!Y303+2*PI())/3)</f>
        <v>-0.35280276000295246</v>
      </c>
      <c r="AB303" s="11">
        <f>'OddsRatio_working_3-way'!X303^(1/3)*COS(('OddsRatio_working_3-way'!Y303+4*PI())/3)</f>
        <v>-0.16980732359499906</v>
      </c>
      <c r="AC303" s="11">
        <f>'OddsRatio_working_3-way'!X303^(1/3)*SIN('OddsRatio_working_3-way'!Y303/3)</f>
        <v>0.10565246447060499</v>
      </c>
      <c r="AD303" s="11">
        <f>'OddsRatio_working_3-way'!X303^(1/3)*SIN(('OddsRatio_working_3-way'!Y303+2*PI())/3)</f>
        <v>0.39976737643443261</v>
      </c>
      <c r="AE303" s="11">
        <f>'OddsRatio_working_3-way'!X303^(1/3)*SIN(('OddsRatio_working_3-way'!Y303+4*PI())/3)</f>
        <v>-0.50541984090503755</v>
      </c>
      <c r="AF303" s="11">
        <f>-'OddsRatio_working_3-way'!U303/(3*'OddsRatio_working_3-way'!X303^(1/3))*COS(('OddsRatio_working_3-way'!Y303)/3)</f>
        <v>0.52261008359795136</v>
      </c>
      <c r="AG303" s="11">
        <f>-'OddsRatio_working_3-way'!U303/(3*'OddsRatio_working_3-way'!X303^(1/3))*COS(('OddsRatio_working_3-way'!Y303+2*PI())/3)</f>
        <v>-0.35280276000295241</v>
      </c>
      <c r="AH303" s="11">
        <f>-'OddsRatio_working_3-way'!U303/(3*'OddsRatio_working_3-way'!X303^(1/3))*COS(('OddsRatio_working_3-way'!Y303+4*PI())/3)</f>
        <v>-0.16980732359499903</v>
      </c>
      <c r="AI303" s="11">
        <f>'OddsRatio_working_3-way'!U303/(3*'OddsRatio_working_3-way'!X303^(1/3))*SIN(('OddsRatio_working_3-way'!Y303)/3)</f>
        <v>-0.10565246447060496</v>
      </c>
      <c r="AJ303" s="11">
        <f>'OddsRatio_working_3-way'!U303/(3*'OddsRatio_working_3-way'!X303^(1/3))*SIN(('OddsRatio_working_3-way'!Y303+2*PI())/3)</f>
        <v>-0.3997673764344325</v>
      </c>
      <c r="AK303" s="11">
        <f>'OddsRatio_working_3-way'!U303/(3*'OddsRatio_working_3-way'!X303^(1/3))*SIN(('OddsRatio_working_3-way'!Y303+4*PI())/3)</f>
        <v>0.50541984090503744</v>
      </c>
      <c r="AL303" s="11">
        <f>'OddsRatio_working_3-way'!Z303+'OddsRatio_working_3-way'!AF303</f>
        <v>1.0452201671959029</v>
      </c>
      <c r="AM303" s="11">
        <f>'OddsRatio_working_3-way'!AA303+'OddsRatio_working_3-way'!AG303</f>
        <v>-0.70560552000590482</v>
      </c>
      <c r="AN303" s="11">
        <f>'OddsRatio_working_3-way'!AB303+'OddsRatio_working_3-way'!AH303</f>
        <v>-0.33961464718999812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1.0452201671959029</v>
      </c>
      <c r="AS303" s="11">
        <f>IF(('OddsRatio_working_3-way'!X303=0),IF(Q303&gt;0,-Q303^(1/3),(-Q303)^(1/3)),'OddsRatio_working_3-way'!AM303-'OddsRatio_working_3-way'!R303/3)</f>
        <v>-0.70560552000590482</v>
      </c>
      <c r="AT303" s="11">
        <f>IF(('OddsRatio_working_3-way'!X303=0),IF(Q303&gt;0,-Q303^(1/3),(-Q303)^(1/3)),'OddsRatio_working_3-way'!AN303-'OddsRatio_working_3-way'!R303/3)</f>
        <v>-0.33961464718999812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9">
        <f t="shared" si="65"/>
        <v>0.51222469160106876</v>
      </c>
      <c r="E304" s="9">
        <f t="shared" si="66"/>
        <v>0.2333260170053611</v>
      </c>
      <c r="F304" s="9">
        <f t="shared" si="67"/>
        <v>0.25444929139357014</v>
      </c>
      <c r="G304" s="9">
        <f t="shared" si="68"/>
        <v>1.0464486214847861</v>
      </c>
      <c r="H304" s="9">
        <f t="shared" si="69"/>
        <v>1.9522682455511551</v>
      </c>
      <c r="I304" s="9">
        <f t="shared" si="70"/>
        <v>4.2858486714622277</v>
      </c>
      <c r="J304" s="9">
        <f t="shared" si="71"/>
        <v>3.9300561401574008</v>
      </c>
      <c r="K304" s="11">
        <f t="shared" si="72"/>
        <v>0.52356020942408377</v>
      </c>
      <c r="L304" s="11">
        <f t="shared" si="73"/>
        <v>0.24154589371980678</v>
      </c>
      <c r="M304" s="11">
        <f t="shared" si="74"/>
        <v>0.26315789473684209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-0.26626357988453186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0.22796767318554373</v>
      </c>
      <c r="Q304" s="11">
        <f>2*'OddsRatio_working_3-way'!K304*'OddsRatio_working_3-way'!L304*'OddsRatio_working_3-way'!M304</f>
        <v>6.6559904579720802E-2</v>
      </c>
      <c r="R304" s="11">
        <f t="shared" si="75"/>
        <v>0</v>
      </c>
      <c r="S304" s="11">
        <f t="shared" si="76"/>
        <v>-0.85617294443500092</v>
      </c>
      <c r="T304" s="11">
        <f t="shared" si="77"/>
        <v>-0.2499775020248178</v>
      </c>
      <c r="U304" s="11">
        <f>'OddsRatio_working_3-way'!S304-'OddsRatio_working_3-way'!R304^2/3</f>
        <v>-0.85617294443500092</v>
      </c>
      <c r="V304" s="11">
        <f>'OddsRatio_working_3-way'!S304*'OddsRatio_working_3-way'!R304/3-2*'OddsRatio_working_3-way'!R304^3/27-'OddsRatio_working_3-way'!T304</f>
        <v>0.2499775020248178</v>
      </c>
      <c r="W304" s="11">
        <f>'OddsRatio_working_3-way'!V304^2+4*'OddsRatio_working_3-way'!U304^3/27</f>
        <v>-3.0489361170922012E-2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0.1524615629343096</v>
      </c>
      <c r="Y304" s="11">
        <f>IF('OddsRatio_working_3-way'!W304&gt;=0,IF('OddsRatio_working_3-way'!V304+SQRT('OddsRatio_working_3-way'!W304)&gt;0,0,PI()),ACOS('OddsRatio_working_3-way'!V304/(2*'OddsRatio_working_3-way'!X304)))</f>
        <v>0.60972592425050431</v>
      </c>
      <c r="Z304" s="11">
        <f>'OddsRatio_working_3-way'!X304^(1/3)*COS('OddsRatio_working_3-way'!Y304/3)</f>
        <v>0.52322431074239295</v>
      </c>
      <c r="AA304" s="11">
        <f>'OddsRatio_working_3-way'!X304^(1/3)*COS(('OddsRatio_working_3-way'!Y304+2*PI())/3)</f>
        <v>-0.35499564746086443</v>
      </c>
      <c r="AB304" s="11">
        <f>'OddsRatio_working_3-way'!X304^(1/3)*COS(('OddsRatio_working_3-way'!Y304+4*PI())/3)</f>
        <v>-0.16822866328152841</v>
      </c>
      <c r="AC304" s="11">
        <f>'OddsRatio_working_3-way'!X304^(1/3)*SIN('OddsRatio_working_3-way'!Y304/3)</f>
        <v>0.10782996859167417</v>
      </c>
      <c r="AD304" s="11">
        <f>'OddsRatio_working_3-way'!X304^(1/3)*SIN(('OddsRatio_working_3-way'!Y304+2*PI())/3)</f>
        <v>0.39921056068467836</v>
      </c>
      <c r="AE304" s="11">
        <f>'OddsRatio_working_3-way'!X304^(1/3)*SIN(('OddsRatio_working_3-way'!Y304+4*PI())/3)</f>
        <v>-0.50704052927635257</v>
      </c>
      <c r="AF304" s="11">
        <f>-'OddsRatio_working_3-way'!U304/(3*'OddsRatio_working_3-way'!X304^(1/3))*COS(('OddsRatio_working_3-way'!Y304)/3)</f>
        <v>0.52322431074239306</v>
      </c>
      <c r="AG304" s="11">
        <f>-'OddsRatio_working_3-way'!U304/(3*'OddsRatio_working_3-way'!X304^(1/3))*COS(('OddsRatio_working_3-way'!Y304+2*PI())/3)</f>
        <v>-0.35499564746086448</v>
      </c>
      <c r="AH304" s="11">
        <f>-'OddsRatio_working_3-way'!U304/(3*'OddsRatio_working_3-way'!X304^(1/3))*COS(('OddsRatio_working_3-way'!Y304+4*PI())/3)</f>
        <v>-0.16822866328152844</v>
      </c>
      <c r="AI304" s="11">
        <f>'OddsRatio_working_3-way'!U304/(3*'OddsRatio_working_3-way'!X304^(1/3))*SIN(('OddsRatio_working_3-way'!Y304)/3)</f>
        <v>-0.10782996859167418</v>
      </c>
      <c r="AJ304" s="11">
        <f>'OddsRatio_working_3-way'!U304/(3*'OddsRatio_working_3-way'!X304^(1/3))*SIN(('OddsRatio_working_3-way'!Y304+2*PI())/3)</f>
        <v>-0.39921056068467847</v>
      </c>
      <c r="AK304" s="11">
        <f>'OddsRatio_working_3-way'!U304/(3*'OddsRatio_working_3-way'!X304^(1/3))*SIN(('OddsRatio_working_3-way'!Y304+4*PI())/3)</f>
        <v>0.50704052927635268</v>
      </c>
      <c r="AL304" s="11">
        <f>'OddsRatio_working_3-way'!Z304+'OddsRatio_working_3-way'!AF304</f>
        <v>1.0464486214847861</v>
      </c>
      <c r="AM304" s="11">
        <f>'OddsRatio_working_3-way'!AA304+'OddsRatio_working_3-way'!AG304</f>
        <v>-0.70999129492172885</v>
      </c>
      <c r="AN304" s="11">
        <f>'OddsRatio_working_3-way'!AB304+'OddsRatio_working_3-way'!AH304</f>
        <v>-0.33645732656305682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1.0464486214847861</v>
      </c>
      <c r="AS304" s="11">
        <f>IF(('OddsRatio_working_3-way'!X304=0),IF(Q304&gt;0,-Q304^(1/3),(-Q304)^(1/3)),'OddsRatio_working_3-way'!AM304-'OddsRatio_working_3-way'!R304/3)</f>
        <v>-0.70999129492172885</v>
      </c>
      <c r="AT304" s="11">
        <f>IF(('OddsRatio_working_3-way'!X304=0),IF(Q304&gt;0,-Q304^(1/3),(-Q304)^(1/3)),'OddsRatio_working_3-way'!AN304-'OddsRatio_working_3-way'!R304/3)</f>
        <v>-0.33645732656305682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9">
        <f t="shared" si="65"/>
        <v>0.22255120968352213</v>
      </c>
      <c r="E305" s="9">
        <f t="shared" si="66"/>
        <v>0.23062784663765454</v>
      </c>
      <c r="F305" s="9">
        <f t="shared" si="67"/>
        <v>0.54682094367882317</v>
      </c>
      <c r="G305" s="9">
        <f t="shared" si="68"/>
        <v>1.0490534090205381</v>
      </c>
      <c r="H305" s="9">
        <f t="shared" si="69"/>
        <v>4.4933478520383927</v>
      </c>
      <c r="I305" s="9">
        <f t="shared" si="70"/>
        <v>4.3359898406853112</v>
      </c>
      <c r="J305" s="9">
        <f t="shared" si="71"/>
        <v>1.8287521931262254</v>
      </c>
      <c r="K305" s="11">
        <f t="shared" si="72"/>
        <v>0.23094688221709006</v>
      </c>
      <c r="L305" s="11">
        <f t="shared" si="73"/>
        <v>0.23923444976076558</v>
      </c>
      <c r="M305" s="11">
        <f t="shared" si="74"/>
        <v>0.55865921787709494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-0.25821486227235657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0.22532306543326258</v>
      </c>
      <c r="Q305" s="11">
        <f>2*'OddsRatio_working_3-way'!K305*'OddsRatio_working_3-way'!L305*'OddsRatio_working_3-way'!M305</f>
        <v>6.1732346694044551E-2</v>
      </c>
      <c r="R305" s="11">
        <f t="shared" si="75"/>
        <v>0</v>
      </c>
      <c r="S305" s="11">
        <f t="shared" si="76"/>
        <v>-0.87261849860369078</v>
      </c>
      <c r="T305" s="11">
        <f t="shared" si="77"/>
        <v>-0.23907356126128518</v>
      </c>
      <c r="U305" s="11">
        <f>'OddsRatio_working_3-way'!S305-'OddsRatio_working_3-way'!R305^2/3</f>
        <v>-0.87261849860369078</v>
      </c>
      <c r="V305" s="11">
        <f>'OddsRatio_working_3-way'!S305*'OddsRatio_working_3-way'!R305/3-2*'OddsRatio_working_3-way'!R305^3/27-'OddsRatio_working_3-way'!T305</f>
        <v>0.23907356126128518</v>
      </c>
      <c r="W305" s="11">
        <f>'OddsRatio_working_3-way'!V305^2+4*'OddsRatio_working_3-way'!U305^3/27</f>
        <v>-4.1283349089463517E-2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0.15687536197856006</v>
      </c>
      <c r="Y305" s="11">
        <f>IF('OddsRatio_working_3-way'!W305&gt;=0,IF('OddsRatio_working_3-way'!V305+SQRT('OddsRatio_working_3-way'!W305)&gt;0,0,PI()),ACOS('OddsRatio_working_3-way'!V305/(2*'OddsRatio_working_3-way'!X305)))</f>
        <v>0.70442246333592196</v>
      </c>
      <c r="Z305" s="11">
        <f>'OddsRatio_working_3-way'!X305^(1/3)*COS('OddsRatio_working_3-way'!Y305/3)</f>
        <v>0.52452670451026906</v>
      </c>
      <c r="AA305" s="11">
        <f>'OddsRatio_working_3-way'!X305^(1/3)*COS(('OddsRatio_working_3-way'!Y305+2*PI())/3)</f>
        <v>-0.37092993793178314</v>
      </c>
      <c r="AB305" s="11">
        <f>'OddsRatio_working_3-way'!X305^(1/3)*COS(('OddsRatio_working_3-way'!Y305+4*PI())/3)</f>
        <v>-0.153596766578486</v>
      </c>
      <c r="AC305" s="11">
        <f>'OddsRatio_working_3-way'!X305^(1/3)*SIN('OddsRatio_working_3-way'!Y305/3)</f>
        <v>0.12547736498466142</v>
      </c>
      <c r="AD305" s="11">
        <f>'OddsRatio_working_3-way'!X305^(1/3)*SIN(('OddsRatio_working_3-way'!Y305+2*PI())/3)</f>
        <v>0.39151476857689604</v>
      </c>
      <c r="AE305" s="11">
        <f>'OddsRatio_working_3-way'!X305^(1/3)*SIN(('OddsRatio_working_3-way'!Y305+4*PI())/3)</f>
        <v>-0.51699213356155727</v>
      </c>
      <c r="AF305" s="11">
        <f>-'OddsRatio_working_3-way'!U305/(3*'OddsRatio_working_3-way'!X305^(1/3))*COS(('OddsRatio_working_3-way'!Y305)/3)</f>
        <v>0.52452670451026895</v>
      </c>
      <c r="AG305" s="11">
        <f>-'OddsRatio_working_3-way'!U305/(3*'OddsRatio_working_3-way'!X305^(1/3))*COS(('OddsRatio_working_3-way'!Y305+2*PI())/3)</f>
        <v>-0.37092993793178308</v>
      </c>
      <c r="AH305" s="11">
        <f>-'OddsRatio_working_3-way'!U305/(3*'OddsRatio_working_3-way'!X305^(1/3))*COS(('OddsRatio_working_3-way'!Y305+4*PI())/3)</f>
        <v>-0.15359676657848595</v>
      </c>
      <c r="AI305" s="11">
        <f>'OddsRatio_working_3-way'!U305/(3*'OddsRatio_working_3-way'!X305^(1/3))*SIN(('OddsRatio_working_3-way'!Y305)/3)</f>
        <v>-0.12547736498466139</v>
      </c>
      <c r="AJ305" s="11">
        <f>'OddsRatio_working_3-way'!U305/(3*'OddsRatio_working_3-way'!X305^(1/3))*SIN(('OddsRatio_working_3-way'!Y305+2*PI())/3)</f>
        <v>-0.39151476857689599</v>
      </c>
      <c r="AK305" s="11">
        <f>'OddsRatio_working_3-way'!U305/(3*'OddsRatio_working_3-way'!X305^(1/3))*SIN(('OddsRatio_working_3-way'!Y305+4*PI())/3)</f>
        <v>0.51699213356155715</v>
      </c>
      <c r="AL305" s="11">
        <f>'OddsRatio_working_3-way'!Z305+'OddsRatio_working_3-way'!AF305</f>
        <v>1.0490534090205381</v>
      </c>
      <c r="AM305" s="11">
        <f>'OddsRatio_working_3-way'!AA305+'OddsRatio_working_3-way'!AG305</f>
        <v>-0.74185987586356616</v>
      </c>
      <c r="AN305" s="11">
        <f>'OddsRatio_working_3-way'!AB305+'OddsRatio_working_3-way'!AH305</f>
        <v>-0.30719353315697195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1.0490534090205381</v>
      </c>
      <c r="AS305" s="11">
        <f>IF(('OddsRatio_working_3-way'!X305=0),IF(Q305&gt;0,-Q305^(1/3),(-Q305)^(1/3)),'OddsRatio_working_3-way'!AM305-'OddsRatio_working_3-way'!R305/3)</f>
        <v>-0.74185987586356616</v>
      </c>
      <c r="AT305" s="11">
        <f>IF(('OddsRatio_working_3-way'!X305=0),IF(Q305&gt;0,-Q305^(1/3),(-Q305)^(1/3)),'OddsRatio_working_3-way'!AN305-'OddsRatio_working_3-way'!R305/3)</f>
        <v>-0.30719353315697195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9">
        <f t="shared" si="65"/>
        <v>8.2856843034444751E-5</v>
      </c>
      <c r="E306" s="9">
        <f t="shared" si="66"/>
        <v>0.546992740722268</v>
      </c>
      <c r="F306" s="9">
        <f t="shared" si="67"/>
        <v>0.45292440243469756</v>
      </c>
      <c r="G306" s="9">
        <f t="shared" si="68"/>
        <v>0.2751421351440283</v>
      </c>
      <c r="H306" s="9">
        <f t="shared" si="69"/>
        <v>12069.009189552226</v>
      </c>
      <c r="I306" s="9">
        <f t="shared" si="70"/>
        <v>1.8281778267835249</v>
      </c>
      <c r="J306" s="9">
        <f t="shared" si="71"/>
        <v>2.2078739732822843</v>
      </c>
      <c r="K306" s="11">
        <f t="shared" si="72"/>
        <v>2.2798777985499978E-5</v>
      </c>
      <c r="L306" s="11">
        <f t="shared" si="73"/>
        <v>0.24937655860349128</v>
      </c>
      <c r="M306" s="11">
        <f t="shared" si="74"/>
        <v>0.1855287569573284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-0.61134726908274661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4.6273273781182817E-2</v>
      </c>
      <c r="Q306" s="11">
        <f>2*'OddsRatio_working_3-way'!K306*'OddsRatio_working_3-way'!L306*'OddsRatio_working_3-way'!M306</f>
        <v>2.1096403689755185E-6</v>
      </c>
      <c r="R306" s="11">
        <f t="shared" si="75"/>
        <v>0</v>
      </c>
      <c r="S306" s="11">
        <f t="shared" si="76"/>
        <v>-7.5690652631212899E-2</v>
      </c>
      <c r="T306" s="11">
        <f t="shared" si="77"/>
        <v>-3.450805255318767E-6</v>
      </c>
      <c r="U306" s="11">
        <f>'OddsRatio_working_3-way'!S306-'OddsRatio_working_3-way'!R306^2/3</f>
        <v>-7.5690652631212899E-2</v>
      </c>
      <c r="V306" s="11">
        <f>'OddsRatio_working_3-way'!S306*'OddsRatio_working_3-way'!R306/3-2*'OddsRatio_working_3-way'!R306^3/27-'OddsRatio_working_3-way'!T306</f>
        <v>3.450805255318767E-6</v>
      </c>
      <c r="W306" s="11">
        <f>'OddsRatio_working_3-way'!V306^2+4*'OddsRatio_working_3-way'!U306^3/27</f>
        <v>-6.4242568511436128E-5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4.0075734684311476E-3</v>
      </c>
      <c r="Y306" s="11">
        <f>IF('OddsRatio_working_3-way'!W306&gt;=0,IF('OddsRatio_working_3-way'!V306+SQRT('OddsRatio_working_3-way'!W306)&gt;0,0,PI()),ACOS('OddsRatio_working_3-way'!V306/(2*'OddsRatio_working_3-way'!X306)))</f>
        <v>1.5703657912864262</v>
      </c>
      <c r="Z306" s="11">
        <f>'OddsRatio_working_3-way'!X306^(1/3)*COS('OddsRatio_working_3-way'!Y306/3)</f>
        <v>0.13757106757201412</v>
      </c>
      <c r="AA306" s="11">
        <f>'OddsRatio_working_3-way'!X306^(1/3)*COS(('OddsRatio_working_3-way'!Y306+2*PI())/3)</f>
        <v>-0.13754827211953669</v>
      </c>
      <c r="AB306" s="11">
        <f>'OddsRatio_working_3-way'!X306^(1/3)*COS(('OddsRatio_working_3-way'!Y306+4*PI())/3)</f>
        <v>-2.2795452477498799E-5</v>
      </c>
      <c r="AC306" s="11">
        <f>'OddsRatio_working_3-way'!X306^(1/3)*SIN('OddsRatio_working_3-way'!Y306/3)</f>
        <v>7.9400370974158252E-2</v>
      </c>
      <c r="AD306" s="11">
        <f>'OddsRatio_working_3-way'!X306^(1/3)*SIN(('OddsRatio_working_3-way'!Y306+2*PI())/3)</f>
        <v>7.9439853856030723E-2</v>
      </c>
      <c r="AE306" s="11">
        <f>'OddsRatio_working_3-way'!X306^(1/3)*SIN(('OddsRatio_working_3-way'!Y306+4*PI())/3)</f>
        <v>-0.15884022483018895</v>
      </c>
      <c r="AF306" s="11">
        <f>-'OddsRatio_working_3-way'!U306/(3*'OddsRatio_working_3-way'!X306^(1/3))*COS(('OddsRatio_working_3-way'!Y306)/3)</f>
        <v>0.13757106757201415</v>
      </c>
      <c r="AG306" s="11">
        <f>-'OddsRatio_working_3-way'!U306/(3*'OddsRatio_working_3-way'!X306^(1/3))*COS(('OddsRatio_working_3-way'!Y306+2*PI())/3)</f>
        <v>-0.13754827211953669</v>
      </c>
      <c r="AH306" s="11">
        <f>-'OddsRatio_working_3-way'!U306/(3*'OddsRatio_working_3-way'!X306^(1/3))*COS(('OddsRatio_working_3-way'!Y306+4*PI())/3)</f>
        <v>-2.2795452477498802E-5</v>
      </c>
      <c r="AI306" s="11">
        <f>'OddsRatio_working_3-way'!U306/(3*'OddsRatio_working_3-way'!X306^(1/3))*SIN(('OddsRatio_working_3-way'!Y306)/3)</f>
        <v>-7.9400370974158266E-2</v>
      </c>
      <c r="AJ306" s="11">
        <f>'OddsRatio_working_3-way'!U306/(3*'OddsRatio_working_3-way'!X306^(1/3))*SIN(('OddsRatio_working_3-way'!Y306+2*PI())/3)</f>
        <v>-7.9439853856030737E-2</v>
      </c>
      <c r="AK306" s="11">
        <f>'OddsRatio_working_3-way'!U306/(3*'OddsRatio_working_3-way'!X306^(1/3))*SIN(('OddsRatio_working_3-way'!Y306+4*PI())/3)</f>
        <v>0.15884022483018898</v>
      </c>
      <c r="AL306" s="11">
        <f>'OddsRatio_working_3-way'!Z306+'OddsRatio_working_3-way'!AF306</f>
        <v>0.2751421351440283</v>
      </c>
      <c r="AM306" s="11">
        <f>'OddsRatio_working_3-way'!AA306+'OddsRatio_working_3-way'!AG306</f>
        <v>-0.27509654423907337</v>
      </c>
      <c r="AN306" s="11">
        <f>'OddsRatio_working_3-way'!AB306+'OddsRatio_working_3-way'!AH306</f>
        <v>-4.5590904954997605E-5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0.2751421351440283</v>
      </c>
      <c r="AS306" s="11">
        <f>IF(('OddsRatio_working_3-way'!X306=0),IF(Q306&gt;0,-Q306^(1/3),(-Q306)^(1/3)),'OddsRatio_working_3-way'!AM306-'OddsRatio_working_3-way'!R306/3)</f>
        <v>-0.27509654423907337</v>
      </c>
      <c r="AT306" s="11">
        <f>IF(('OddsRatio_working_3-way'!X306=0),IF(Q306&gt;0,-Q306^(1/3),(-Q306)^(1/3)),'OddsRatio_working_3-way'!AN306-'OddsRatio_working_3-way'!R306/3)</f>
        <v>-4.5590904954997605E-5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9">
        <f t="shared" si="65"/>
        <v>0.31742391670305975</v>
      </c>
      <c r="E307" s="9">
        <f t="shared" si="66"/>
        <v>0.25406051338116725</v>
      </c>
      <c r="F307" s="9">
        <f t="shared" si="67"/>
        <v>0.42851556991577272</v>
      </c>
      <c r="G307" s="9">
        <f t="shared" si="68"/>
        <v>1.033827513429397</v>
      </c>
      <c r="H307" s="9">
        <f t="shared" si="69"/>
        <v>3.1503612279331463</v>
      </c>
      <c r="I307" s="9">
        <f t="shared" si="70"/>
        <v>3.9360701381394869</v>
      </c>
      <c r="J307" s="9">
        <f t="shared" si="71"/>
        <v>2.3336374923239216</v>
      </c>
      <c r="K307" s="11">
        <f t="shared" si="72"/>
        <v>0.32467532467532467</v>
      </c>
      <c r="L307" s="11">
        <f t="shared" si="73"/>
        <v>0.26041666666666669</v>
      </c>
      <c r="M307" s="11">
        <f t="shared" si="74"/>
        <v>0.4366812227074236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-0.28135456246809931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0.2292842255997278</v>
      </c>
      <c r="Q307" s="11">
        <f>2*'OddsRatio_working_3-way'!K307*'OddsRatio_working_3-way'!L307*'OddsRatio_working_3-way'!M307</f>
        <v>7.3843550917786729E-2</v>
      </c>
      <c r="R307" s="11">
        <f t="shared" si="75"/>
        <v>0</v>
      </c>
      <c r="S307" s="11">
        <f t="shared" si="76"/>
        <v>-0.81492982942377068</v>
      </c>
      <c r="T307" s="11">
        <f t="shared" si="77"/>
        <v>-0.26245727195612584</v>
      </c>
      <c r="U307" s="11">
        <f>'OddsRatio_working_3-way'!S307-'OddsRatio_working_3-way'!R307^2/3</f>
        <v>-0.81492982942377068</v>
      </c>
      <c r="V307" s="11">
        <f>'OddsRatio_working_3-way'!S307*'OddsRatio_working_3-way'!R307/3-2*'OddsRatio_working_3-way'!R307^3/27-'OddsRatio_working_3-way'!T307</f>
        <v>0.26245727195612584</v>
      </c>
      <c r="W307" s="11">
        <f>'OddsRatio_working_3-way'!V307^2+4*'OddsRatio_working_3-way'!U307^3/27</f>
        <v>-1.1294485565589096E-2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0.1415788695111676</v>
      </c>
      <c r="Y307" s="11">
        <f>IF('OddsRatio_working_3-way'!W307&gt;=0,IF('OddsRatio_working_3-way'!V307+SQRT('OddsRatio_working_3-way'!W307)&gt;0,0,PI()),ACOS('OddsRatio_working_3-way'!V307/(2*'OddsRatio_working_3-way'!X307)))</f>
        <v>0.38474486420102116</v>
      </c>
      <c r="Z307" s="11">
        <f>'OddsRatio_working_3-way'!X307^(1/3)*COS('OddsRatio_working_3-way'!Y307/3)</f>
        <v>0.51691375671469852</v>
      </c>
      <c r="AA307" s="11">
        <f>'OddsRatio_working_3-way'!X307^(1/3)*COS(('OddsRatio_working_3-way'!Y307+2*PI())/3)</f>
        <v>-0.31618541068986061</v>
      </c>
      <c r="AB307" s="11">
        <f>'OddsRatio_working_3-way'!X307^(1/3)*COS(('OddsRatio_working_3-way'!Y307+4*PI())/3)</f>
        <v>-0.20072834602483786</v>
      </c>
      <c r="AC307" s="11">
        <f>'OddsRatio_working_3-way'!X307^(1/3)*SIN('OddsRatio_working_3-way'!Y307/3)</f>
        <v>6.6659167364194832E-2</v>
      </c>
      <c r="AD307" s="11">
        <f>'OddsRatio_working_3-way'!X307^(1/3)*SIN(('OddsRatio_working_3-way'!Y307+2*PI())/3)</f>
        <v>0.41433086119848045</v>
      </c>
      <c r="AE307" s="11">
        <f>'OddsRatio_working_3-way'!X307^(1/3)*SIN(('OddsRatio_working_3-way'!Y307+4*PI())/3)</f>
        <v>-0.48099002856267531</v>
      </c>
      <c r="AF307" s="11">
        <f>-'OddsRatio_working_3-way'!U307/(3*'OddsRatio_working_3-way'!X307^(1/3))*COS(('OddsRatio_working_3-way'!Y307)/3)</f>
        <v>0.51691375671469852</v>
      </c>
      <c r="AG307" s="11">
        <f>-'OddsRatio_working_3-way'!U307/(3*'OddsRatio_working_3-way'!X307^(1/3))*COS(('OddsRatio_working_3-way'!Y307+2*PI())/3)</f>
        <v>-0.31618541068986061</v>
      </c>
      <c r="AH307" s="11">
        <f>-'OddsRatio_working_3-way'!U307/(3*'OddsRatio_working_3-way'!X307^(1/3))*COS(('OddsRatio_working_3-way'!Y307+4*PI())/3)</f>
        <v>-0.20072834602483786</v>
      </c>
      <c r="AI307" s="11">
        <f>'OddsRatio_working_3-way'!U307/(3*'OddsRatio_working_3-way'!X307^(1/3))*SIN(('OddsRatio_working_3-way'!Y307)/3)</f>
        <v>-6.6659167364194832E-2</v>
      </c>
      <c r="AJ307" s="11">
        <f>'OddsRatio_working_3-way'!U307/(3*'OddsRatio_working_3-way'!X307^(1/3))*SIN(('OddsRatio_working_3-way'!Y307+2*PI())/3)</f>
        <v>-0.41433086119848045</v>
      </c>
      <c r="AK307" s="11">
        <f>'OddsRatio_working_3-way'!U307/(3*'OddsRatio_working_3-way'!X307^(1/3))*SIN(('OddsRatio_working_3-way'!Y307+4*PI())/3)</f>
        <v>0.48099002856267531</v>
      </c>
      <c r="AL307" s="11">
        <f>'OddsRatio_working_3-way'!Z307+'OddsRatio_working_3-way'!AF307</f>
        <v>1.033827513429397</v>
      </c>
      <c r="AM307" s="11">
        <f>'OddsRatio_working_3-way'!AA307+'OddsRatio_working_3-way'!AG307</f>
        <v>-0.63237082137972123</v>
      </c>
      <c r="AN307" s="11">
        <f>'OddsRatio_working_3-way'!AB307+'OddsRatio_working_3-way'!AH307</f>
        <v>-0.40145669204967571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1.033827513429397</v>
      </c>
      <c r="AS307" s="11">
        <f>IF(('OddsRatio_working_3-way'!X307=0),IF(Q307&gt;0,-Q307^(1/3),(-Q307)^(1/3)),'OddsRatio_working_3-way'!AM307-'OddsRatio_working_3-way'!R307/3)</f>
        <v>-0.63237082137972123</v>
      </c>
      <c r="AT307" s="11">
        <f>IF(('OddsRatio_working_3-way'!X307=0),IF(Q307&gt;0,-Q307^(1/3),(-Q307)^(1/3)),'OddsRatio_working_3-way'!AN307-'OddsRatio_working_3-way'!R307/3)</f>
        <v>-0.40145669204967571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9">
        <f t="shared" si="65"/>
        <v>0.50623064791704753</v>
      </c>
      <c r="E308" s="9">
        <f t="shared" si="66"/>
        <v>0.26907815021687465</v>
      </c>
      <c r="F308" s="9">
        <f t="shared" si="67"/>
        <v>0.22469120186607797</v>
      </c>
      <c r="G308" s="9">
        <f t="shared" si="68"/>
        <v>1.0488001652420125</v>
      </c>
      <c r="H308" s="9">
        <f t="shared" si="69"/>
        <v>1.9753841536750714</v>
      </c>
      <c r="I308" s="9">
        <f t="shared" si="70"/>
        <v>3.7163924279768117</v>
      </c>
      <c r="J308" s="9">
        <f t="shared" si="71"/>
        <v>4.4505525436462214</v>
      </c>
      <c r="K308" s="11">
        <f t="shared" si="72"/>
        <v>0.5181347150259068</v>
      </c>
      <c r="L308" s="11">
        <f t="shared" si="73"/>
        <v>0.2785515320334262</v>
      </c>
      <c r="M308" s="11">
        <f t="shared" si="74"/>
        <v>0.23310023310023309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-0.26660578009315883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0.22910684362327532</v>
      </c>
      <c r="Q308" s="11">
        <f>2*'OddsRatio_working_3-way'!K308*'OddsRatio_working_3-way'!L308*'OddsRatio_working_3-way'!M308</f>
        <v>6.7285416629449438E-2</v>
      </c>
      <c r="R308" s="11">
        <f t="shared" si="75"/>
        <v>0</v>
      </c>
      <c r="S308" s="11">
        <f t="shared" si="76"/>
        <v>-0.85934687366200224</v>
      </c>
      <c r="T308" s="11">
        <f t="shared" si="77"/>
        <v>-0.25237793646461154</v>
      </c>
      <c r="U308" s="11">
        <f>'OddsRatio_working_3-way'!S308-'OddsRatio_working_3-way'!R308^2/3</f>
        <v>-0.85934687366200224</v>
      </c>
      <c r="V308" s="11">
        <f>'OddsRatio_working_3-way'!S308*'OddsRatio_working_3-way'!R308/3-2*'OddsRatio_working_3-way'!R308^3/27-'OddsRatio_working_3-way'!T308</f>
        <v>0.25237793646461154</v>
      </c>
      <c r="W308" s="11">
        <f>'OddsRatio_working_3-way'!V308^2+4*'OddsRatio_working_3-way'!U308^3/27</f>
        <v>-3.0321368824916109E-2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0.15331013635687271</v>
      </c>
      <c r="Y308" s="11">
        <f>IF('OddsRatio_working_3-way'!W308&gt;=0,IF('OddsRatio_working_3-way'!V308+SQRT('OddsRatio_working_3-way'!W308)&gt;0,0,PI()),ACOS('OddsRatio_working_3-way'!V308/(2*'OddsRatio_working_3-way'!X308)))</f>
        <v>0.60395491383462785</v>
      </c>
      <c r="Z308" s="11">
        <f>'OddsRatio_working_3-way'!X308^(1/3)*COS('OddsRatio_working_3-way'!Y308/3)</f>
        <v>0.52440008262100624</v>
      </c>
      <c r="AA308" s="11">
        <f>'OddsRatio_working_3-way'!X308^(1/3)*COS(('OddsRatio_working_3-way'!Y308+2*PI())/3)</f>
        <v>-0.35488301399595351</v>
      </c>
      <c r="AB308" s="11">
        <f>'OddsRatio_working_3-way'!X308^(1/3)*COS(('OddsRatio_working_3-way'!Y308+4*PI())/3)</f>
        <v>-0.16951706862505286</v>
      </c>
      <c r="AC308" s="11">
        <f>'OddsRatio_working_3-way'!X308^(1/3)*SIN('OddsRatio_working_3-way'!Y308/3)</f>
        <v>0.10702107845847905</v>
      </c>
      <c r="AD308" s="11">
        <f>'OddsRatio_working_3-way'!X308^(1/3)*SIN(('OddsRatio_working_3-way'!Y308+2*PI())/3)</f>
        <v>0.4006332540672104</v>
      </c>
      <c r="AE308" s="11">
        <f>'OddsRatio_working_3-way'!X308^(1/3)*SIN(('OddsRatio_working_3-way'!Y308+4*PI())/3)</f>
        <v>-0.50765433252568937</v>
      </c>
      <c r="AF308" s="11">
        <f>-'OddsRatio_working_3-way'!U308/(3*'OddsRatio_working_3-way'!X308^(1/3))*COS(('OddsRatio_working_3-way'!Y308)/3)</f>
        <v>0.52440008262100624</v>
      </c>
      <c r="AG308" s="11">
        <f>-'OddsRatio_working_3-way'!U308/(3*'OddsRatio_working_3-way'!X308^(1/3))*COS(('OddsRatio_working_3-way'!Y308+2*PI())/3)</f>
        <v>-0.35488301399595351</v>
      </c>
      <c r="AH308" s="11">
        <f>-'OddsRatio_working_3-way'!U308/(3*'OddsRatio_working_3-way'!X308^(1/3))*COS(('OddsRatio_working_3-way'!Y308+4*PI())/3)</f>
        <v>-0.16951706862505286</v>
      </c>
      <c r="AI308" s="11">
        <f>'OddsRatio_working_3-way'!U308/(3*'OddsRatio_working_3-way'!X308^(1/3))*SIN(('OddsRatio_working_3-way'!Y308)/3)</f>
        <v>-0.10702107845847905</v>
      </c>
      <c r="AJ308" s="11">
        <f>'OddsRatio_working_3-way'!U308/(3*'OddsRatio_working_3-way'!X308^(1/3))*SIN(('OddsRatio_working_3-way'!Y308+2*PI())/3)</f>
        <v>-0.4006332540672104</v>
      </c>
      <c r="AK308" s="11">
        <f>'OddsRatio_working_3-way'!U308/(3*'OddsRatio_working_3-way'!X308^(1/3))*SIN(('OddsRatio_working_3-way'!Y308+4*PI())/3)</f>
        <v>0.50765433252568937</v>
      </c>
      <c r="AL308" s="11">
        <f>'OddsRatio_working_3-way'!Z308+'OddsRatio_working_3-way'!AF308</f>
        <v>1.0488001652420125</v>
      </c>
      <c r="AM308" s="11">
        <f>'OddsRatio_working_3-way'!AA308+'OddsRatio_working_3-way'!AG308</f>
        <v>-0.70976602799190702</v>
      </c>
      <c r="AN308" s="11">
        <f>'OddsRatio_working_3-way'!AB308+'OddsRatio_working_3-way'!AH308</f>
        <v>-0.33903413725010573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1.0488001652420125</v>
      </c>
      <c r="AS308" s="11">
        <f>IF(('OddsRatio_working_3-way'!X308=0),IF(Q308&gt;0,-Q308^(1/3),(-Q308)^(1/3)),'OddsRatio_working_3-way'!AM308-'OddsRatio_working_3-way'!R308/3)</f>
        <v>-0.70976602799190702</v>
      </c>
      <c r="AT308" s="11">
        <f>IF(('OddsRatio_working_3-way'!X308=0),IF(Q308&gt;0,-Q308^(1/3),(-Q308)^(1/3)),'OddsRatio_working_3-way'!AN308-'OddsRatio_working_3-way'!R308/3)</f>
        <v>-0.33903413725010573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9">
        <f t="shared" si="65"/>
        <v>0.39356328294292342</v>
      </c>
      <c r="E310" s="9">
        <f t="shared" si="66"/>
        <v>0.27755801391252299</v>
      </c>
      <c r="F310" s="9">
        <f t="shared" si="67"/>
        <v>0.32887870314455409</v>
      </c>
      <c r="G310" s="9">
        <f t="shared" si="68"/>
        <v>1.041140157913317</v>
      </c>
      <c r="H310" s="9">
        <f t="shared" si="69"/>
        <v>2.5408874337117093</v>
      </c>
      <c r="I310" s="9">
        <f t="shared" si="70"/>
        <v>3.6028503947832924</v>
      </c>
      <c r="J310" s="9">
        <f t="shared" si="71"/>
        <v>3.0406347095101012</v>
      </c>
      <c r="K310" s="11">
        <f t="shared" si="72"/>
        <v>0.40322580645161293</v>
      </c>
      <c r="L310" s="11">
        <f t="shared" si="73"/>
        <v>0.2857142857142857</v>
      </c>
      <c r="M310" s="11">
        <f t="shared" si="74"/>
        <v>0.33783783783783783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-0.28225806451612934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0.23119317474156181</v>
      </c>
      <c r="Q310" s="11">
        <f>2*'OddsRatio_working_3-way'!K310*'OddsRatio_working_3-way'!L310*'OddsRatio_working_3-way'!M310</f>
        <v>7.7842819778303651E-2</v>
      </c>
      <c r="R310" s="11">
        <f t="shared" si="75"/>
        <v>0</v>
      </c>
      <c r="S310" s="11">
        <f t="shared" si="76"/>
        <v>-0.819084390512961</v>
      </c>
      <c r="T310" s="11">
        <f t="shared" si="77"/>
        <v>-0.27578599007170407</v>
      </c>
      <c r="U310" s="11">
        <f>'OddsRatio_working_3-way'!S310-'OddsRatio_working_3-way'!R310^2/3</f>
        <v>-0.819084390512961</v>
      </c>
      <c r="V310" s="11">
        <f>'OddsRatio_working_3-way'!S310*'OddsRatio_working_3-way'!R310/3-2*'OddsRatio_working_3-way'!R310^3/27-'OddsRatio_working_3-way'!T310</f>
        <v>0.27578599007170407</v>
      </c>
      <c r="W310" s="11">
        <f>'OddsRatio_working_3-way'!V310^2+4*'OddsRatio_working_3-way'!U310^3/27</f>
        <v>-5.3529164347410202E-3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0.14266291455260113</v>
      </c>
      <c r="Y310" s="11">
        <f>IF('OddsRatio_working_3-way'!W310&gt;=0,IF('OddsRatio_working_3-way'!V310+SQRT('OddsRatio_working_3-way'!W310)&gt;0,0,PI()),ACOS('OddsRatio_working_3-way'!V310/(2*'OddsRatio_working_3-way'!X310)))</f>
        <v>0.25931791010602701</v>
      </c>
      <c r="Z310" s="11">
        <f>'OddsRatio_working_3-way'!X310^(1/3)*COS('OddsRatio_working_3-way'!Y310/3)</f>
        <v>0.52057007895665863</v>
      </c>
      <c r="AA310" s="11">
        <f>'OddsRatio_working_3-way'!X310^(1/3)*COS(('OddsRatio_working_3-way'!Y310+2*PI())/3)</f>
        <v>-0.29935155070641206</v>
      </c>
      <c r="AB310" s="11">
        <f>'OddsRatio_working_3-way'!X310^(1/3)*COS(('OddsRatio_working_3-way'!Y310+4*PI())/3)</f>
        <v>-0.22121852825024649</v>
      </c>
      <c r="AC310" s="11">
        <f>'OddsRatio_working_3-way'!X310^(1/3)*SIN('OddsRatio_working_3-way'!Y310/3)</f>
        <v>4.5110121547666221E-2</v>
      </c>
      <c r="AD310" s="11">
        <f>'OddsRatio_working_3-way'!X310^(1/3)*SIN(('OddsRatio_working_3-way'!Y310+2*PI())/3)</f>
        <v>0.42827185205270435</v>
      </c>
      <c r="AE310" s="11">
        <f>'OddsRatio_working_3-way'!X310^(1/3)*SIN(('OddsRatio_working_3-way'!Y310+4*PI())/3)</f>
        <v>-0.4733819736003706</v>
      </c>
      <c r="AF310" s="11">
        <f>-'OddsRatio_working_3-way'!U310/(3*'OddsRatio_working_3-way'!X310^(1/3))*COS(('OddsRatio_working_3-way'!Y310)/3)</f>
        <v>0.52057007895665852</v>
      </c>
      <c r="AG310" s="11">
        <f>-'OddsRatio_working_3-way'!U310/(3*'OddsRatio_working_3-way'!X310^(1/3))*COS(('OddsRatio_working_3-way'!Y310+2*PI())/3)</f>
        <v>-0.29935155070641201</v>
      </c>
      <c r="AH310" s="11">
        <f>-'OddsRatio_working_3-way'!U310/(3*'OddsRatio_working_3-way'!X310^(1/3))*COS(('OddsRatio_working_3-way'!Y310+4*PI())/3)</f>
        <v>-0.22121852825024643</v>
      </c>
      <c r="AI310" s="11">
        <f>'OddsRatio_working_3-way'!U310/(3*'OddsRatio_working_3-way'!X310^(1/3))*SIN(('OddsRatio_working_3-way'!Y310)/3)</f>
        <v>-4.5110121547666207E-2</v>
      </c>
      <c r="AJ310" s="11">
        <f>'OddsRatio_working_3-way'!U310/(3*'OddsRatio_working_3-way'!X310^(1/3))*SIN(('OddsRatio_working_3-way'!Y310+2*PI())/3)</f>
        <v>-0.42827185205270424</v>
      </c>
      <c r="AK310" s="11">
        <f>'OddsRatio_working_3-way'!U310/(3*'OddsRatio_working_3-way'!X310^(1/3))*SIN(('OddsRatio_working_3-way'!Y310+4*PI())/3)</f>
        <v>0.47338197360037049</v>
      </c>
      <c r="AL310" s="11">
        <f>'OddsRatio_working_3-way'!Z310+'OddsRatio_working_3-way'!AF310</f>
        <v>1.041140157913317</v>
      </c>
      <c r="AM310" s="11">
        <f>'OddsRatio_working_3-way'!AA310+'OddsRatio_working_3-way'!AG310</f>
        <v>-0.59870310141282412</v>
      </c>
      <c r="AN310" s="11">
        <f>'OddsRatio_working_3-way'!AB310+'OddsRatio_working_3-way'!AH310</f>
        <v>-0.44243705650049292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1.041140157913317</v>
      </c>
      <c r="AS310" s="11">
        <f>IF(('OddsRatio_working_3-way'!X310=0),IF(Q310&gt;0,-Q310^(1/3),(-Q310)^(1/3)),'OddsRatio_working_3-way'!AM310-'OddsRatio_working_3-way'!R310/3)</f>
        <v>-0.59870310141282412</v>
      </c>
      <c r="AT310" s="11">
        <f>IF(('OddsRatio_working_3-way'!X310=0),IF(Q310&gt;0,-Q310^(1/3),(-Q310)^(1/3)),'OddsRatio_working_3-way'!AN310-'OddsRatio_working_3-way'!R310/3)</f>
        <v>-0.44243705650049292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9">
        <f t="shared" si="65"/>
        <v>0.34559715131872398</v>
      </c>
      <c r="E311" s="9">
        <f t="shared" si="66"/>
        <v>0.27359214376024299</v>
      </c>
      <c r="F311" s="9">
        <f t="shared" si="67"/>
        <v>0.38081070492103297</v>
      </c>
      <c r="G311" s="9">
        <f t="shared" si="68"/>
        <v>1.0290991136711964</v>
      </c>
      <c r="H311" s="9">
        <f t="shared" si="69"/>
        <v>2.8935423691550013</v>
      </c>
      <c r="I311" s="9">
        <f t="shared" si="70"/>
        <v>3.6550757132716867</v>
      </c>
      <c r="J311" s="9">
        <f t="shared" si="71"/>
        <v>2.6259765996004907</v>
      </c>
      <c r="K311" s="11">
        <f t="shared" si="72"/>
        <v>0.35211267605633806</v>
      </c>
      <c r="L311" s="11">
        <f t="shared" si="73"/>
        <v>0.27932960893854747</v>
      </c>
      <c r="M311" s="11">
        <f t="shared" si="74"/>
        <v>0.38759689922480617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-0.28593909827681163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0.22873371187237757</v>
      </c>
      <c r="Q311" s="11">
        <f>2*'OddsRatio_working_3-way'!K311*'OddsRatio_working_3-way'!L311*'OddsRatio_working_3-way'!M311</f>
        <v>7.6244570624125846E-2</v>
      </c>
      <c r="R311" s="11">
        <f t="shared" si="75"/>
        <v>0</v>
      </c>
      <c r="S311" s="11">
        <f t="shared" si="76"/>
        <v>-0.79993856471822988</v>
      </c>
      <c r="T311" s="11">
        <f t="shared" si="77"/>
        <v>-0.26664618823940994</v>
      </c>
      <c r="U311" s="11">
        <f>'OddsRatio_working_3-way'!S311-'OddsRatio_working_3-way'!R311^2/3</f>
        <v>-0.79993856471822988</v>
      </c>
      <c r="V311" s="11">
        <f>'OddsRatio_working_3-way'!S311*'OddsRatio_working_3-way'!R311/3-2*'OddsRatio_working_3-way'!R311^3/27-'OddsRatio_working_3-way'!T311</f>
        <v>0.26664618823940994</v>
      </c>
      <c r="W311" s="11">
        <f>'OddsRatio_working_3-way'!V311^2+4*'OddsRatio_working_3-way'!U311^3/27</f>
        <v>-4.7341885665894146E-3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0.13769021231481585</v>
      </c>
      <c r="Y311" s="11">
        <f>IF('OddsRatio_working_3-way'!W311&gt;=0,IF('OddsRatio_working_3-way'!V311+SQRT('OddsRatio_working_3-way'!W311)&gt;0,0,PI()),ACOS('OddsRatio_working_3-way'!V311/(2*'OddsRatio_working_3-way'!X311)))</f>
        <v>0.25253149258125962</v>
      </c>
      <c r="Z311" s="11">
        <f>'OddsRatio_working_3-way'!X311^(1/3)*COS('OddsRatio_working_3-way'!Y311/3)</f>
        <v>0.51454955683559822</v>
      </c>
      <c r="AA311" s="11">
        <f>'OddsRatio_working_3-way'!X311^(1/3)*COS(('OddsRatio_working_3-way'!Y311+2*PI())/3)</f>
        <v>-0.2948740649771816</v>
      </c>
      <c r="AB311" s="11">
        <f>'OddsRatio_working_3-way'!X311^(1/3)*COS(('OddsRatio_working_3-way'!Y311+4*PI())/3)</f>
        <v>-0.2196754918584167</v>
      </c>
      <c r="AC311" s="11">
        <f>'OddsRatio_working_3-way'!X311^(1/3)*SIN('OddsRatio_working_3-way'!Y311/3)</f>
        <v>4.3415916432794854E-2</v>
      </c>
      <c r="AD311" s="11">
        <f>'OddsRatio_working_3-way'!X311^(1/3)*SIN(('OddsRatio_working_3-way'!Y311+2*PI())/3)</f>
        <v>0.42390502950925557</v>
      </c>
      <c r="AE311" s="11">
        <f>'OddsRatio_working_3-way'!X311^(1/3)*SIN(('OddsRatio_working_3-way'!Y311+4*PI())/3)</f>
        <v>-0.4673209459420502</v>
      </c>
      <c r="AF311" s="11">
        <f>-'OddsRatio_working_3-way'!U311/(3*'OddsRatio_working_3-way'!X311^(1/3))*COS(('OddsRatio_working_3-way'!Y311)/3)</f>
        <v>0.51454955683559822</v>
      </c>
      <c r="AG311" s="11">
        <f>-'OddsRatio_working_3-way'!U311/(3*'OddsRatio_working_3-way'!X311^(1/3))*COS(('OddsRatio_working_3-way'!Y311+2*PI())/3)</f>
        <v>-0.2948740649771816</v>
      </c>
      <c r="AH311" s="11">
        <f>-'OddsRatio_working_3-way'!U311/(3*'OddsRatio_working_3-way'!X311^(1/3))*COS(('OddsRatio_working_3-way'!Y311+4*PI())/3)</f>
        <v>-0.2196754918584167</v>
      </c>
      <c r="AI311" s="11">
        <f>'OddsRatio_working_3-way'!U311/(3*'OddsRatio_working_3-way'!X311^(1/3))*SIN(('OddsRatio_working_3-way'!Y311)/3)</f>
        <v>-4.3415916432794854E-2</v>
      </c>
      <c r="AJ311" s="11">
        <f>'OddsRatio_working_3-way'!U311/(3*'OddsRatio_working_3-way'!X311^(1/3))*SIN(('OddsRatio_working_3-way'!Y311+2*PI())/3)</f>
        <v>-0.42390502950925557</v>
      </c>
      <c r="AK311" s="11">
        <f>'OddsRatio_working_3-way'!U311/(3*'OddsRatio_working_3-way'!X311^(1/3))*SIN(('OddsRatio_working_3-way'!Y311+4*PI())/3)</f>
        <v>0.4673209459420502</v>
      </c>
      <c r="AL311" s="11">
        <f>'OddsRatio_working_3-way'!Z311+'OddsRatio_working_3-way'!AF311</f>
        <v>1.0290991136711964</v>
      </c>
      <c r="AM311" s="11">
        <f>'OddsRatio_working_3-way'!AA311+'OddsRatio_working_3-way'!AG311</f>
        <v>-0.58974812995436321</v>
      </c>
      <c r="AN311" s="11">
        <f>'OddsRatio_working_3-way'!AB311+'OddsRatio_working_3-way'!AH311</f>
        <v>-0.4393509837168334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1.0290991136711964</v>
      </c>
      <c r="AS311" s="11">
        <f>IF(('OddsRatio_working_3-way'!X311=0),IF(Q311&gt;0,-Q311^(1/3),(-Q311)^(1/3)),'OddsRatio_working_3-way'!AM311-'OddsRatio_working_3-way'!R311/3)</f>
        <v>-0.58974812995436321</v>
      </c>
      <c r="AT311" s="11">
        <f>IF(('OddsRatio_working_3-way'!X311=0),IF(Q311&gt;0,-Q311^(1/3),(-Q311)^(1/3)),'OddsRatio_working_3-way'!AN311-'OddsRatio_working_3-way'!R311/3)</f>
        <v>-0.4393509837168334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9">
        <f t="shared" si="65"/>
        <v>0.55047154465098658</v>
      </c>
      <c r="E312" s="9">
        <f t="shared" si="66"/>
        <v>0.27193958578562699</v>
      </c>
      <c r="F312" s="9">
        <f t="shared" si="67"/>
        <v>0.17758886956338649</v>
      </c>
      <c r="G312" s="9">
        <f t="shared" si="68"/>
        <v>1.033701681277746</v>
      </c>
      <c r="H312" s="9">
        <f t="shared" si="69"/>
        <v>1.8166243282094197</v>
      </c>
      <c r="I312" s="9">
        <f t="shared" si="70"/>
        <v>3.6772873545093621</v>
      </c>
      <c r="J312" s="9">
        <f t="shared" si="71"/>
        <v>5.6309835321243025</v>
      </c>
      <c r="K312" s="11">
        <f t="shared" si="72"/>
        <v>0.55865921787709494</v>
      </c>
      <c r="L312" s="11">
        <f t="shared" si="73"/>
        <v>0.2785515320334262</v>
      </c>
      <c r="M312" s="11">
        <f t="shared" si="74"/>
        <v>0.18248175182481752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-0.26030159623896942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0.22320016329392098</v>
      </c>
      <c r="Q312" s="11">
        <f>2*'OddsRatio_working_3-way'!K312*'OddsRatio_working_3-way'!L312*'OddsRatio_working_3-way'!M312</f>
        <v>5.6793934680387015E-2</v>
      </c>
      <c r="R312" s="11">
        <f t="shared" si="75"/>
        <v>0</v>
      </c>
      <c r="S312" s="11">
        <f t="shared" si="76"/>
        <v>-0.85746751659952347</v>
      </c>
      <c r="T312" s="11">
        <f t="shared" si="77"/>
        <v>-0.21818511872761412</v>
      </c>
      <c r="U312" s="11">
        <f>'OddsRatio_working_3-way'!S312-'OddsRatio_working_3-way'!R312^2/3</f>
        <v>-0.85746751659952347</v>
      </c>
      <c r="V312" s="11">
        <f>'OddsRatio_working_3-way'!S312*'OddsRatio_working_3-way'!R312/3-2*'OddsRatio_working_3-way'!R312^3/27-'OddsRatio_working_3-way'!T312</f>
        <v>0.21818511872761412</v>
      </c>
      <c r="W312" s="11">
        <f>'OddsRatio_working_3-way'!V312^2+4*'OddsRatio_working_3-way'!U312^3/27</f>
        <v>-4.5795766017256774E-2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0.15280748676966047</v>
      </c>
      <c r="Y312" s="11">
        <f>IF('OddsRatio_working_3-way'!W312&gt;=0,IF('OddsRatio_working_3-way'!V312+SQRT('OddsRatio_working_3-way'!W312)&gt;0,0,PI()),ACOS('OddsRatio_working_3-way'!V312/(2*'OddsRatio_working_3-way'!X312)))</f>
        <v>0.77571356374479961</v>
      </c>
      <c r="Z312" s="11">
        <f>'OddsRatio_working_3-way'!X312^(1/3)*COS('OddsRatio_working_3-way'!Y312/3)</f>
        <v>0.51685084063887299</v>
      </c>
      <c r="AA312" s="11">
        <f>'OddsRatio_working_3-way'!X312^(1/3)*COS(('OddsRatio_working_3-way'!Y312+2*PI())/3)</f>
        <v>-0.37681370330406538</v>
      </c>
      <c r="AB312" s="11">
        <f>'OddsRatio_working_3-way'!X312^(1/3)*COS(('OddsRatio_working_3-way'!Y312+4*PI())/3)</f>
        <v>-0.14003713733480774</v>
      </c>
      <c r="AC312" s="11">
        <f>'OddsRatio_working_3-way'!X312^(1/3)*SIN('OddsRatio_working_3-way'!Y312/3)</f>
        <v>0.13670301410014624</v>
      </c>
      <c r="AD312" s="11">
        <f>'OddsRatio_working_3-way'!X312^(1/3)*SIN(('OddsRatio_working_3-way'!Y312+2*PI())/3)</f>
        <v>0.3792544509105335</v>
      </c>
      <c r="AE312" s="11">
        <f>'OddsRatio_working_3-way'!X312^(1/3)*SIN(('OddsRatio_working_3-way'!Y312+4*PI())/3)</f>
        <v>-0.51595746501067963</v>
      </c>
      <c r="AF312" s="11">
        <f>-'OddsRatio_working_3-way'!U312/(3*'OddsRatio_working_3-way'!X312^(1/3))*COS(('OddsRatio_working_3-way'!Y312)/3)</f>
        <v>0.5168508406388731</v>
      </c>
      <c r="AG312" s="11">
        <f>-'OddsRatio_working_3-way'!U312/(3*'OddsRatio_working_3-way'!X312^(1/3))*COS(('OddsRatio_working_3-way'!Y312+2*PI())/3)</f>
        <v>-0.37681370330406544</v>
      </c>
      <c r="AH312" s="11">
        <f>-'OddsRatio_working_3-way'!U312/(3*'OddsRatio_working_3-way'!X312^(1/3))*COS(('OddsRatio_working_3-way'!Y312+4*PI())/3)</f>
        <v>-0.14003713733480777</v>
      </c>
      <c r="AI312" s="11">
        <f>'OddsRatio_working_3-way'!U312/(3*'OddsRatio_working_3-way'!X312^(1/3))*SIN(('OddsRatio_working_3-way'!Y312)/3)</f>
        <v>-0.13670301410014626</v>
      </c>
      <c r="AJ312" s="11">
        <f>'OddsRatio_working_3-way'!U312/(3*'OddsRatio_working_3-way'!X312^(1/3))*SIN(('OddsRatio_working_3-way'!Y312+2*PI())/3)</f>
        <v>-0.37925445091053356</v>
      </c>
      <c r="AK312" s="11">
        <f>'OddsRatio_working_3-way'!U312/(3*'OddsRatio_working_3-way'!X312^(1/3))*SIN(('OddsRatio_working_3-way'!Y312+4*PI())/3)</f>
        <v>0.51595746501067974</v>
      </c>
      <c r="AL312" s="11">
        <f>'OddsRatio_working_3-way'!Z312+'OddsRatio_working_3-way'!AF312</f>
        <v>1.033701681277746</v>
      </c>
      <c r="AM312" s="11">
        <f>'OddsRatio_working_3-way'!AA312+'OddsRatio_working_3-way'!AG312</f>
        <v>-0.75362740660813077</v>
      </c>
      <c r="AN312" s="11">
        <f>'OddsRatio_working_3-way'!AB312+'OddsRatio_working_3-way'!AH312</f>
        <v>-0.28007427466961554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1.033701681277746</v>
      </c>
      <c r="AS312" s="11">
        <f>IF(('OddsRatio_working_3-way'!X312=0),IF(Q312&gt;0,-Q312^(1/3),(-Q312)^(1/3)),'OddsRatio_working_3-way'!AM312-'OddsRatio_working_3-way'!R312/3)</f>
        <v>-0.75362740660813077</v>
      </c>
      <c r="AT312" s="11">
        <f>IF(('OddsRatio_working_3-way'!X312=0),IF(Q312&gt;0,-Q312^(1/3),(-Q312)^(1/3)),'OddsRatio_working_3-way'!AN312-'OddsRatio_working_3-way'!R312/3)</f>
        <v>-0.28007427466961554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9">
        <f t="shared" si="65"/>
        <v>0.50474011740273272</v>
      </c>
      <c r="E313" s="9">
        <f t="shared" si="66"/>
        <v>0.25490724722564612</v>
      </c>
      <c r="F313" s="9">
        <f t="shared" si="67"/>
        <v>0.24035263537162119</v>
      </c>
      <c r="G313" s="9">
        <f t="shared" si="68"/>
        <v>1.0328606231861752</v>
      </c>
      <c r="H313" s="9">
        <f t="shared" si="69"/>
        <v>1.9812175920268664</v>
      </c>
      <c r="I313" s="9">
        <f t="shared" si="70"/>
        <v>3.9229955636168761</v>
      </c>
      <c r="J313" s="9">
        <f t="shared" si="71"/>
        <v>4.1605535069496957</v>
      </c>
      <c r="K313" s="11">
        <f t="shared" si="72"/>
        <v>0.51282051282051289</v>
      </c>
      <c r="L313" s="11">
        <f t="shared" si="73"/>
        <v>0.2610966057441253</v>
      </c>
      <c r="M313" s="11">
        <f t="shared" si="74"/>
        <v>0.24630541871921185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-0.27131390262748867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0.22557796934316249</v>
      </c>
      <c r="Q313" s="11">
        <f>2*'OddsRatio_working_3-way'!K313*'OddsRatio_working_3-way'!L313*'OddsRatio_working_3-way'!M313</f>
        <v>6.5958470568176178E-2</v>
      </c>
      <c r="R313" s="11">
        <f t="shared" si="75"/>
        <v>0</v>
      </c>
      <c r="S313" s="11">
        <f t="shared" si="76"/>
        <v>-0.8314279775514446</v>
      </c>
      <c r="T313" s="11">
        <f t="shared" si="77"/>
        <v>-0.24310759577527627</v>
      </c>
      <c r="U313" s="11">
        <f>'OddsRatio_working_3-way'!S313-'OddsRatio_working_3-way'!R313^2/3</f>
        <v>-0.8314279775514446</v>
      </c>
      <c r="V313" s="11">
        <f>'OddsRatio_working_3-way'!S313*'OddsRatio_working_3-way'!R313/3-2*'OddsRatio_working_3-way'!R313^3/27-'OddsRatio_working_3-way'!T313</f>
        <v>0.24310759577527627</v>
      </c>
      <c r="W313" s="11">
        <f>'OddsRatio_working_3-way'!V313^2+4*'OddsRatio_working_3-way'!U313^3/27</f>
        <v>-2.6045849695017873E-2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0.14589992530725726</v>
      </c>
      <c r="Y313" s="11">
        <f>IF('OddsRatio_working_3-way'!W313&gt;=0,IF('OddsRatio_working_3-way'!V313+SQRT('OddsRatio_working_3-way'!W313)&gt;0,0,PI()),ACOS('OddsRatio_working_3-way'!V313/(2*'OddsRatio_working_3-way'!X313)))</f>
        <v>0.58605089216863171</v>
      </c>
      <c r="Z313" s="11">
        <f>'OddsRatio_working_3-way'!X313^(1/3)*COS('OddsRatio_working_3-way'!Y313/3)</f>
        <v>0.51643031159308772</v>
      </c>
      <c r="AA313" s="11">
        <f>'OddsRatio_working_3-way'!X313^(1/3)*COS(('OddsRatio_working_3-way'!Y313+2*PI())/3)</f>
        <v>-0.34671258140181754</v>
      </c>
      <c r="AB313" s="11">
        <f>'OddsRatio_working_3-way'!X313^(1/3)*COS(('OddsRatio_working_3-way'!Y313+4*PI())/3)</f>
        <v>-0.16971773019127007</v>
      </c>
      <c r="AC313" s="11">
        <f>'OddsRatio_working_3-way'!X313^(1/3)*SIN('OddsRatio_working_3-way'!Y313/3)</f>
        <v>0.10218802499158734</v>
      </c>
      <c r="AD313" s="11">
        <f>'OddsRatio_working_3-way'!X313^(1/3)*SIN(('OddsRatio_working_3-way'!Y313+2*PI())/3)</f>
        <v>0.39614775662813362</v>
      </c>
      <c r="AE313" s="11">
        <f>'OddsRatio_working_3-way'!X313^(1/3)*SIN(('OddsRatio_working_3-way'!Y313+4*PI())/3)</f>
        <v>-0.49833578161972092</v>
      </c>
      <c r="AF313" s="11">
        <f>-'OddsRatio_working_3-way'!U313/(3*'OddsRatio_working_3-way'!X313^(1/3))*COS(('OddsRatio_working_3-way'!Y313)/3)</f>
        <v>0.5164303115930875</v>
      </c>
      <c r="AG313" s="11">
        <f>-'OddsRatio_working_3-way'!U313/(3*'OddsRatio_working_3-way'!X313^(1/3))*COS(('OddsRatio_working_3-way'!Y313+2*PI())/3)</f>
        <v>-0.34671258140181738</v>
      </c>
      <c r="AH313" s="11">
        <f>-'OddsRatio_working_3-way'!U313/(3*'OddsRatio_working_3-way'!X313^(1/3))*COS(('OddsRatio_working_3-way'!Y313+4*PI())/3)</f>
        <v>-0.16971773019126998</v>
      </c>
      <c r="AI313" s="11">
        <f>'OddsRatio_working_3-way'!U313/(3*'OddsRatio_working_3-way'!X313^(1/3))*SIN(('OddsRatio_working_3-way'!Y313)/3)</f>
        <v>-0.1021880249915873</v>
      </c>
      <c r="AJ313" s="11">
        <f>'OddsRatio_working_3-way'!U313/(3*'OddsRatio_working_3-way'!X313^(1/3))*SIN(('OddsRatio_working_3-way'!Y313+2*PI())/3)</f>
        <v>-0.39614775662813345</v>
      </c>
      <c r="AK313" s="11">
        <f>'OddsRatio_working_3-way'!U313/(3*'OddsRatio_working_3-way'!X313^(1/3))*SIN(('OddsRatio_working_3-way'!Y313+4*PI())/3)</f>
        <v>0.4983357816197207</v>
      </c>
      <c r="AL313" s="11">
        <f>'OddsRatio_working_3-way'!Z313+'OddsRatio_working_3-way'!AF313</f>
        <v>1.0328606231861752</v>
      </c>
      <c r="AM313" s="11">
        <f>'OddsRatio_working_3-way'!AA313+'OddsRatio_working_3-way'!AG313</f>
        <v>-0.69342516280363498</v>
      </c>
      <c r="AN313" s="11">
        <f>'OddsRatio_working_3-way'!AB313+'OddsRatio_working_3-way'!AH313</f>
        <v>-0.33943546038254002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1.0328606231861752</v>
      </c>
      <c r="AS313" s="11">
        <f>IF(('OddsRatio_working_3-way'!X313=0),IF(Q313&gt;0,-Q313^(1/3),(-Q313)^(1/3)),'OddsRatio_working_3-way'!AM313-'OddsRatio_working_3-way'!R313/3)</f>
        <v>-0.69342516280363498</v>
      </c>
      <c r="AT313" s="11">
        <f>IF(('OddsRatio_working_3-way'!X313=0),IF(Q313&gt;0,-Q313^(1/3),(-Q313)^(1/3)),'OddsRatio_working_3-way'!AN313-'OddsRatio_working_3-way'!R313/3)</f>
        <v>-0.33943546038254002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9">
        <f t="shared" si="65"/>
        <v>0.46469303225697883</v>
      </c>
      <c r="E314" s="9">
        <f t="shared" si="66"/>
        <v>0.28063349369841434</v>
      </c>
      <c r="F314" s="9">
        <f t="shared" si="67"/>
        <v>0.25467347404460677</v>
      </c>
      <c r="G314" s="9">
        <f t="shared" si="68"/>
        <v>1.0378002165341798</v>
      </c>
      <c r="H314" s="9">
        <f t="shared" si="69"/>
        <v>2.1519582403529398</v>
      </c>
      <c r="I314" s="9">
        <f t="shared" si="70"/>
        <v>3.5633665348394237</v>
      </c>
      <c r="J314" s="9">
        <f t="shared" si="71"/>
        <v>3.9265966106263868</v>
      </c>
      <c r="K314" s="11">
        <f t="shared" si="72"/>
        <v>0.47393364928909953</v>
      </c>
      <c r="L314" s="11">
        <f t="shared" si="73"/>
        <v>0.28818443804034583</v>
      </c>
      <c r="M314" s="11">
        <f t="shared" si="74"/>
        <v>0.26178010471204188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-0.27643545719040596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0.22882563751001381</v>
      </c>
      <c r="Q314" s="11">
        <f>2*'OddsRatio_working_3-way'!K314*'OddsRatio_working_3-way'!L314*'OddsRatio_working_3-way'!M314</f>
        <v>7.1508011721879317E-2</v>
      </c>
      <c r="R314" s="11">
        <f t="shared" si="75"/>
        <v>0</v>
      </c>
      <c r="S314" s="11">
        <f t="shared" si="76"/>
        <v>-0.827772384323336</v>
      </c>
      <c r="T314" s="11">
        <f t="shared" si="77"/>
        <v>-0.25867887010104251</v>
      </c>
      <c r="U314" s="11">
        <f>'OddsRatio_working_3-way'!S314-'OddsRatio_working_3-way'!R314^2/3</f>
        <v>-0.827772384323336</v>
      </c>
      <c r="V314" s="11">
        <f>'OddsRatio_working_3-way'!S314*'OddsRatio_working_3-way'!R314/3-2*'OddsRatio_working_3-way'!R314^3/27-'OddsRatio_working_3-way'!T314</f>
        <v>0.25867887010104251</v>
      </c>
      <c r="W314" s="11">
        <f>'OddsRatio_working_3-way'!V314^2+4*'OddsRatio_working_3-way'!U314^3/27</f>
        <v>-1.7114209820032533E-2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0.14493875228590916</v>
      </c>
      <c r="Y314" s="11">
        <f>IF('OddsRatio_working_3-way'!W314&gt;=0,IF('OddsRatio_working_3-way'!V314+SQRT('OddsRatio_working_3-way'!W314)&gt;0,0,PI()),ACOS('OddsRatio_working_3-way'!V314/(2*'OddsRatio_working_3-way'!X314)))</f>
        <v>0.46821993912256699</v>
      </c>
      <c r="Z314" s="11">
        <f>'OddsRatio_working_3-way'!X314^(1/3)*COS('OddsRatio_working_3-way'!Y314/3)</f>
        <v>0.51890010826708977</v>
      </c>
      <c r="AA314" s="11">
        <f>'OddsRatio_working_3-way'!X314^(1/3)*COS(('OddsRatio_working_3-way'!Y314+2*PI())/3)</f>
        <v>-0.33016146983946787</v>
      </c>
      <c r="AB314" s="11">
        <f>'OddsRatio_working_3-way'!X314^(1/3)*COS(('OddsRatio_working_3-way'!Y314+4*PI())/3)</f>
        <v>-0.18873863842762159</v>
      </c>
      <c r="AC314" s="11">
        <f>'OddsRatio_working_3-way'!X314^(1/3)*SIN('OddsRatio_working_3-way'!Y314/3)</f>
        <v>8.1650509785188494E-2</v>
      </c>
      <c r="AD314" s="11">
        <f>'OddsRatio_working_3-way'!X314^(1/3)*SIN(('OddsRatio_working_3-way'!Y314+2*PI())/3)</f>
        <v>0.40855542089320118</v>
      </c>
      <c r="AE314" s="11">
        <f>'OddsRatio_working_3-way'!X314^(1/3)*SIN(('OddsRatio_working_3-way'!Y314+4*PI())/3)</f>
        <v>-0.49020593067838963</v>
      </c>
      <c r="AF314" s="11">
        <f>-'OddsRatio_working_3-way'!U314/(3*'OddsRatio_working_3-way'!X314^(1/3))*COS(('OddsRatio_working_3-way'!Y314)/3)</f>
        <v>0.51890010826708988</v>
      </c>
      <c r="AG314" s="11">
        <f>-'OddsRatio_working_3-way'!U314/(3*'OddsRatio_working_3-way'!X314^(1/3))*COS(('OddsRatio_working_3-way'!Y314+2*PI())/3)</f>
        <v>-0.33016146983946792</v>
      </c>
      <c r="AH314" s="11">
        <f>-'OddsRatio_working_3-way'!U314/(3*'OddsRatio_working_3-way'!X314^(1/3))*COS(('OddsRatio_working_3-way'!Y314+4*PI())/3)</f>
        <v>-0.18873863842762162</v>
      </c>
      <c r="AI314" s="11">
        <f>'OddsRatio_working_3-way'!U314/(3*'OddsRatio_working_3-way'!X314^(1/3))*SIN(('OddsRatio_working_3-way'!Y314)/3)</f>
        <v>-8.1650509785188508E-2</v>
      </c>
      <c r="AJ314" s="11">
        <f>'OddsRatio_working_3-way'!U314/(3*'OddsRatio_working_3-way'!X314^(1/3))*SIN(('OddsRatio_working_3-way'!Y314+2*PI())/3)</f>
        <v>-0.40855542089320129</v>
      </c>
      <c r="AK314" s="11">
        <f>'OddsRatio_working_3-way'!U314/(3*'OddsRatio_working_3-way'!X314^(1/3))*SIN(('OddsRatio_working_3-way'!Y314+4*PI())/3)</f>
        <v>0.49020593067838975</v>
      </c>
      <c r="AL314" s="11">
        <f>'OddsRatio_working_3-way'!Z314+'OddsRatio_working_3-way'!AF314</f>
        <v>1.0378002165341798</v>
      </c>
      <c r="AM314" s="11">
        <f>'OddsRatio_working_3-way'!AA314+'OddsRatio_working_3-way'!AG314</f>
        <v>-0.66032293967893585</v>
      </c>
      <c r="AN314" s="11">
        <f>'OddsRatio_working_3-way'!AB314+'OddsRatio_working_3-way'!AH314</f>
        <v>-0.37747727685524324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1.0378002165341798</v>
      </c>
      <c r="AS314" s="11">
        <f>IF(('OddsRatio_working_3-way'!X314=0),IF(Q314&gt;0,-Q314^(1/3),(-Q314)^(1/3)),'OddsRatio_working_3-way'!AM314-'OddsRatio_working_3-way'!R314/3)</f>
        <v>-0.66032293967893585</v>
      </c>
      <c r="AT314" s="11">
        <f>IF(('OddsRatio_working_3-way'!X314=0),IF(Q314&gt;0,-Q314^(1/3),(-Q314)^(1/3)),'OddsRatio_working_3-way'!AN314-'OddsRatio_working_3-way'!R314/3)</f>
        <v>-0.37747727685524324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9">
        <f t="shared" si="65"/>
        <v>0.50015673191486543</v>
      </c>
      <c r="E315" s="9">
        <f t="shared" si="66"/>
        <v>0.26385801823675065</v>
      </c>
      <c r="F315" s="9">
        <f t="shared" si="67"/>
        <v>0.23598524984838407</v>
      </c>
      <c r="G315" s="9">
        <f t="shared" si="68"/>
        <v>1.0410138216646887</v>
      </c>
      <c r="H315" s="9">
        <f t="shared" si="69"/>
        <v>1.999373268798101</v>
      </c>
      <c r="I315" s="9">
        <f t="shared" si="70"/>
        <v>3.7899170420613659</v>
      </c>
      <c r="J315" s="9">
        <f t="shared" si="71"/>
        <v>4.2375529853771816</v>
      </c>
      <c r="K315" s="11">
        <f t="shared" si="72"/>
        <v>0.51020408163265307</v>
      </c>
      <c r="L315" s="11">
        <f t="shared" si="73"/>
        <v>0.27173913043478259</v>
      </c>
      <c r="M315" s="11">
        <f t="shared" si="74"/>
        <v>0.24330900243309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-0.26991107455359176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0.22769739441317627</v>
      </c>
      <c r="Q315" s="11">
        <f>2*'OddsRatio_working_3-way'!K315*'OddsRatio_working_3-way'!L315*'OddsRatio_working_3-way'!M315</f>
        <v>6.7465894640941104E-2</v>
      </c>
      <c r="R315" s="11">
        <f t="shared" si="75"/>
        <v>0</v>
      </c>
      <c r="S315" s="11">
        <f t="shared" si="76"/>
        <v>-0.84360152613140071</v>
      </c>
      <c r="T315" s="11">
        <f t="shared" si="77"/>
        <v>-0.24995600774263718</v>
      </c>
      <c r="U315" s="11">
        <f>'OddsRatio_working_3-way'!S315-'OddsRatio_working_3-way'!R315^2/3</f>
        <v>-0.84360152613140071</v>
      </c>
      <c r="V315" s="11">
        <f>'OddsRatio_working_3-way'!S315*'OddsRatio_working_3-way'!R315/3-2*'OddsRatio_working_3-way'!R315^3/27-'OddsRatio_working_3-way'!T315</f>
        <v>0.24995600774263718</v>
      </c>
      <c r="W315" s="11">
        <f>'OddsRatio_working_3-way'!V315^2+4*'OddsRatio_working_3-way'!U315^3/27</f>
        <v>-2.6464282212074933E-2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0.14911596830882351</v>
      </c>
      <c r="Y315" s="11">
        <f>IF('OddsRatio_working_3-way'!W315&gt;=0,IF('OddsRatio_working_3-way'!V315+SQRT('OddsRatio_working_3-way'!W315)&gt;0,0,PI()),ACOS('OddsRatio_working_3-way'!V315/(2*'OddsRatio_working_3-way'!X315)))</f>
        <v>0.57695733850286324</v>
      </c>
      <c r="Z315" s="11">
        <f>'OddsRatio_working_3-way'!X315^(1/3)*COS('OddsRatio_working_3-way'!Y315/3)</f>
        <v>0.52050691083234446</v>
      </c>
      <c r="AA315" s="11">
        <f>'OddsRatio_working_3-way'!X315^(1/3)*COS(('OddsRatio_working_3-way'!Y315+2*PI())/3)</f>
        <v>-0.34803043625213848</v>
      </c>
      <c r="AB315" s="11">
        <f>'OddsRatio_working_3-way'!X315^(1/3)*COS(('OddsRatio_working_3-way'!Y315+4*PI())/3)</f>
        <v>-0.17247647458020607</v>
      </c>
      <c r="AC315" s="11">
        <f>'OddsRatio_working_3-way'!X315^(1/3)*SIN('OddsRatio_working_3-way'!Y315/3)</f>
        <v>0.10135612702859545</v>
      </c>
      <c r="AD315" s="11">
        <f>'OddsRatio_working_3-way'!X315^(1/3)*SIN(('OddsRatio_working_3-way'!Y315+2*PI())/3)</f>
        <v>0.40009414411187416</v>
      </c>
      <c r="AE315" s="11">
        <f>'OddsRatio_working_3-way'!X315^(1/3)*SIN(('OddsRatio_working_3-way'!Y315+4*PI())/3)</f>
        <v>-0.50145027114046958</v>
      </c>
      <c r="AF315" s="11">
        <f>-'OddsRatio_working_3-way'!U315/(3*'OddsRatio_working_3-way'!X315^(1/3))*COS(('OddsRatio_working_3-way'!Y315)/3)</f>
        <v>0.52050691083234435</v>
      </c>
      <c r="AG315" s="11">
        <f>-'OddsRatio_working_3-way'!U315/(3*'OddsRatio_working_3-way'!X315^(1/3))*COS(('OddsRatio_working_3-way'!Y315+2*PI())/3)</f>
        <v>-0.34803043625213842</v>
      </c>
      <c r="AH315" s="11">
        <f>-'OddsRatio_working_3-way'!U315/(3*'OddsRatio_working_3-way'!X315^(1/3))*COS(('OddsRatio_working_3-way'!Y315+4*PI())/3)</f>
        <v>-0.17247647458020604</v>
      </c>
      <c r="AI315" s="11">
        <f>'OddsRatio_working_3-way'!U315/(3*'OddsRatio_working_3-way'!X315^(1/3))*SIN(('OddsRatio_working_3-way'!Y315)/3)</f>
        <v>-0.10135612702859544</v>
      </c>
      <c r="AJ315" s="11">
        <f>'OddsRatio_working_3-way'!U315/(3*'OddsRatio_working_3-way'!X315^(1/3))*SIN(('OddsRatio_working_3-way'!Y315+2*PI())/3)</f>
        <v>-0.40009414411187405</v>
      </c>
      <c r="AK315" s="11">
        <f>'OddsRatio_working_3-way'!U315/(3*'OddsRatio_working_3-way'!X315^(1/3))*SIN(('OddsRatio_working_3-way'!Y315+4*PI())/3)</f>
        <v>0.50145027114046947</v>
      </c>
      <c r="AL315" s="11">
        <f>'OddsRatio_working_3-way'!Z315+'OddsRatio_working_3-way'!AF315</f>
        <v>1.0410138216646887</v>
      </c>
      <c r="AM315" s="11">
        <f>'OddsRatio_working_3-way'!AA315+'OddsRatio_working_3-way'!AG315</f>
        <v>-0.69606087250427695</v>
      </c>
      <c r="AN315" s="11">
        <f>'OddsRatio_working_3-way'!AB315+'OddsRatio_working_3-way'!AH315</f>
        <v>-0.34495294916041208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1.0410138216646887</v>
      </c>
      <c r="AS315" s="11">
        <f>IF(('OddsRatio_working_3-way'!X315=0),IF(Q315&gt;0,-Q315^(1/3),(-Q315)^(1/3)),'OddsRatio_working_3-way'!AM315-'OddsRatio_working_3-way'!R315/3)</f>
        <v>-0.69606087250427695</v>
      </c>
      <c r="AT315" s="11">
        <f>IF(('OddsRatio_working_3-way'!X315=0),IF(Q315&gt;0,-Q315^(1/3),(-Q315)^(1/3)),'OddsRatio_working_3-way'!AN315-'OddsRatio_working_3-way'!R315/3)</f>
        <v>-0.34495294916041208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9">
        <f t="shared" si="65"/>
        <v>0.43625939286533549</v>
      </c>
      <c r="E316" s="9">
        <f t="shared" si="66"/>
        <v>0.25142927183875563</v>
      </c>
      <c r="F316" s="9">
        <f t="shared" si="67"/>
        <v>0.31231133529590904</v>
      </c>
      <c r="G316" s="9">
        <f t="shared" si="68"/>
        <v>1.0337714054604754</v>
      </c>
      <c r="H316" s="9">
        <f t="shared" si="69"/>
        <v>2.2922142568255945</v>
      </c>
      <c r="I316" s="9">
        <f t="shared" si="70"/>
        <v>3.9772616477261686</v>
      </c>
      <c r="J316" s="9">
        <f t="shared" si="71"/>
        <v>3.2019330936308124</v>
      </c>
      <c r="K316" s="11">
        <f t="shared" si="72"/>
        <v>0.44444444444444442</v>
      </c>
      <c r="L316" s="11">
        <f t="shared" si="73"/>
        <v>0.25773195876288663</v>
      </c>
      <c r="M316" s="11">
        <f t="shared" si="74"/>
        <v>0.31948881789137379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-0.28062316787984598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0.22909507445589922</v>
      </c>
      <c r="Q316" s="11">
        <f>2*'OddsRatio_working_3-way'!K316*'OddsRatio_working_3-way'!L316*'OddsRatio_working_3-way'!M316</f>
        <v>7.3193314522651501E-2</v>
      </c>
      <c r="R316" s="11">
        <f t="shared" si="75"/>
        <v>0</v>
      </c>
      <c r="S316" s="11">
        <f t="shared" si="76"/>
        <v>-0.81637976004173163</v>
      </c>
      <c r="T316" s="11">
        <f t="shared" si="77"/>
        <v>-0.26082420448617621</v>
      </c>
      <c r="U316" s="11">
        <f>'OddsRatio_working_3-way'!S316-'OddsRatio_working_3-way'!R316^2/3</f>
        <v>-0.81637976004173163</v>
      </c>
      <c r="V316" s="11">
        <f>'OddsRatio_working_3-way'!S316*'OddsRatio_working_3-way'!R316/3-2*'OddsRatio_working_3-way'!R316^3/27-'OddsRatio_working_3-way'!T316</f>
        <v>0.26082420448617621</v>
      </c>
      <c r="W316" s="11">
        <f>'OddsRatio_working_3-way'!V316^2+4*'OddsRatio_working_3-way'!U316^3/27</f>
        <v>-1.2577763332925679E-2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0.14195688516128088</v>
      </c>
      <c r="Y316" s="11">
        <f>IF('OddsRatio_working_3-way'!W316&gt;=0,IF('OddsRatio_working_3-way'!V316+SQRT('OddsRatio_working_3-way'!W316)&gt;0,0,PI()),ACOS('OddsRatio_working_3-way'!V316/(2*'OddsRatio_working_3-way'!X316)))</f>
        <v>0.40608582707397933</v>
      </c>
      <c r="Z316" s="11">
        <f>'OddsRatio_working_3-way'!X316^(1/3)*COS('OddsRatio_working_3-way'!Y316/3)</f>
        <v>0.51688570273023782</v>
      </c>
      <c r="AA316" s="11">
        <f>'OddsRatio_working_3-way'!X316^(1/3)*COS(('OddsRatio_working_3-way'!Y316+2*PI())/3)</f>
        <v>-0.31940856095037773</v>
      </c>
      <c r="AB316" s="11">
        <f>'OddsRatio_working_3-way'!X316^(1/3)*COS(('OddsRatio_working_3-way'!Y316+4*PI())/3)</f>
        <v>-0.19747714177985978</v>
      </c>
      <c r="AC316" s="11">
        <f>'OddsRatio_working_3-way'!X316^(1/3)*SIN('OddsRatio_working_3-way'!Y316/3)</f>
        <v>7.0397137680771618E-2</v>
      </c>
      <c r="AD316" s="11">
        <f>'OddsRatio_working_3-way'!X316^(1/3)*SIN(('OddsRatio_working_3-way'!Y316+2*PI())/3)</f>
        <v>0.41243758057697177</v>
      </c>
      <c r="AE316" s="11">
        <f>'OddsRatio_working_3-way'!X316^(1/3)*SIN(('OddsRatio_working_3-way'!Y316+4*PI())/3)</f>
        <v>-0.48283471825774338</v>
      </c>
      <c r="AF316" s="11">
        <f>-'OddsRatio_working_3-way'!U316/(3*'OddsRatio_working_3-way'!X316^(1/3))*COS(('OddsRatio_working_3-way'!Y316)/3)</f>
        <v>0.5168857027302376</v>
      </c>
      <c r="AG316" s="11">
        <f>-'OddsRatio_working_3-way'!U316/(3*'OddsRatio_working_3-way'!X316^(1/3))*COS(('OddsRatio_working_3-way'!Y316+2*PI())/3)</f>
        <v>-0.31940856095037756</v>
      </c>
      <c r="AH316" s="11">
        <f>-'OddsRatio_working_3-way'!U316/(3*'OddsRatio_working_3-way'!X316^(1/3))*COS(('OddsRatio_working_3-way'!Y316+4*PI())/3)</f>
        <v>-0.1974771417798597</v>
      </c>
      <c r="AI316" s="11">
        <f>'OddsRatio_working_3-way'!U316/(3*'OddsRatio_working_3-way'!X316^(1/3))*SIN(('OddsRatio_working_3-way'!Y316)/3)</f>
        <v>-7.039713768077159E-2</v>
      </c>
      <c r="AJ316" s="11">
        <f>'OddsRatio_working_3-way'!U316/(3*'OddsRatio_working_3-way'!X316^(1/3))*SIN(('OddsRatio_working_3-way'!Y316+2*PI())/3)</f>
        <v>-0.41243758057697161</v>
      </c>
      <c r="AK316" s="11">
        <f>'OddsRatio_working_3-way'!U316/(3*'OddsRatio_working_3-way'!X316^(1/3))*SIN(('OddsRatio_working_3-way'!Y316+4*PI())/3)</f>
        <v>0.48283471825774321</v>
      </c>
      <c r="AL316" s="11">
        <f>'OddsRatio_working_3-way'!Z316+'OddsRatio_working_3-way'!AF316</f>
        <v>1.0337714054604754</v>
      </c>
      <c r="AM316" s="11">
        <f>'OddsRatio_working_3-way'!AA316+'OddsRatio_working_3-way'!AG316</f>
        <v>-0.63881712190075524</v>
      </c>
      <c r="AN316" s="11">
        <f>'OddsRatio_working_3-way'!AB316+'OddsRatio_working_3-way'!AH316</f>
        <v>-0.39495428355971951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1.0337714054604754</v>
      </c>
      <c r="AS316" s="11">
        <f>IF(('OddsRatio_working_3-way'!X316=0),IF(Q316&gt;0,-Q316^(1/3),(-Q316)^(1/3)),'OddsRatio_working_3-way'!AM316-'OddsRatio_working_3-way'!R316/3)</f>
        <v>-0.63881712190075524</v>
      </c>
      <c r="AT316" s="11">
        <f>IF(('OddsRatio_working_3-way'!X316=0),IF(Q316&gt;0,-Q316^(1/3),(-Q316)^(1/3)),'OddsRatio_working_3-way'!AN316-'OddsRatio_working_3-way'!R316/3)</f>
        <v>-0.39495428355971951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9">
        <f t="shared" si="65"/>
        <v>0.41011437876472268</v>
      </c>
      <c r="E317" s="9">
        <f t="shared" si="66"/>
        <v>0.27878839140138539</v>
      </c>
      <c r="F317" s="9">
        <f t="shared" si="67"/>
        <v>0.3110972298338921</v>
      </c>
      <c r="G317" s="9">
        <f t="shared" si="68"/>
        <v>1.0347799705336378</v>
      </c>
      <c r="H317" s="9">
        <f t="shared" si="69"/>
        <v>2.4383441590417561</v>
      </c>
      <c r="I317" s="9">
        <f t="shared" si="70"/>
        <v>3.5869499263340945</v>
      </c>
      <c r="J317" s="9">
        <f t="shared" si="71"/>
        <v>3.2144291369419844</v>
      </c>
      <c r="K317" s="11">
        <f t="shared" si="72"/>
        <v>0.41841004184100417</v>
      </c>
      <c r="L317" s="11">
        <f t="shared" si="73"/>
        <v>0.2857142857142857</v>
      </c>
      <c r="M317" s="11">
        <f t="shared" si="74"/>
        <v>0.31847133757961782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-0.28312159018659033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0.22957348064615607</v>
      </c>
      <c r="Q317" s="11">
        <f>2*'OddsRatio_working_3-way'!K317*'OddsRatio_working_3-way'!L317*'OddsRatio_working_3-way'!M317</f>
        <v>7.614377467534196E-2</v>
      </c>
      <c r="R317" s="11">
        <f t="shared" si="75"/>
        <v>0</v>
      </c>
      <c r="S317" s="11">
        <f t="shared" si="76"/>
        <v>-0.8108653264304444</v>
      </c>
      <c r="T317" s="11">
        <f t="shared" si="77"/>
        <v>-0.26894372352585211</v>
      </c>
      <c r="U317" s="11">
        <f>'OddsRatio_working_3-way'!S317-'OddsRatio_working_3-way'!R317^2/3</f>
        <v>-0.8108653264304444</v>
      </c>
      <c r="V317" s="11">
        <f>'OddsRatio_working_3-way'!S317*'OddsRatio_working_3-way'!R317/3-2*'OddsRatio_working_3-way'!R317^3/27-'OddsRatio_working_3-way'!T317</f>
        <v>0.26894372352585211</v>
      </c>
      <c r="W317" s="11">
        <f>'OddsRatio_working_3-way'!V317^2+4*'OddsRatio_working_3-way'!U317^3/27</f>
        <v>-6.6538724234990881E-3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0.14052099384740441</v>
      </c>
      <c r="Y317" s="11">
        <f>IF('OddsRatio_working_3-way'!W317&gt;=0,IF('OddsRatio_working_3-way'!V317+SQRT('OddsRatio_working_3-way'!W317)&gt;0,0,PI()),ACOS('OddsRatio_working_3-way'!V317/(2*'OddsRatio_working_3-way'!X317)))</f>
        <v>0.2944837425182143</v>
      </c>
      <c r="Z317" s="11">
        <f>'OddsRatio_working_3-way'!X317^(1/3)*COS('OddsRatio_working_3-way'!Y317/3)</f>
        <v>0.5173899852668189</v>
      </c>
      <c r="AA317" s="11">
        <f>'OddsRatio_working_3-way'!X317^(1/3)*COS(('OddsRatio_working_3-way'!Y317+2*PI())/3)</f>
        <v>-0.30282020047214686</v>
      </c>
      <c r="AB317" s="11">
        <f>'OddsRatio_working_3-way'!X317^(1/3)*COS(('OddsRatio_working_3-way'!Y317+4*PI())/3)</f>
        <v>-0.21456978479467217</v>
      </c>
      <c r="AC317" s="11">
        <f>'OddsRatio_working_3-way'!X317^(1/3)*SIN('OddsRatio_working_3-way'!Y317/3)</f>
        <v>5.0951401247486365E-2</v>
      </c>
      <c r="AD317" s="11">
        <f>'OddsRatio_working_3-way'!X317^(1/3)*SIN(('OddsRatio_working_3-way'!Y317+2*PI())/3)</f>
        <v>0.42259717028097837</v>
      </c>
      <c r="AE317" s="11">
        <f>'OddsRatio_working_3-way'!X317^(1/3)*SIN(('OddsRatio_working_3-way'!Y317+4*PI())/3)</f>
        <v>-0.4735485715284648</v>
      </c>
      <c r="AF317" s="11">
        <f>-'OddsRatio_working_3-way'!U317/(3*'OddsRatio_working_3-way'!X317^(1/3))*COS(('OddsRatio_working_3-way'!Y317)/3)</f>
        <v>0.5173899852668189</v>
      </c>
      <c r="AG317" s="11">
        <f>-'OddsRatio_working_3-way'!U317/(3*'OddsRatio_working_3-way'!X317^(1/3))*COS(('OddsRatio_working_3-way'!Y317+2*PI())/3)</f>
        <v>-0.30282020047214686</v>
      </c>
      <c r="AH317" s="11">
        <f>-'OddsRatio_working_3-way'!U317/(3*'OddsRatio_working_3-way'!X317^(1/3))*COS(('OddsRatio_working_3-way'!Y317+4*PI())/3)</f>
        <v>-0.21456978479467217</v>
      </c>
      <c r="AI317" s="11">
        <f>'OddsRatio_working_3-way'!U317/(3*'OddsRatio_working_3-way'!X317^(1/3))*SIN(('OddsRatio_working_3-way'!Y317)/3)</f>
        <v>-5.0951401247486365E-2</v>
      </c>
      <c r="AJ317" s="11">
        <f>'OddsRatio_working_3-way'!U317/(3*'OddsRatio_working_3-way'!X317^(1/3))*SIN(('OddsRatio_working_3-way'!Y317+2*PI())/3)</f>
        <v>-0.42259717028097837</v>
      </c>
      <c r="AK317" s="11">
        <f>'OddsRatio_working_3-way'!U317/(3*'OddsRatio_working_3-way'!X317^(1/3))*SIN(('OddsRatio_working_3-way'!Y317+4*PI())/3)</f>
        <v>0.4735485715284648</v>
      </c>
      <c r="AL317" s="11">
        <f>'OddsRatio_working_3-way'!Z317+'OddsRatio_working_3-way'!AF317</f>
        <v>1.0347799705336378</v>
      </c>
      <c r="AM317" s="11">
        <f>'OddsRatio_working_3-way'!AA317+'OddsRatio_working_3-way'!AG317</f>
        <v>-0.60564040094429372</v>
      </c>
      <c r="AN317" s="11">
        <f>'OddsRatio_working_3-way'!AB317+'OddsRatio_working_3-way'!AH317</f>
        <v>-0.42913956958934435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1.0347799705336378</v>
      </c>
      <c r="AS317" s="11">
        <f>IF(('OddsRatio_working_3-way'!X317=0),IF(Q317&gt;0,-Q317^(1/3),(-Q317)^(1/3)),'OddsRatio_working_3-way'!AM317-'OddsRatio_working_3-way'!R317/3)</f>
        <v>-0.60564040094429372</v>
      </c>
      <c r="AT317" s="11">
        <f>IF(('OddsRatio_working_3-way'!X317=0),IF(Q317&gt;0,-Q317^(1/3),(-Q317)^(1/3)),'OddsRatio_working_3-way'!AN317-'OddsRatio_working_3-way'!R317/3)</f>
        <v>-0.42913956958934435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9">
        <f t="shared" si="65"/>
        <v>0.44168548493976723</v>
      </c>
      <c r="E318" s="9">
        <f t="shared" si="66"/>
        <v>0.28769731759114403</v>
      </c>
      <c r="F318" s="9">
        <f t="shared" si="67"/>
        <v>0.27061719746908847</v>
      </c>
      <c r="G318" s="9">
        <f t="shared" si="68"/>
        <v>1.044673122228948</v>
      </c>
      <c r="H318" s="9">
        <f t="shared" si="69"/>
        <v>2.2640544778970275</v>
      </c>
      <c r="I318" s="9">
        <f t="shared" si="70"/>
        <v>3.4758752996826074</v>
      </c>
      <c r="J318" s="9">
        <f t="shared" si="71"/>
        <v>3.6952566553506863</v>
      </c>
      <c r="K318" s="11">
        <f t="shared" si="72"/>
        <v>0.45248868778280543</v>
      </c>
      <c r="L318" s="11">
        <f t="shared" si="73"/>
        <v>0.29673590504451036</v>
      </c>
      <c r="M318" s="11">
        <f t="shared" si="74"/>
        <v>0.27932960893854747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-0.27749056493238544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0.23103379446828587</v>
      </c>
      <c r="Q318" s="11">
        <f>2*'OddsRatio_working_3-way'!K318*'OddsRatio_working_3-way'!L318*'OddsRatio_working_3-way'!M318</f>
        <v>7.5010972229962933E-2</v>
      </c>
      <c r="R318" s="11">
        <f t="shared" si="75"/>
        <v>0</v>
      </c>
      <c r="S318" s="11">
        <f t="shared" si="76"/>
        <v>-0.83258252230875152</v>
      </c>
      <c r="T318" s="11">
        <f t="shared" si="77"/>
        <v>-0.27031900074959464</v>
      </c>
      <c r="U318" s="11">
        <f>'OddsRatio_working_3-way'!S318-'OddsRatio_working_3-way'!R318^2/3</f>
        <v>-0.83258252230875152</v>
      </c>
      <c r="V318" s="11">
        <f>'OddsRatio_working_3-way'!S318*'OddsRatio_working_3-way'!R318/3-2*'OddsRatio_working_3-way'!R318^3/27-'OddsRatio_working_3-way'!T318</f>
        <v>0.27031900074959464</v>
      </c>
      <c r="W318" s="11">
        <f>'OddsRatio_working_3-way'!V318^2+4*'OddsRatio_working_3-way'!U318^3/27</f>
        <v>-1.2429996787651734E-2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0.14620393202126189</v>
      </c>
      <c r="Y318" s="11">
        <f>IF('OddsRatio_working_3-way'!W318&gt;=0,IF('OddsRatio_working_3-way'!V318+SQRT('OddsRatio_working_3-way'!W318)&gt;0,0,PI()),ACOS('OddsRatio_working_3-way'!V318/(2*'OddsRatio_working_3-way'!X318)))</f>
        <v>0.39118280674218897</v>
      </c>
      <c r="Z318" s="11">
        <f>'OddsRatio_working_3-way'!X318^(1/3)*COS('OddsRatio_working_3-way'!Y318/3)</f>
        <v>0.52233656111447391</v>
      </c>
      <c r="AA318" s="11">
        <f>'OddsRatio_working_3-way'!X318^(1/3)*COS(('OddsRatio_working_3-way'!Y318+2*PI())/3)</f>
        <v>-0.32048959434509039</v>
      </c>
      <c r="AB318" s="11">
        <f>'OddsRatio_working_3-way'!X318^(1/3)*COS(('OddsRatio_working_3-way'!Y318+4*PI())/3)</f>
        <v>-0.20184696676938352</v>
      </c>
      <c r="AC318" s="11">
        <f>'OddsRatio_working_3-way'!X318^(1/3)*SIN('OddsRatio_working_3-way'!Y318/3)</f>
        <v>6.8498352968198908E-2</v>
      </c>
      <c r="AD318" s="11">
        <f>'OddsRatio_working_3-way'!X318^(1/3)*SIN(('OddsRatio_working_3-way'!Y318+2*PI())/3)</f>
        <v>0.41810755476643779</v>
      </c>
      <c r="AE318" s="11">
        <f>'OddsRatio_working_3-way'!X318^(1/3)*SIN(('OddsRatio_working_3-way'!Y318+4*PI())/3)</f>
        <v>-0.4866059077346368</v>
      </c>
      <c r="AF318" s="11">
        <f>-'OddsRatio_working_3-way'!U318/(3*'OddsRatio_working_3-way'!X318^(1/3))*COS(('OddsRatio_working_3-way'!Y318)/3)</f>
        <v>0.52233656111447413</v>
      </c>
      <c r="AG318" s="11">
        <f>-'OddsRatio_working_3-way'!U318/(3*'OddsRatio_working_3-way'!X318^(1/3))*COS(('OddsRatio_working_3-way'!Y318+2*PI())/3)</f>
        <v>-0.32048959434509056</v>
      </c>
      <c r="AH318" s="11">
        <f>-'OddsRatio_working_3-way'!U318/(3*'OddsRatio_working_3-way'!X318^(1/3))*COS(('OddsRatio_working_3-way'!Y318+4*PI())/3)</f>
        <v>-0.2018469667693836</v>
      </c>
      <c r="AI318" s="11">
        <f>'OddsRatio_working_3-way'!U318/(3*'OddsRatio_working_3-way'!X318^(1/3))*SIN(('OddsRatio_working_3-way'!Y318)/3)</f>
        <v>-6.8498352968198936E-2</v>
      </c>
      <c r="AJ318" s="11">
        <f>'OddsRatio_working_3-way'!U318/(3*'OddsRatio_working_3-way'!X318^(1/3))*SIN(('OddsRatio_working_3-way'!Y318+2*PI())/3)</f>
        <v>-0.41810755476643802</v>
      </c>
      <c r="AK318" s="11">
        <f>'OddsRatio_working_3-way'!U318/(3*'OddsRatio_working_3-way'!X318^(1/3))*SIN(('OddsRatio_working_3-way'!Y318+4*PI())/3)</f>
        <v>0.48660590773463697</v>
      </c>
      <c r="AL318" s="11">
        <f>'OddsRatio_working_3-way'!Z318+'OddsRatio_working_3-way'!AF318</f>
        <v>1.044673122228948</v>
      </c>
      <c r="AM318" s="11">
        <f>'OddsRatio_working_3-way'!AA318+'OddsRatio_working_3-way'!AG318</f>
        <v>-0.640979188690181</v>
      </c>
      <c r="AN318" s="11">
        <f>'OddsRatio_working_3-way'!AB318+'OddsRatio_working_3-way'!AH318</f>
        <v>-0.40369393353876715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1.044673122228948</v>
      </c>
      <c r="AS318" s="11">
        <f>IF(('OddsRatio_working_3-way'!X318=0),IF(Q318&gt;0,-Q318^(1/3),(-Q318)^(1/3)),'OddsRatio_working_3-way'!AM318-'OddsRatio_working_3-way'!R318/3)</f>
        <v>-0.640979188690181</v>
      </c>
      <c r="AT318" s="11">
        <f>IF(('OddsRatio_working_3-way'!X318=0),IF(Q318&gt;0,-Q318^(1/3),(-Q318)^(1/3)),'OddsRatio_working_3-way'!AN318-'OddsRatio_working_3-way'!R318/3)</f>
        <v>-0.40369393353876715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9">
        <f t="shared" si="65"/>
        <v>0.28271889933869665</v>
      </c>
      <c r="E319" s="9">
        <f t="shared" si="66"/>
        <v>0.27546075587952784</v>
      </c>
      <c r="F319" s="9">
        <f t="shared" si="67"/>
        <v>0.44182034478177545</v>
      </c>
      <c r="G319" s="9">
        <f t="shared" si="68"/>
        <v>1.0355437746577807</v>
      </c>
      <c r="H319" s="9">
        <f t="shared" si="69"/>
        <v>3.5370822479115627</v>
      </c>
      <c r="I319" s="9">
        <f t="shared" si="70"/>
        <v>3.630281187630763</v>
      </c>
      <c r="J319" s="9">
        <f t="shared" si="71"/>
        <v>2.263363405082492</v>
      </c>
      <c r="K319" s="11">
        <f t="shared" si="72"/>
        <v>0.28985507246376813</v>
      </c>
      <c r="L319" s="11">
        <f t="shared" si="73"/>
        <v>0.2824858757062147</v>
      </c>
      <c r="M319" s="11">
        <f t="shared" si="74"/>
        <v>0.4504504504504504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-0.2800169366123676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0.22904260192395778</v>
      </c>
      <c r="Q319" s="11">
        <f>2*'OddsRatio_working_3-way'!K319*'OddsRatio_working_3-way'!L319*'OddsRatio_working_3-way'!M319</f>
        <v>7.3765733308843104E-2</v>
      </c>
      <c r="R319" s="11">
        <f t="shared" si="75"/>
        <v>0</v>
      </c>
      <c r="S319" s="11">
        <f t="shared" si="76"/>
        <v>-0.81795981591294076</v>
      </c>
      <c r="T319" s="11">
        <f t="shared" si="77"/>
        <v>-0.26343311301543992</v>
      </c>
      <c r="U319" s="11">
        <f>'OddsRatio_working_3-way'!S319-'OddsRatio_working_3-way'!R319^2/3</f>
        <v>-0.81795981591294076</v>
      </c>
      <c r="V319" s="11">
        <f>'OddsRatio_working_3-way'!S319*'OddsRatio_working_3-way'!R319/3-2*'OddsRatio_working_3-way'!R319^3/27-'OddsRatio_working_3-way'!T319</f>
        <v>0.26343311301543992</v>
      </c>
      <c r="W319" s="11">
        <f>'OddsRatio_working_3-way'!V319^2+4*'OddsRatio_working_3-way'!U319^3/27</f>
        <v>-1.1678961122750006E-2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0.14236920853519866</v>
      </c>
      <c r="Y319" s="11">
        <f>IF('OddsRatio_working_3-way'!W319&gt;=0,IF('OddsRatio_working_3-way'!V319+SQRT('OddsRatio_working_3-way'!W319)&gt;0,0,PI()),ACOS('OddsRatio_working_3-way'!V319/(2*'OddsRatio_working_3-way'!X319)))</f>
        <v>0.38929761326838563</v>
      </c>
      <c r="Z319" s="11">
        <f>'OddsRatio_working_3-way'!X319^(1/3)*COS('OddsRatio_working_3-way'!Y319/3)</f>
        <v>0.51777188732889035</v>
      </c>
      <c r="AA319" s="11">
        <f>'OddsRatio_working_3-way'!X319^(1/3)*COS(('OddsRatio_working_3-way'!Y319+2*PI())/3)</f>
        <v>-0.3174022533323006</v>
      </c>
      <c r="AB319" s="11">
        <f>'OddsRatio_working_3-way'!X319^(1/3)*COS(('OddsRatio_working_3-way'!Y319+4*PI())/3)</f>
        <v>-0.20036963399658944</v>
      </c>
      <c r="AC319" s="11">
        <f>'OddsRatio_working_3-way'!X319^(1/3)*SIN('OddsRatio_working_3-way'!Y319/3)</f>
        <v>6.7568814277439812E-2</v>
      </c>
      <c r="AD319" s="11">
        <f>'OddsRatio_working_3-way'!X319^(1/3)*SIN(('OddsRatio_working_3-way'!Y319+2*PI())/3)</f>
        <v>0.41461920065351326</v>
      </c>
      <c r="AE319" s="11">
        <f>'OddsRatio_working_3-way'!X319^(1/3)*SIN(('OddsRatio_working_3-way'!Y319+4*PI())/3)</f>
        <v>-0.48218801493095309</v>
      </c>
      <c r="AF319" s="11">
        <f>-'OddsRatio_working_3-way'!U319/(3*'OddsRatio_working_3-way'!X319^(1/3))*COS(('OddsRatio_working_3-way'!Y319)/3)</f>
        <v>0.51777188732889035</v>
      </c>
      <c r="AG319" s="11">
        <f>-'OddsRatio_working_3-way'!U319/(3*'OddsRatio_working_3-way'!X319^(1/3))*COS(('OddsRatio_working_3-way'!Y319+2*PI())/3)</f>
        <v>-0.3174022533323006</v>
      </c>
      <c r="AH319" s="11">
        <f>-'OddsRatio_working_3-way'!U319/(3*'OddsRatio_working_3-way'!X319^(1/3))*COS(('OddsRatio_working_3-way'!Y319+4*PI())/3)</f>
        <v>-0.20036963399658944</v>
      </c>
      <c r="AI319" s="11">
        <f>'OddsRatio_working_3-way'!U319/(3*'OddsRatio_working_3-way'!X319^(1/3))*SIN(('OddsRatio_working_3-way'!Y319)/3)</f>
        <v>-6.7568814277439812E-2</v>
      </c>
      <c r="AJ319" s="11">
        <f>'OddsRatio_working_3-way'!U319/(3*'OddsRatio_working_3-way'!X319^(1/3))*SIN(('OddsRatio_working_3-way'!Y319+2*PI())/3)</f>
        <v>-0.41461920065351326</v>
      </c>
      <c r="AK319" s="11">
        <f>'OddsRatio_working_3-way'!U319/(3*'OddsRatio_working_3-way'!X319^(1/3))*SIN(('OddsRatio_working_3-way'!Y319+4*PI())/3)</f>
        <v>0.48218801493095309</v>
      </c>
      <c r="AL319" s="11">
        <f>'OddsRatio_working_3-way'!Z319+'OddsRatio_working_3-way'!AF319</f>
        <v>1.0355437746577807</v>
      </c>
      <c r="AM319" s="11">
        <f>'OddsRatio_working_3-way'!AA319+'OddsRatio_working_3-way'!AG319</f>
        <v>-0.6348045066646012</v>
      </c>
      <c r="AN319" s="11">
        <f>'OddsRatio_working_3-way'!AB319+'OddsRatio_working_3-way'!AH319</f>
        <v>-0.40073926799317888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1.0355437746577807</v>
      </c>
      <c r="AS319" s="11">
        <f>IF(('OddsRatio_working_3-way'!X319=0),IF(Q319&gt;0,-Q319^(1/3),(-Q319)^(1/3)),'OddsRatio_working_3-way'!AM319-'OddsRatio_working_3-way'!R319/3)</f>
        <v>-0.6348045066646012</v>
      </c>
      <c r="AT319" s="11">
        <f>IF(('OddsRatio_working_3-way'!X319=0),IF(Q319&gt;0,-Q319^(1/3),(-Q319)^(1/3)),'OddsRatio_working_3-way'!AN319-'OddsRatio_working_3-way'!R319/3)</f>
        <v>-0.40073926799317888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9">
        <f t="shared" si="65"/>
        <v>0.57812246266389267</v>
      </c>
      <c r="E320" s="9">
        <f t="shared" si="66"/>
        <v>0.21904422848124888</v>
      </c>
      <c r="F320" s="9">
        <f t="shared" si="67"/>
        <v>0.20283330885485815</v>
      </c>
      <c r="G320" s="9">
        <f t="shared" si="68"/>
        <v>1.0424818876910247</v>
      </c>
      <c r="H320" s="9">
        <f t="shared" si="69"/>
        <v>1.7297373213837177</v>
      </c>
      <c r="I320" s="9">
        <f t="shared" si="70"/>
        <v>4.5652880559033049</v>
      </c>
      <c r="J320" s="9">
        <f t="shared" si="71"/>
        <v>4.930156716595163</v>
      </c>
      <c r="K320" s="11">
        <f t="shared" si="72"/>
        <v>0.58823529411764708</v>
      </c>
      <c r="L320" s="11">
        <f t="shared" si="73"/>
        <v>0.22624434389140272</v>
      </c>
      <c r="M320" s="11">
        <f t="shared" si="74"/>
        <v>0.20964360587002098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-0.25181171247633338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0.22013415628353281</v>
      </c>
      <c r="Q320" s="11">
        <f>2*'OddsRatio_working_3-way'!K320*'OddsRatio_working_3-way'!L320*'OddsRatio_working_3-way'!M320</f>
        <v>5.5800800071871437E-2</v>
      </c>
      <c r="R320" s="11">
        <f t="shared" si="75"/>
        <v>0</v>
      </c>
      <c r="S320" s="11">
        <f t="shared" si="76"/>
        <v>-0.87420141866602885</v>
      </c>
      <c r="T320" s="11">
        <f t="shared" si="77"/>
        <v>-0.22159731778606565</v>
      </c>
      <c r="U320" s="11">
        <f>'OddsRatio_working_3-way'!S320-'OddsRatio_working_3-way'!R320^2/3</f>
        <v>-0.87420141866602885</v>
      </c>
      <c r="V320" s="11">
        <f>'OddsRatio_working_3-way'!S320*'OddsRatio_working_3-way'!R320/3-2*'OddsRatio_working_3-way'!R320^3/27-'OddsRatio_working_3-way'!T320</f>
        <v>0.22159731778606565</v>
      </c>
      <c r="W320" s="11">
        <f>'OddsRatio_working_3-way'!V320^2+4*'OddsRatio_working_3-way'!U320^3/27</f>
        <v>-4.9870822385005113E-2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0.15730241068955655</v>
      </c>
      <c r="Y320" s="11">
        <f>IF('OddsRatio_working_3-way'!W320&gt;=0,IF('OddsRatio_working_3-way'!V320+SQRT('OddsRatio_working_3-way'!W320)&gt;0,0,PI()),ACOS('OddsRatio_working_3-way'!V320/(2*'OddsRatio_working_3-way'!X320)))</f>
        <v>0.78926504662151264</v>
      </c>
      <c r="Z320" s="11">
        <f>'OddsRatio_working_3-way'!X320^(1/3)*COS('OddsRatio_working_3-way'!Y320/3)</f>
        <v>0.52124094384551234</v>
      </c>
      <c r="AA320" s="11">
        <f>'OddsRatio_working_3-way'!X320^(1/3)*COS(('OddsRatio_working_3-way'!Y320+2*PI())/3)</f>
        <v>-0.38219869164482156</v>
      </c>
      <c r="AB320" s="11">
        <f>'OddsRatio_working_3-way'!X320^(1/3)*COS(('OddsRatio_working_3-way'!Y320+4*PI())/3)</f>
        <v>-0.13904225220069058</v>
      </c>
      <c r="AC320" s="11">
        <f>'OddsRatio_working_3-way'!X320^(1/3)*SIN('OddsRatio_working_3-way'!Y320/3)</f>
        <v>0.14038643576825999</v>
      </c>
      <c r="AD320" s="11">
        <f>'OddsRatio_working_3-way'!X320^(1/3)*SIN(('OddsRatio_working_3-way'!Y320+2*PI())/3)</f>
        <v>0.38121468097866174</v>
      </c>
      <c r="AE320" s="11">
        <f>'OddsRatio_working_3-way'!X320^(1/3)*SIN(('OddsRatio_working_3-way'!Y320+4*PI())/3)</f>
        <v>-0.52160111674692167</v>
      </c>
      <c r="AF320" s="11">
        <f>-'OddsRatio_working_3-way'!U320/(3*'OddsRatio_working_3-way'!X320^(1/3))*COS(('OddsRatio_working_3-way'!Y320)/3)</f>
        <v>0.52124094384551234</v>
      </c>
      <c r="AG320" s="11">
        <f>-'OddsRatio_working_3-way'!U320/(3*'OddsRatio_working_3-way'!X320^(1/3))*COS(('OddsRatio_working_3-way'!Y320+2*PI())/3)</f>
        <v>-0.38219869164482156</v>
      </c>
      <c r="AH320" s="11">
        <f>-'OddsRatio_working_3-way'!U320/(3*'OddsRatio_working_3-way'!X320^(1/3))*COS(('OddsRatio_working_3-way'!Y320+4*PI())/3)</f>
        <v>-0.13904225220069058</v>
      </c>
      <c r="AI320" s="11">
        <f>'OddsRatio_working_3-way'!U320/(3*'OddsRatio_working_3-way'!X320^(1/3))*SIN(('OddsRatio_working_3-way'!Y320)/3)</f>
        <v>-0.14038643576825999</v>
      </c>
      <c r="AJ320" s="11">
        <f>'OddsRatio_working_3-way'!U320/(3*'OddsRatio_working_3-way'!X320^(1/3))*SIN(('OddsRatio_working_3-way'!Y320+2*PI())/3)</f>
        <v>-0.38121468097866174</v>
      </c>
      <c r="AK320" s="11">
        <f>'OddsRatio_working_3-way'!U320/(3*'OddsRatio_working_3-way'!X320^(1/3))*SIN(('OddsRatio_working_3-way'!Y320+4*PI())/3)</f>
        <v>0.52160111674692167</v>
      </c>
      <c r="AL320" s="11">
        <f>'OddsRatio_working_3-way'!Z320+'OddsRatio_working_3-way'!AF320</f>
        <v>1.0424818876910247</v>
      </c>
      <c r="AM320" s="11">
        <f>'OddsRatio_working_3-way'!AA320+'OddsRatio_working_3-way'!AG320</f>
        <v>-0.76439738328964313</v>
      </c>
      <c r="AN320" s="11">
        <f>'OddsRatio_working_3-way'!AB320+'OddsRatio_working_3-way'!AH320</f>
        <v>-0.27808450440138116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1.0424818876910247</v>
      </c>
      <c r="AS320" s="11">
        <f>IF(('OddsRatio_working_3-way'!X320=0),IF(Q320&gt;0,-Q320^(1/3),(-Q320)^(1/3)),'OddsRatio_working_3-way'!AM320-'OddsRatio_working_3-way'!R320/3)</f>
        <v>-0.76439738328964313</v>
      </c>
      <c r="AT320" s="11">
        <f>IF(('OddsRatio_working_3-way'!X320=0),IF(Q320&gt;0,-Q320^(1/3),(-Q320)^(1/3)),'OddsRatio_working_3-way'!AN320-'OddsRatio_working_3-way'!R320/3)</f>
        <v>-0.27808450440138116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9">
        <f t="shared" si="65"/>
        <v>0.46782338455528161</v>
      </c>
      <c r="E321" s="9">
        <f t="shared" si="66"/>
        <v>0.25689443254322425</v>
      </c>
      <c r="F321" s="9">
        <f t="shared" si="67"/>
        <v>0.27528218290149425</v>
      </c>
      <c r="G321" s="9">
        <f t="shared" si="68"/>
        <v>1.0833893485976893</v>
      </c>
      <c r="H321" s="9">
        <f t="shared" si="69"/>
        <v>2.1375588160275734</v>
      </c>
      <c r="I321" s="9">
        <f t="shared" si="70"/>
        <v>3.8926495607558298</v>
      </c>
      <c r="J321" s="9">
        <f t="shared" si="71"/>
        <v>3.6326361170923858</v>
      </c>
      <c r="K321" s="11">
        <f t="shared" si="72"/>
        <v>0.48780487804878053</v>
      </c>
      <c r="L321" s="11">
        <f t="shared" si="73"/>
        <v>0.27247956403269757</v>
      </c>
      <c r="M321" s="11">
        <f t="shared" si="74"/>
        <v>0.29154518950437314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-0.26399322937788128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0.23832031839594539</v>
      </c>
      <c r="Q321" s="11">
        <f>2*'OddsRatio_working_3-way'!K321*'OddsRatio_working_3-way'!L321*'OddsRatio_working_3-way'!M321</f>
        <v>7.7502542567787117E-2</v>
      </c>
      <c r="R321" s="11">
        <f t="shared" si="75"/>
        <v>0</v>
      </c>
      <c r="S321" s="11">
        <f t="shared" si="76"/>
        <v>-0.90275163100797728</v>
      </c>
      <c r="T321" s="11">
        <f t="shared" si="77"/>
        <v>-0.29357776618145603</v>
      </c>
      <c r="U321" s="11">
        <f>'OddsRatio_working_3-way'!S321-'OddsRatio_working_3-way'!R321^2/3</f>
        <v>-0.90275163100797728</v>
      </c>
      <c r="V321" s="11">
        <f>'OddsRatio_working_3-way'!S321*'OddsRatio_working_3-way'!R321/3-2*'OddsRatio_working_3-way'!R321^3/27-'OddsRatio_working_3-way'!T321</f>
        <v>0.29357776618145603</v>
      </c>
      <c r="W321" s="11">
        <f>'OddsRatio_working_3-way'!V321^2+4*'OddsRatio_working_3-way'!U321^3/27</f>
        <v>-2.2805714042563541E-2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0.16507090812636946</v>
      </c>
      <c r="Y321" s="11">
        <f>IF('OddsRatio_working_3-way'!W321&gt;=0,IF('OddsRatio_working_3-way'!V321+SQRT('OddsRatio_working_3-way'!W321)&gt;0,0,PI()),ACOS('OddsRatio_working_3-way'!V321/(2*'OddsRatio_working_3-way'!X321)))</f>
        <v>0.47509899343655659</v>
      </c>
      <c r="Z321" s="11">
        <f>'OddsRatio_working_3-way'!X321^(1/3)*COS('OddsRatio_working_3-way'!Y321/3)</f>
        <v>0.54169467429884477</v>
      </c>
      <c r="AA321" s="11">
        <f>'OddsRatio_working_3-way'!X321^(1/3)*COS(('OddsRatio_working_3-way'!Y321+2*PI())/3)</f>
        <v>-0.34576774577881869</v>
      </c>
      <c r="AB321" s="11">
        <f>'OddsRatio_working_3-way'!X321^(1/3)*COS(('OddsRatio_working_3-way'!Y321+4*PI())/3)</f>
        <v>-0.19592692852002622</v>
      </c>
      <c r="AC321" s="11">
        <f>'OddsRatio_working_3-way'!X321^(1/3)*SIN('OddsRatio_working_3-way'!Y321/3)</f>
        <v>8.6510636179957495E-2</v>
      </c>
      <c r="AD321" s="11">
        <f>'OddsRatio_working_3-way'!X321^(1/3)*SIN(('OddsRatio_working_3-way'!Y321+2*PI())/3)</f>
        <v>0.42586603094755837</v>
      </c>
      <c r="AE321" s="11">
        <f>'OddsRatio_working_3-way'!X321^(1/3)*SIN(('OddsRatio_working_3-way'!Y321+4*PI())/3)</f>
        <v>-0.51237666712751573</v>
      </c>
      <c r="AF321" s="11">
        <f>-'OddsRatio_working_3-way'!U321/(3*'OddsRatio_working_3-way'!X321^(1/3))*COS(('OddsRatio_working_3-way'!Y321)/3)</f>
        <v>0.54169467429884466</v>
      </c>
      <c r="AG321" s="11">
        <f>-'OddsRatio_working_3-way'!U321/(3*'OddsRatio_working_3-way'!X321^(1/3))*COS(('OddsRatio_working_3-way'!Y321+2*PI())/3)</f>
        <v>-0.34576774577881864</v>
      </c>
      <c r="AH321" s="11">
        <f>-'OddsRatio_working_3-way'!U321/(3*'OddsRatio_working_3-way'!X321^(1/3))*COS(('OddsRatio_working_3-way'!Y321+4*PI())/3)</f>
        <v>-0.19592692852002619</v>
      </c>
      <c r="AI321" s="11">
        <f>'OddsRatio_working_3-way'!U321/(3*'OddsRatio_working_3-way'!X321^(1/3))*SIN(('OddsRatio_working_3-way'!Y321)/3)</f>
        <v>-8.6510636179957481E-2</v>
      </c>
      <c r="AJ321" s="11">
        <f>'OddsRatio_working_3-way'!U321/(3*'OddsRatio_working_3-way'!X321^(1/3))*SIN(('OddsRatio_working_3-way'!Y321+2*PI())/3)</f>
        <v>-0.42586603094755826</v>
      </c>
      <c r="AK321" s="11">
        <f>'OddsRatio_working_3-way'!U321/(3*'OddsRatio_working_3-way'!X321^(1/3))*SIN(('OddsRatio_working_3-way'!Y321+4*PI())/3)</f>
        <v>0.51237666712751562</v>
      </c>
      <c r="AL321" s="11">
        <f>'OddsRatio_working_3-way'!Z321+'OddsRatio_working_3-way'!AF321</f>
        <v>1.0833893485976893</v>
      </c>
      <c r="AM321" s="11">
        <f>'OddsRatio_working_3-way'!AA321+'OddsRatio_working_3-way'!AG321</f>
        <v>-0.69153549155763727</v>
      </c>
      <c r="AN321" s="11">
        <f>'OddsRatio_working_3-way'!AB321+'OddsRatio_working_3-way'!AH321</f>
        <v>-0.39185385704005238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1.0833893485976893</v>
      </c>
      <c r="AS321" s="11">
        <f>IF(('OddsRatio_working_3-way'!X321=0),IF(Q321&gt;0,-Q321^(1/3),(-Q321)^(1/3)),'OddsRatio_working_3-way'!AM321-'OddsRatio_working_3-way'!R321/3)</f>
        <v>-0.69153549155763727</v>
      </c>
      <c r="AT321" s="11">
        <f>IF(('OddsRatio_working_3-way'!X321=0),IF(Q321&gt;0,-Q321^(1/3),(-Q321)^(1/3)),'OddsRatio_working_3-way'!AN321-'OddsRatio_working_3-way'!R321/3)</f>
        <v>-0.39185385704005238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9">
        <f t="shared" si="65"/>
        <v>0.37331908789881141</v>
      </c>
      <c r="E322" s="9">
        <f t="shared" si="66"/>
        <v>0.3380145440989154</v>
      </c>
      <c r="F322" s="9">
        <f t="shared" si="67"/>
        <v>0.28866636800227324</v>
      </c>
      <c r="G322" s="9">
        <f t="shared" si="68"/>
        <v>1.0760728460450009</v>
      </c>
      <c r="H322" s="9">
        <f t="shared" si="69"/>
        <v>2.6786736398302011</v>
      </c>
      <c r="I322" s="9">
        <f t="shared" si="70"/>
        <v>2.9584525798019019</v>
      </c>
      <c r="J322" s="9">
        <f t="shared" si="71"/>
        <v>3.4642068174430527</v>
      </c>
      <c r="K322" s="11">
        <f t="shared" si="72"/>
        <v>0.390625</v>
      </c>
      <c r="L322" s="11">
        <f t="shared" si="73"/>
        <v>0.3546099290780142</v>
      </c>
      <c r="M322" s="11">
        <f t="shared" si="74"/>
        <v>0.303951367781155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-0.27374519013128118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0.23872510185604348</v>
      </c>
      <c r="Q322" s="11">
        <f>2*'OddsRatio_working_3-way'!K322*'OddsRatio_working_3-way'!L322*'OddsRatio_working_3-way'!M322</f>
        <v>8.4206385134406855E-2</v>
      </c>
      <c r="R322" s="11">
        <f t="shared" si="75"/>
        <v>0</v>
      </c>
      <c r="S322" s="11">
        <f t="shared" si="76"/>
        <v>-0.87207048913464758</v>
      </c>
      <c r="T322" s="11">
        <f t="shared" si="77"/>
        <v>-0.30760863814273276</v>
      </c>
      <c r="U322" s="11">
        <f>'OddsRatio_working_3-way'!S322-'OddsRatio_working_3-way'!R322^2/3</f>
        <v>-0.87207048913464758</v>
      </c>
      <c r="V322" s="11">
        <f>'OddsRatio_working_3-way'!S322*'OddsRatio_working_3-way'!R322/3-2*'OddsRatio_working_3-way'!R322^3/27-'OddsRatio_working_3-way'!T322</f>
        <v>0.30760863814273276</v>
      </c>
      <c r="W322" s="11">
        <f>'OddsRatio_working_3-way'!V322^2+4*'OddsRatio_working_3-way'!U322^3/27</f>
        <v>-3.6310972109357131E-3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0.15672760722904119</v>
      </c>
      <c r="Y322" s="11">
        <f>IF('OddsRatio_working_3-way'!W322&gt;=0,IF('OddsRatio_working_3-way'!V322+SQRT('OddsRatio_working_3-way'!W322)&gt;0,0,PI()),ACOS('OddsRatio_working_3-way'!V322/(2*'OddsRatio_working_3-way'!X322)))</f>
        <v>0.19344406936322578</v>
      </c>
      <c r="Z322" s="11">
        <f>'OddsRatio_working_3-way'!X322^(1/3)*COS('OddsRatio_working_3-way'!Y322/3)</f>
        <v>0.53803642302250054</v>
      </c>
      <c r="AA322" s="11">
        <f>'OddsRatio_working_3-way'!X322^(1/3)*COS(('OddsRatio_working_3-way'!Y322+2*PI())/3)</f>
        <v>-0.29910521717028143</v>
      </c>
      <c r="AB322" s="11">
        <f>'OddsRatio_working_3-way'!X322^(1/3)*COS(('OddsRatio_working_3-way'!Y322+4*PI())/3)</f>
        <v>-0.23893120585221925</v>
      </c>
      <c r="AC322" s="11">
        <f>'OddsRatio_working_3-way'!X322^(1/3)*SIN('OddsRatio_working_3-way'!Y322/3)</f>
        <v>3.4741481632702825E-2</v>
      </c>
      <c r="AD322" s="11">
        <f>'OddsRatio_working_3-way'!X322^(1/3)*SIN(('OddsRatio_working_3-way'!Y322+2*PI())/3)</f>
        <v>0.44858246968244464</v>
      </c>
      <c r="AE322" s="11">
        <f>'OddsRatio_working_3-way'!X322^(1/3)*SIN(('OddsRatio_working_3-way'!Y322+4*PI())/3)</f>
        <v>-0.48332395131514749</v>
      </c>
      <c r="AF322" s="11">
        <f>-'OddsRatio_working_3-way'!U322/(3*'OddsRatio_working_3-way'!X322^(1/3))*COS(('OddsRatio_working_3-way'!Y322)/3)</f>
        <v>0.53803642302250032</v>
      </c>
      <c r="AG322" s="11">
        <f>-'OddsRatio_working_3-way'!U322/(3*'OddsRatio_working_3-way'!X322^(1/3))*COS(('OddsRatio_working_3-way'!Y322+2*PI())/3)</f>
        <v>-0.29910521717028132</v>
      </c>
      <c r="AH322" s="11">
        <f>-'OddsRatio_working_3-way'!U322/(3*'OddsRatio_working_3-way'!X322^(1/3))*COS(('OddsRatio_working_3-way'!Y322+4*PI())/3)</f>
        <v>-0.23893120585221914</v>
      </c>
      <c r="AI322" s="11">
        <f>'OddsRatio_working_3-way'!U322/(3*'OddsRatio_working_3-way'!X322^(1/3))*SIN(('OddsRatio_working_3-way'!Y322)/3)</f>
        <v>-3.4741481632702811E-2</v>
      </c>
      <c r="AJ322" s="11">
        <f>'OddsRatio_working_3-way'!U322/(3*'OddsRatio_working_3-way'!X322^(1/3))*SIN(('OddsRatio_working_3-way'!Y322+2*PI())/3)</f>
        <v>-0.44858246968244447</v>
      </c>
      <c r="AK322" s="11">
        <f>'OddsRatio_working_3-way'!U322/(3*'OddsRatio_working_3-way'!X322^(1/3))*SIN(('OddsRatio_working_3-way'!Y322+4*PI())/3)</f>
        <v>0.48332395131514727</v>
      </c>
      <c r="AL322" s="11">
        <f>'OddsRatio_working_3-way'!Z322+'OddsRatio_working_3-way'!AF322</f>
        <v>1.0760728460450009</v>
      </c>
      <c r="AM322" s="11">
        <f>'OddsRatio_working_3-way'!AA322+'OddsRatio_working_3-way'!AG322</f>
        <v>-0.59821043434056276</v>
      </c>
      <c r="AN322" s="11">
        <f>'OddsRatio_working_3-way'!AB322+'OddsRatio_working_3-way'!AH322</f>
        <v>-0.47786241170443838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1.0760728460450009</v>
      </c>
      <c r="AS322" s="11">
        <f>IF(('OddsRatio_working_3-way'!X322=0),IF(Q322&gt;0,-Q322^(1/3),(-Q322)^(1/3)),'OddsRatio_working_3-way'!AM322-'OddsRatio_working_3-way'!R322/3)</f>
        <v>-0.59821043434056276</v>
      </c>
      <c r="AT322" s="11">
        <f>IF(('OddsRatio_working_3-way'!X322=0),IF(Q322&gt;0,-Q322^(1/3),(-Q322)^(1/3)),'OddsRatio_working_3-way'!AN322-'OddsRatio_working_3-way'!R322/3)</f>
        <v>-0.47786241170443838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9">
        <f t="shared" si="65"/>
        <v>0.19356254325808828</v>
      </c>
      <c r="E323" s="9">
        <f t="shared" si="66"/>
        <v>0.2537071056118419</v>
      </c>
      <c r="F323" s="9">
        <f t="shared" si="67"/>
        <v>0.55273035113006996</v>
      </c>
      <c r="G323" s="9">
        <f t="shared" si="68"/>
        <v>1.0935141216382942</v>
      </c>
      <c r="H323" s="9">
        <f t="shared" si="69"/>
        <v>5.1662888034419003</v>
      </c>
      <c r="I323" s="9">
        <f t="shared" si="70"/>
        <v>3.941552987207011</v>
      </c>
      <c r="J323" s="9">
        <f t="shared" si="71"/>
        <v>1.8092004500123378</v>
      </c>
      <c r="K323" s="11">
        <f t="shared" si="72"/>
        <v>0.20790020790020791</v>
      </c>
      <c r="L323" s="11">
        <f t="shared" si="73"/>
        <v>0.2710027100271003</v>
      </c>
      <c r="M323" s="11">
        <f t="shared" si="74"/>
        <v>0.57471264367816088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-0.24557733640996893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0.23443253047962886</v>
      </c>
      <c r="Q323" s="11">
        <f>2*'OddsRatio_working_3-way'!K323*'OddsRatio_working_3-way'!L323*'OddsRatio_working_3-way'!M323</f>
        <v>6.4760367535809091E-2</v>
      </c>
      <c r="R323" s="11">
        <f t="shared" si="75"/>
        <v>0</v>
      </c>
      <c r="S323" s="11">
        <f t="shared" si="76"/>
        <v>-0.95461793790394878</v>
      </c>
      <c r="T323" s="11">
        <f t="shared" si="77"/>
        <v>-0.26370661268064888</v>
      </c>
      <c r="U323" s="11">
        <f>'OddsRatio_working_3-way'!S323-'OddsRatio_working_3-way'!R323^2/3</f>
        <v>-0.95461793790394878</v>
      </c>
      <c r="V323" s="11">
        <f>'OddsRatio_working_3-way'!S323*'OddsRatio_working_3-way'!R323/3-2*'OddsRatio_working_3-way'!R323^3/27-'OddsRatio_working_3-way'!T323</f>
        <v>0.26370661268064888</v>
      </c>
      <c r="W323" s="11">
        <f>'OddsRatio_working_3-way'!V323^2+4*'OddsRatio_working_3-way'!U323^3/27</f>
        <v>-5.933866577708595E-2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0.17949919453063551</v>
      </c>
      <c r="Y323" s="11">
        <f>IF('OddsRatio_working_3-way'!W323&gt;=0,IF('OddsRatio_working_3-way'!V323+SQRT('OddsRatio_working_3-way'!W323)&gt;0,0,PI()),ACOS('OddsRatio_working_3-way'!V323/(2*'OddsRatio_working_3-way'!X323)))</f>
        <v>0.74577521757384257</v>
      </c>
      <c r="Z323" s="11">
        <f>'OddsRatio_working_3-way'!X323^(1/3)*COS('OddsRatio_working_3-way'!Y323/3)</f>
        <v>0.5467570608191471</v>
      </c>
      <c r="AA323" s="11">
        <f>'OddsRatio_working_3-way'!X323^(1/3)*COS(('OddsRatio_working_3-way'!Y323+2*PI())/3)</f>
        <v>-0.39357429493267471</v>
      </c>
      <c r="AB323" s="11">
        <f>'OddsRatio_working_3-way'!X323^(1/3)*COS(('OddsRatio_working_3-way'!Y323+4*PI())/3)</f>
        <v>-0.15318276588647212</v>
      </c>
      <c r="AC323" s="11">
        <f>'OddsRatio_working_3-way'!X323^(1/3)*SIN('OddsRatio_working_3-way'!Y323/3)</f>
        <v>0.13879011400573071</v>
      </c>
      <c r="AD323" s="11">
        <f>'OddsRatio_working_3-way'!X323^(1/3)*SIN(('OddsRatio_working_3-way'!Y323+2*PI())/3)</f>
        <v>0.40411044736502949</v>
      </c>
      <c r="AE323" s="11">
        <f>'OddsRatio_working_3-way'!X323^(1/3)*SIN(('OddsRatio_working_3-way'!Y323+4*PI())/3)</f>
        <v>-0.54290056137076026</v>
      </c>
      <c r="AF323" s="11">
        <f>-'OddsRatio_working_3-way'!U323/(3*'OddsRatio_working_3-way'!X323^(1/3))*COS(('OddsRatio_working_3-way'!Y323)/3)</f>
        <v>0.5467570608191471</v>
      </c>
      <c r="AG323" s="11">
        <f>-'OddsRatio_working_3-way'!U323/(3*'OddsRatio_working_3-way'!X323^(1/3))*COS(('OddsRatio_working_3-way'!Y323+2*PI())/3)</f>
        <v>-0.39357429493267471</v>
      </c>
      <c r="AH323" s="11">
        <f>-'OddsRatio_working_3-way'!U323/(3*'OddsRatio_working_3-way'!X323^(1/3))*COS(('OddsRatio_working_3-way'!Y323+4*PI())/3)</f>
        <v>-0.15318276588647212</v>
      </c>
      <c r="AI323" s="11">
        <f>'OddsRatio_working_3-way'!U323/(3*'OddsRatio_working_3-way'!X323^(1/3))*SIN(('OddsRatio_working_3-way'!Y323)/3)</f>
        <v>-0.13879011400573071</v>
      </c>
      <c r="AJ323" s="11">
        <f>'OddsRatio_working_3-way'!U323/(3*'OddsRatio_working_3-way'!X323^(1/3))*SIN(('OddsRatio_working_3-way'!Y323+2*PI())/3)</f>
        <v>-0.40411044736502949</v>
      </c>
      <c r="AK323" s="11">
        <f>'OddsRatio_working_3-way'!U323/(3*'OddsRatio_working_3-way'!X323^(1/3))*SIN(('OddsRatio_working_3-way'!Y323+4*PI())/3)</f>
        <v>0.54290056137076026</v>
      </c>
      <c r="AL323" s="11">
        <f>'OddsRatio_working_3-way'!Z323+'OddsRatio_working_3-way'!AF323</f>
        <v>1.0935141216382942</v>
      </c>
      <c r="AM323" s="11">
        <f>'OddsRatio_working_3-way'!AA323+'OddsRatio_working_3-way'!AG323</f>
        <v>-0.78714858986534941</v>
      </c>
      <c r="AN323" s="11">
        <f>'OddsRatio_working_3-way'!AB323+'OddsRatio_working_3-way'!AH323</f>
        <v>-0.30636553177294423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1.0935141216382942</v>
      </c>
      <c r="AS323" s="11">
        <f>IF(('OddsRatio_working_3-way'!X323=0),IF(Q323&gt;0,-Q323^(1/3),(-Q323)^(1/3)),'OddsRatio_working_3-way'!AM323-'OddsRatio_working_3-way'!R323/3)</f>
        <v>-0.78714858986534941</v>
      </c>
      <c r="AT323" s="11">
        <f>IF(('OddsRatio_working_3-way'!X323=0),IF(Q323&gt;0,-Q323^(1/3),(-Q323)^(1/3)),'OddsRatio_working_3-way'!AN323-'OddsRatio_working_3-way'!R323/3)</f>
        <v>-0.30636553177294423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9">
        <f t="shared" ref="D324:D387" si="78">(K324/(AR324+K324-(AR324*K324)))</f>
        <v>0.46489255770424193</v>
      </c>
      <c r="E324" s="9">
        <f t="shared" ref="E324:E387" si="79">(L324/(AR324+L324-(AR324*L324)))</f>
        <v>0.26681141327489127</v>
      </c>
      <c r="F324" s="9">
        <f t="shared" ref="F324:F387" si="80">(M324/(AR324+M324-(AR324*M324)))</f>
        <v>0.26829602902086697</v>
      </c>
      <c r="G324" s="9">
        <f t="shared" ref="G324:G387" si="81">AR324</f>
        <v>1.0369681528645101</v>
      </c>
      <c r="H324" s="9">
        <f t="shared" ref="H324:H387" si="82">IF(A324="","",1/D324)</f>
        <v>2.1510346496796058</v>
      </c>
      <c r="I324" s="9">
        <f t="shared" ref="I324:I387" si="83">IF(B324="","",1/E324)</f>
        <v>3.7479656050909522</v>
      </c>
      <c r="J324" s="9">
        <f t="shared" ref="J324:J387" si="84">IF(C324="","",1/F324)</f>
        <v>3.727226242033661</v>
      </c>
      <c r="K324" s="11">
        <f t="shared" ref="K324:K387" si="85">1/A324</f>
        <v>0.47393364928909953</v>
      </c>
      <c r="L324" s="11">
        <f t="shared" ref="L324:L387" si="86">1/B324</f>
        <v>0.27397260273972601</v>
      </c>
      <c r="M324" s="11">
        <f t="shared" ref="M324:M387" si="87">1/C324</f>
        <v>0.27548209366391185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-0.27672134278875604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0.22856983425467725</v>
      </c>
      <c r="Q324" s="11">
        <f>2*'OddsRatio_working_3-way'!K324*'OddsRatio_working_3-way'!L324*'OddsRatio_working_3-way'!M324</f>
        <v>7.1539854226816038E-2</v>
      </c>
      <c r="R324" s="11">
        <f t="shared" ref="R324:R387" si="88">O324/N324</f>
        <v>0</v>
      </c>
      <c r="S324" s="11">
        <f t="shared" ref="S324:S387" si="89">P324/N324</f>
        <v>-0.82599279098310552</v>
      </c>
      <c r="T324" s="11">
        <f t="shared" ref="T324:T387" si="90">Q324/N324</f>
        <v>-0.258526695143382</v>
      </c>
      <c r="U324" s="11">
        <f>'OddsRatio_working_3-way'!S324-'OddsRatio_working_3-way'!R324^2/3</f>
        <v>-0.82599279098310552</v>
      </c>
      <c r="V324" s="11">
        <f>'OddsRatio_working_3-way'!S324*'OddsRatio_working_3-way'!R324/3-2*'OddsRatio_working_3-way'!R324^3/27-'OddsRatio_working_3-way'!T324</f>
        <v>0.258526695143382</v>
      </c>
      <c r="W324" s="11">
        <f>'OddsRatio_working_3-way'!V324^2+4*'OddsRatio_working_3-way'!U324^3/27</f>
        <v>-1.6652128714707337E-2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0.14447160691331923</v>
      </c>
      <c r="Y324" s="11">
        <f>IF('OddsRatio_working_3-way'!W324&gt;=0,IF('OddsRatio_working_3-way'!V324+SQRT('OddsRatio_working_3-way'!W324)&gt;0,0,PI()),ACOS('OddsRatio_working_3-way'!V324/(2*'OddsRatio_working_3-way'!X324)))</f>
        <v>0.46296591458637315</v>
      </c>
      <c r="Z324" s="11">
        <f>'OddsRatio_working_3-way'!X324^(1/3)*COS('OddsRatio_working_3-way'!Y324/3)</f>
        <v>0.51848407643225503</v>
      </c>
      <c r="AA324" s="11">
        <f>'OddsRatio_working_3-way'!X324^(1/3)*COS(('OddsRatio_working_3-way'!Y324+2*PI())/3)</f>
        <v>-0.32909112275143143</v>
      </c>
      <c r="AB324" s="11">
        <f>'OddsRatio_working_3-way'!X324^(1/3)*COS(('OddsRatio_working_3-way'!Y324+4*PI())/3)</f>
        <v>-0.18939295368082373</v>
      </c>
      <c r="AC324" s="11">
        <f>'OddsRatio_working_3-way'!X324^(1/3)*SIN('OddsRatio_working_3-way'!Y324/3)</f>
        <v>8.0654775518213331E-2</v>
      </c>
      <c r="AD324" s="11">
        <f>'OddsRatio_working_3-way'!X324^(1/3)*SIN(('OddsRatio_working_3-way'!Y324+2*PI())/3)</f>
        <v>0.40869299388893882</v>
      </c>
      <c r="AE324" s="11">
        <f>'OddsRatio_working_3-way'!X324^(1/3)*SIN(('OddsRatio_working_3-way'!Y324+4*PI())/3)</f>
        <v>-0.48934776940715202</v>
      </c>
      <c r="AF324" s="11">
        <f>-'OddsRatio_working_3-way'!U324/(3*'OddsRatio_working_3-way'!X324^(1/3))*COS(('OddsRatio_working_3-way'!Y324)/3)</f>
        <v>0.51848407643225503</v>
      </c>
      <c r="AG324" s="11">
        <f>-'OddsRatio_working_3-way'!U324/(3*'OddsRatio_working_3-way'!X324^(1/3))*COS(('OddsRatio_working_3-way'!Y324+2*PI())/3)</f>
        <v>-0.32909112275143143</v>
      </c>
      <c r="AH324" s="11">
        <f>-'OddsRatio_working_3-way'!U324/(3*'OddsRatio_working_3-way'!X324^(1/3))*COS(('OddsRatio_working_3-way'!Y324+4*PI())/3)</f>
        <v>-0.18939295368082373</v>
      </c>
      <c r="AI324" s="11">
        <f>'OddsRatio_working_3-way'!U324/(3*'OddsRatio_working_3-way'!X324^(1/3))*SIN(('OddsRatio_working_3-way'!Y324)/3)</f>
        <v>-8.0654775518213331E-2</v>
      </c>
      <c r="AJ324" s="11">
        <f>'OddsRatio_working_3-way'!U324/(3*'OddsRatio_working_3-way'!X324^(1/3))*SIN(('OddsRatio_working_3-way'!Y324+2*PI())/3)</f>
        <v>-0.40869299388893882</v>
      </c>
      <c r="AK324" s="11">
        <f>'OddsRatio_working_3-way'!U324/(3*'OddsRatio_working_3-way'!X324^(1/3))*SIN(('OddsRatio_working_3-way'!Y324+4*PI())/3)</f>
        <v>0.48934776940715202</v>
      </c>
      <c r="AL324" s="11">
        <f>'OddsRatio_working_3-way'!Z324+'OddsRatio_working_3-way'!AF324</f>
        <v>1.0369681528645101</v>
      </c>
      <c r="AM324" s="11">
        <f>'OddsRatio_working_3-way'!AA324+'OddsRatio_working_3-way'!AG324</f>
        <v>-0.65818224550286286</v>
      </c>
      <c r="AN324" s="11">
        <f>'OddsRatio_working_3-way'!AB324+'OddsRatio_working_3-way'!AH324</f>
        <v>-0.37878590736164747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1.0369681528645101</v>
      </c>
      <c r="AS324" s="11">
        <f>IF(('OddsRatio_working_3-way'!X324=0),IF(Q324&gt;0,-Q324^(1/3),(-Q324)^(1/3)),'OddsRatio_working_3-way'!AM324-'OddsRatio_working_3-way'!R324/3)</f>
        <v>-0.65818224550286286</v>
      </c>
      <c r="AT324" s="11">
        <f>IF(('OddsRatio_working_3-way'!X324=0),IF(Q324&gt;0,-Q324^(1/3),(-Q324)^(1/3)),'OddsRatio_working_3-way'!AN324-'OddsRatio_working_3-way'!R324/3)</f>
        <v>-0.37878590736164747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9">
        <f t="shared" si="78"/>
        <v>0.1134187317261154</v>
      </c>
      <c r="E325" s="9">
        <f t="shared" si="79"/>
        <v>0.16868991463652636</v>
      </c>
      <c r="F325" s="9">
        <f t="shared" si="80"/>
        <v>0.71789135363735834</v>
      </c>
      <c r="G325" s="9">
        <f t="shared" si="81"/>
        <v>1.0620768687587034</v>
      </c>
      <c r="H325" s="9">
        <f t="shared" si="82"/>
        <v>8.8168857540640566</v>
      </c>
      <c r="I325" s="9">
        <f t="shared" si="83"/>
        <v>5.9280366710403829</v>
      </c>
      <c r="J325" s="9">
        <f t="shared" si="84"/>
        <v>1.3929684414407202</v>
      </c>
      <c r="K325" s="11">
        <f t="shared" si="85"/>
        <v>0.11961722488038279</v>
      </c>
      <c r="L325" s="11">
        <f t="shared" si="86"/>
        <v>0.1773049645390071</v>
      </c>
      <c r="M325" s="11">
        <f t="shared" si="87"/>
        <v>0.72992700729927007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-0.19561023299753577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0.19149778326996103</v>
      </c>
      <c r="Q325" s="11">
        <f>2*'OddsRatio_working_3-way'!K325*'OddsRatio_working_3-way'!L325*'OddsRatio_working_3-way'!M325</f>
        <v>3.0961646446234611E-2</v>
      </c>
      <c r="R325" s="11">
        <f t="shared" si="88"/>
        <v>0</v>
      </c>
      <c r="S325" s="11">
        <f t="shared" si="89"/>
        <v>-0.97897630576603556</v>
      </c>
      <c r="T325" s="11">
        <f t="shared" si="90"/>
        <v>-0.15828234531382954</v>
      </c>
      <c r="U325" s="11">
        <f>'OddsRatio_working_3-way'!S325-'OddsRatio_working_3-way'!R325^2/3</f>
        <v>-0.97897630576603556</v>
      </c>
      <c r="V325" s="11">
        <f>'OddsRatio_working_3-way'!S325*'OddsRatio_working_3-way'!R325/3-2*'OddsRatio_working_3-way'!R325^3/27-'OddsRatio_working_3-way'!T325</f>
        <v>0.15828234531382954</v>
      </c>
      <c r="W325" s="11">
        <f>'OddsRatio_working_3-way'!V325^2+4*'OddsRatio_working_3-way'!U325^3/27</f>
        <v>-0.11394604909869174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0.18641308292119557</v>
      </c>
      <c r="Y325" s="11">
        <f>IF('OddsRatio_working_3-way'!W325&gt;=0,IF('OddsRatio_working_3-way'!V325+SQRT('OddsRatio_working_3-way'!W325)&gt;0,0,PI()),ACOS('OddsRatio_working_3-way'!V325/(2*'OddsRatio_working_3-way'!X325)))</f>
        <v>1.13233448706425</v>
      </c>
      <c r="Z325" s="11">
        <f>'OddsRatio_working_3-way'!X325^(1/3)*COS('OddsRatio_working_3-way'!Y325/3)</f>
        <v>0.53103843437935172</v>
      </c>
      <c r="AA325" s="11">
        <f>'OddsRatio_working_3-way'!X325^(1/3)*COS(('OddsRatio_working_3-way'!Y325+2*PI())/3)</f>
        <v>-0.44784505833802801</v>
      </c>
      <c r="AB325" s="11">
        <f>'OddsRatio_working_3-way'!X325^(1/3)*COS(('OddsRatio_working_3-way'!Y325+4*PI())/3)</f>
        <v>-8.3193376041323569E-2</v>
      </c>
      <c r="AC325" s="11">
        <f>'OddsRatio_working_3-way'!X325^(1/3)*SIN('OddsRatio_working_3-way'!Y325/3)</f>
        <v>0.21053174693445212</v>
      </c>
      <c r="AD325" s="11">
        <f>'OddsRatio_working_3-way'!X325^(1/3)*SIN(('OddsRatio_working_3-way'!Y325+2*PI())/3)</f>
        <v>0.35462690109120815</v>
      </c>
      <c r="AE325" s="11">
        <f>'OddsRatio_working_3-way'!X325^(1/3)*SIN(('OddsRatio_working_3-way'!Y325+4*PI())/3)</f>
        <v>-0.56515864802566029</v>
      </c>
      <c r="AF325" s="11">
        <f>-'OddsRatio_working_3-way'!U325/(3*'OddsRatio_working_3-way'!X325^(1/3))*COS(('OddsRatio_working_3-way'!Y325)/3)</f>
        <v>0.53103843437935161</v>
      </c>
      <c r="AG325" s="11">
        <f>-'OddsRatio_working_3-way'!U325/(3*'OddsRatio_working_3-way'!X325^(1/3))*COS(('OddsRatio_working_3-way'!Y325+2*PI())/3)</f>
        <v>-0.44784505833802796</v>
      </c>
      <c r="AH325" s="11">
        <f>-'OddsRatio_working_3-way'!U325/(3*'OddsRatio_working_3-way'!X325^(1/3))*COS(('OddsRatio_working_3-way'!Y325+4*PI())/3)</f>
        <v>-8.3193376041323555E-2</v>
      </c>
      <c r="AI325" s="11">
        <f>'OddsRatio_working_3-way'!U325/(3*'OddsRatio_working_3-way'!X325^(1/3))*SIN(('OddsRatio_working_3-way'!Y325)/3)</f>
        <v>-0.21053174693445206</v>
      </c>
      <c r="AJ325" s="11">
        <f>'OddsRatio_working_3-way'!U325/(3*'OddsRatio_working_3-way'!X325^(1/3))*SIN(('OddsRatio_working_3-way'!Y325+2*PI())/3)</f>
        <v>-0.35462690109120809</v>
      </c>
      <c r="AK325" s="11">
        <f>'OddsRatio_working_3-way'!U325/(3*'OddsRatio_working_3-way'!X325^(1/3))*SIN(('OddsRatio_working_3-way'!Y325+4*PI())/3)</f>
        <v>0.56515864802566018</v>
      </c>
      <c r="AL325" s="11">
        <f>'OddsRatio_working_3-way'!Z325+'OddsRatio_working_3-way'!AF325</f>
        <v>1.0620768687587034</v>
      </c>
      <c r="AM325" s="11">
        <f>'OddsRatio_working_3-way'!AA325+'OddsRatio_working_3-way'!AG325</f>
        <v>-0.89569011667605603</v>
      </c>
      <c r="AN325" s="11">
        <f>'OddsRatio_working_3-way'!AB325+'OddsRatio_working_3-way'!AH325</f>
        <v>-0.16638675208264714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1.0620768687587034</v>
      </c>
      <c r="AS325" s="11">
        <f>IF(('OddsRatio_working_3-way'!X325=0),IF(Q325&gt;0,-Q325^(1/3),(-Q325)^(1/3)),'OddsRatio_working_3-way'!AM325-'OddsRatio_working_3-way'!R325/3)</f>
        <v>-0.89569011667605603</v>
      </c>
      <c r="AT325" s="11">
        <f>IF(('OddsRatio_working_3-way'!X325=0),IF(Q325&gt;0,-Q325^(1/3),(-Q325)^(1/3)),'OddsRatio_working_3-way'!AN325-'OddsRatio_working_3-way'!R325/3)</f>
        <v>-0.16638675208264714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9">
        <f t="shared" si="78"/>
        <v>0.45717354935634169</v>
      </c>
      <c r="E326" s="9">
        <f t="shared" si="79"/>
        <v>0.27456474752954968</v>
      </c>
      <c r="F326" s="9">
        <f t="shared" si="80"/>
        <v>0.2682617031141088</v>
      </c>
      <c r="G326" s="9">
        <f t="shared" si="81"/>
        <v>1.0696875160564812</v>
      </c>
      <c r="H326" s="9">
        <f t="shared" si="82"/>
        <v>2.187353142822694</v>
      </c>
      <c r="I326" s="9">
        <f t="shared" si="83"/>
        <v>3.6421281646595083</v>
      </c>
      <c r="J326" s="9">
        <f t="shared" si="84"/>
        <v>3.727703165944027</v>
      </c>
      <c r="K326" s="11">
        <f t="shared" si="85"/>
        <v>0.47393364928909953</v>
      </c>
      <c r="L326" s="11">
        <f t="shared" si="86"/>
        <v>0.28818443804034583</v>
      </c>
      <c r="M326" s="11">
        <f t="shared" si="87"/>
        <v>0.28169014084507044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-0.26897990095812052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0.23584147989951537</v>
      </c>
      <c r="Q326" s="11">
        <f>2*'OddsRatio_working_3-way'!K326*'OddsRatio_working_3-way'!L326*'OddsRatio_working_3-way'!M326</f>
        <v>7.6946649233120848E-2</v>
      </c>
      <c r="R326" s="11">
        <f t="shared" si="88"/>
        <v>0</v>
      </c>
      <c r="S326" s="11">
        <f t="shared" si="89"/>
        <v>-0.87679963840954522</v>
      </c>
      <c r="T326" s="11">
        <f t="shared" si="90"/>
        <v>-0.28606839752350582</v>
      </c>
      <c r="U326" s="11">
        <f>'OddsRatio_working_3-way'!S326-'OddsRatio_working_3-way'!R326^2/3</f>
        <v>-0.87679963840954522</v>
      </c>
      <c r="V326" s="11">
        <f>'OddsRatio_working_3-way'!S326*'OddsRatio_working_3-way'!R326/3-2*'OddsRatio_working_3-way'!R326^3/27-'OddsRatio_working_3-way'!T326</f>
        <v>0.28606839752350582</v>
      </c>
      <c r="W326" s="11">
        <f>'OddsRatio_working_3-way'!V326^2+4*'OddsRatio_working_3-way'!U326^3/27</f>
        <v>-1.8026194439625831E-2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0.15800421078352025</v>
      </c>
      <c r="Y326" s="11">
        <f>IF('OddsRatio_working_3-way'!W326&gt;=0,IF('OddsRatio_working_3-way'!V326+SQRT('OddsRatio_working_3-way'!W326)&gt;0,0,PI()),ACOS('OddsRatio_working_3-way'!V326/(2*'OddsRatio_working_3-way'!X326)))</f>
        <v>0.43881535934228566</v>
      </c>
      <c r="Z326" s="11">
        <f>'OddsRatio_working_3-way'!X326^(1/3)*COS('OddsRatio_working_3-way'!Y326/3)</f>
        <v>0.53484375802824058</v>
      </c>
      <c r="AA326" s="11">
        <f>'OddsRatio_working_3-way'!X326^(1/3)*COS(('OddsRatio_working_3-way'!Y326+2*PI())/3)</f>
        <v>-0.33566061783641904</v>
      </c>
      <c r="AB326" s="11">
        <f>'OddsRatio_working_3-way'!X326^(1/3)*COS(('OddsRatio_working_3-way'!Y326+4*PI())/3)</f>
        <v>-0.19918314019182168</v>
      </c>
      <c r="AC326" s="11">
        <f>'OddsRatio_working_3-way'!X326^(1/3)*SIN('OddsRatio_working_3-way'!Y326/3)</f>
        <v>7.8795308456429611E-2</v>
      </c>
      <c r="AD326" s="11">
        <f>'OddsRatio_working_3-way'!X326^(1/3)*SIN(('OddsRatio_working_3-way'!Y326+2*PI())/3)</f>
        <v>0.42379062727977895</v>
      </c>
      <c r="AE326" s="11">
        <f>'OddsRatio_working_3-way'!X326^(1/3)*SIN(('OddsRatio_working_3-way'!Y326+4*PI())/3)</f>
        <v>-0.50258593573620836</v>
      </c>
      <c r="AF326" s="11">
        <f>-'OddsRatio_working_3-way'!U326/(3*'OddsRatio_working_3-way'!X326^(1/3))*COS(('OddsRatio_working_3-way'!Y326)/3)</f>
        <v>0.53484375802824058</v>
      </c>
      <c r="AG326" s="11">
        <f>-'OddsRatio_working_3-way'!U326/(3*'OddsRatio_working_3-way'!X326^(1/3))*COS(('OddsRatio_working_3-way'!Y326+2*PI())/3)</f>
        <v>-0.33566061783641904</v>
      </c>
      <c r="AH326" s="11">
        <f>-'OddsRatio_working_3-way'!U326/(3*'OddsRatio_working_3-way'!X326^(1/3))*COS(('OddsRatio_working_3-way'!Y326+4*PI())/3)</f>
        <v>-0.19918314019182168</v>
      </c>
      <c r="AI326" s="11">
        <f>'OddsRatio_working_3-way'!U326/(3*'OddsRatio_working_3-way'!X326^(1/3))*SIN(('OddsRatio_working_3-way'!Y326)/3)</f>
        <v>-7.8795308456429611E-2</v>
      </c>
      <c r="AJ326" s="11">
        <f>'OddsRatio_working_3-way'!U326/(3*'OddsRatio_working_3-way'!X326^(1/3))*SIN(('OddsRatio_working_3-way'!Y326+2*PI())/3)</f>
        <v>-0.42379062727977895</v>
      </c>
      <c r="AK326" s="11">
        <f>'OddsRatio_working_3-way'!U326/(3*'OddsRatio_working_3-way'!X326^(1/3))*SIN(('OddsRatio_working_3-way'!Y326+4*PI())/3)</f>
        <v>0.50258593573620836</v>
      </c>
      <c r="AL326" s="11">
        <f>'OddsRatio_working_3-way'!Z326+'OddsRatio_working_3-way'!AF326</f>
        <v>1.0696875160564812</v>
      </c>
      <c r="AM326" s="11">
        <f>'OddsRatio_working_3-way'!AA326+'OddsRatio_working_3-way'!AG326</f>
        <v>-0.67132123567283808</v>
      </c>
      <c r="AN326" s="11">
        <f>'OddsRatio_working_3-way'!AB326+'OddsRatio_working_3-way'!AH326</f>
        <v>-0.39836628038364336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1.0696875160564812</v>
      </c>
      <c r="AS326" s="11">
        <f>IF(('OddsRatio_working_3-way'!X326=0),IF(Q326&gt;0,-Q326^(1/3),(-Q326)^(1/3)),'OddsRatio_working_3-way'!AM326-'OddsRatio_working_3-way'!R326/3)</f>
        <v>-0.67132123567283808</v>
      </c>
      <c r="AT326" s="11">
        <f>IF(('OddsRatio_working_3-way'!X326=0),IF(Q326&gt;0,-Q326^(1/3),(-Q326)^(1/3)),'OddsRatio_working_3-way'!AN326-'OddsRatio_working_3-way'!R326/3)</f>
        <v>-0.39836628038364336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9">
        <f t="shared" si="78"/>
        <v>0.53997778393996343</v>
      </c>
      <c r="E327" s="9">
        <f t="shared" si="79"/>
        <v>0.25446579102079825</v>
      </c>
      <c r="F327" s="9">
        <f t="shared" si="80"/>
        <v>0.20555642503923832</v>
      </c>
      <c r="G327" s="9">
        <f t="shared" si="81"/>
        <v>1.0389366362794914</v>
      </c>
      <c r="H327" s="9">
        <f t="shared" si="82"/>
        <v>1.8519280417491832</v>
      </c>
      <c r="I327" s="9">
        <f t="shared" si="83"/>
        <v>3.9298013143081656</v>
      </c>
      <c r="J327" s="9">
        <f t="shared" si="84"/>
        <v>4.8648442869597082</v>
      </c>
      <c r="K327" s="11">
        <f t="shared" si="85"/>
        <v>0.54945054945054939</v>
      </c>
      <c r="L327" s="11">
        <f t="shared" si="86"/>
        <v>0.26178010471204188</v>
      </c>
      <c r="M327" s="11">
        <f t="shared" si="87"/>
        <v>0.21186440677966104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-0.26213749867135261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0.22428543149103974</v>
      </c>
      <c r="Q327" s="11">
        <f>2*'OddsRatio_working_3-way'!K327*'OddsRatio_working_3-way'!L327*'OddsRatio_working_3-way'!M327</f>
        <v>6.0947128122565163E-2</v>
      </c>
      <c r="R327" s="11">
        <f t="shared" si="88"/>
        <v>0</v>
      </c>
      <c r="S327" s="11">
        <f t="shared" si="89"/>
        <v>-0.85560224167787302</v>
      </c>
      <c r="T327" s="11">
        <f t="shared" si="90"/>
        <v>-0.23250060915159598</v>
      </c>
      <c r="U327" s="11">
        <f>'OddsRatio_working_3-way'!S327-'OddsRatio_working_3-way'!R327^2/3</f>
        <v>-0.85560224167787302</v>
      </c>
      <c r="V327" s="11">
        <f>'OddsRatio_working_3-way'!S327*'OddsRatio_working_3-way'!R327/3-2*'OddsRatio_working_3-way'!R327^3/27-'OddsRatio_working_3-way'!T327</f>
        <v>0.23250060915159598</v>
      </c>
      <c r="W327" s="11">
        <f>'OddsRatio_working_3-way'!V327^2+4*'OddsRatio_working_3-way'!U327^3/27</f>
        <v>-3.8735772921752426E-2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0.15230914793407488</v>
      </c>
      <c r="Y327" s="11">
        <f>IF('OddsRatio_working_3-way'!W327&gt;=0,IF('OddsRatio_working_3-way'!V327+SQRT('OddsRatio_working_3-way'!W327)&gt;0,0,PI()),ACOS('OddsRatio_working_3-way'!V327/(2*'OddsRatio_working_3-way'!X327)))</f>
        <v>0.70246436175851268</v>
      </c>
      <c r="Z327" s="11">
        <f>'OddsRatio_working_3-way'!X327^(1/3)*COS('OddsRatio_working_3-way'!Y327/3)</f>
        <v>0.51946831813974581</v>
      </c>
      <c r="AA327" s="11">
        <f>'OddsRatio_working_3-way'!X327^(1/3)*COS(('OddsRatio_working_3-way'!Y327+2*PI())/3)</f>
        <v>-0.36704240785003983</v>
      </c>
      <c r="AB327" s="11">
        <f>'OddsRatio_working_3-way'!X327^(1/3)*COS(('OddsRatio_working_3-way'!Y327+4*PI())/3)</f>
        <v>-0.15242591028970623</v>
      </c>
      <c r="AC327" s="11">
        <f>'OddsRatio_working_3-way'!X327^(1/3)*SIN('OddsRatio_working_3-way'!Y327/3)</f>
        <v>0.12390889263899348</v>
      </c>
      <c r="AD327" s="11">
        <f>'OddsRatio_working_3-way'!X327^(1/3)*SIN(('OddsRatio_working_3-way'!Y327+2*PI())/3)</f>
        <v>0.38791831365069979</v>
      </c>
      <c r="AE327" s="11">
        <f>'OddsRatio_working_3-way'!X327^(1/3)*SIN(('OddsRatio_working_3-way'!Y327+4*PI())/3)</f>
        <v>-0.51182720628969325</v>
      </c>
      <c r="AF327" s="11">
        <f>-'OddsRatio_working_3-way'!U327/(3*'OddsRatio_working_3-way'!X327^(1/3))*COS(('OddsRatio_working_3-way'!Y327)/3)</f>
        <v>0.5194683181397457</v>
      </c>
      <c r="AG327" s="11">
        <f>-'OddsRatio_working_3-way'!U327/(3*'OddsRatio_working_3-way'!X327^(1/3))*COS(('OddsRatio_working_3-way'!Y327+2*PI())/3)</f>
        <v>-0.36704240785003978</v>
      </c>
      <c r="AH327" s="11">
        <f>-'OddsRatio_working_3-way'!U327/(3*'OddsRatio_working_3-way'!X327^(1/3))*COS(('OddsRatio_working_3-way'!Y327+4*PI())/3)</f>
        <v>-0.1524259102897062</v>
      </c>
      <c r="AI327" s="11">
        <f>'OddsRatio_working_3-way'!U327/(3*'OddsRatio_working_3-way'!X327^(1/3))*SIN(('OddsRatio_working_3-way'!Y327)/3)</f>
        <v>-0.12390889263899345</v>
      </c>
      <c r="AJ327" s="11">
        <f>'OddsRatio_working_3-way'!U327/(3*'OddsRatio_working_3-way'!X327^(1/3))*SIN(('OddsRatio_working_3-way'!Y327+2*PI())/3)</f>
        <v>-0.38791831365069973</v>
      </c>
      <c r="AK327" s="11">
        <f>'OddsRatio_working_3-way'!U327/(3*'OddsRatio_working_3-way'!X327^(1/3))*SIN(('OddsRatio_working_3-way'!Y327+4*PI())/3)</f>
        <v>0.51182720628969314</v>
      </c>
      <c r="AL327" s="11">
        <f>'OddsRatio_working_3-way'!Z327+'OddsRatio_working_3-way'!AF327</f>
        <v>1.0389366362794914</v>
      </c>
      <c r="AM327" s="11">
        <f>'OddsRatio_working_3-way'!AA327+'OddsRatio_working_3-way'!AG327</f>
        <v>-0.73408481570007966</v>
      </c>
      <c r="AN327" s="11">
        <f>'OddsRatio_working_3-way'!AB327+'OddsRatio_working_3-way'!AH327</f>
        <v>-0.3048518205794124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1.0389366362794914</v>
      </c>
      <c r="AS327" s="11">
        <f>IF(('OddsRatio_working_3-way'!X327=0),IF(Q327&gt;0,-Q327^(1/3),(-Q327)^(1/3)),'OddsRatio_working_3-way'!AM327-'OddsRatio_working_3-way'!R327/3)</f>
        <v>-0.73408481570007966</v>
      </c>
      <c r="AT327" s="11">
        <f>IF(('OddsRatio_working_3-way'!X327=0),IF(Q327&gt;0,-Q327^(1/3),(-Q327)^(1/3)),'OddsRatio_working_3-way'!AN327-'OddsRatio_working_3-way'!R327/3)</f>
        <v>-0.3048518205794124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9">
        <f t="shared" si="78"/>
        <v>0.71835787677572316</v>
      </c>
      <c r="E328" s="9">
        <f t="shared" si="79"/>
        <v>0.18031595694076383</v>
      </c>
      <c r="F328" s="9">
        <f t="shared" si="80"/>
        <v>0.10132616628351294</v>
      </c>
      <c r="G328" s="9">
        <f t="shared" si="81"/>
        <v>1.0596319080535839</v>
      </c>
      <c r="H328" s="9">
        <f t="shared" si="82"/>
        <v>1.392063805979826</v>
      </c>
      <c r="I328" s="9">
        <f t="shared" si="83"/>
        <v>5.5458208855498752</v>
      </c>
      <c r="J328" s="9">
        <f t="shared" si="84"/>
        <v>9.8691190704084963</v>
      </c>
      <c r="K328" s="11">
        <f t="shared" si="85"/>
        <v>0.72992700729927007</v>
      </c>
      <c r="L328" s="11">
        <f t="shared" si="86"/>
        <v>0.1890359168241966</v>
      </c>
      <c r="M328" s="11">
        <f t="shared" si="87"/>
        <v>0.10672358591248667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-0.19564495082045863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0.19187950332395531</v>
      </c>
      <c r="Q328" s="11">
        <f>2*'OddsRatio_working_3-way'!K328*'OddsRatio_working_3-way'!L328*'OddsRatio_working_3-way'!M328</f>
        <v>2.9451957532456687E-2</v>
      </c>
      <c r="R328" s="11">
        <f t="shared" si="88"/>
        <v>0</v>
      </c>
      <c r="S328" s="11">
        <f t="shared" si="89"/>
        <v>-0.98075366892571214</v>
      </c>
      <c r="T328" s="11">
        <f t="shared" si="90"/>
        <v>-0.15053778494638712</v>
      </c>
      <c r="U328" s="11">
        <f>'OddsRatio_working_3-way'!S328-'OddsRatio_working_3-way'!R328^2/3</f>
        <v>-0.98075366892571214</v>
      </c>
      <c r="V328" s="11">
        <f>'OddsRatio_working_3-way'!S328*'OddsRatio_working_3-way'!R328/3-2*'OddsRatio_working_3-way'!R328^3/27-'OddsRatio_working_3-way'!T328</f>
        <v>0.15053778494638712</v>
      </c>
      <c r="W328" s="11">
        <f>'OddsRatio_working_3-way'!V328^2+4*'OddsRatio_working_3-way'!U328^3/27</f>
        <v>-0.11709617401549401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0.18692097174478489</v>
      </c>
      <c r="Y328" s="11">
        <f>IF('OddsRatio_working_3-way'!W328&gt;=0,IF('OddsRatio_working_3-way'!V328+SQRT('OddsRatio_working_3-way'!W328)&gt;0,0,PI()),ACOS('OddsRatio_working_3-way'!V328/(2*'OddsRatio_working_3-way'!X328)))</f>
        <v>1.156356086101469</v>
      </c>
      <c r="Z328" s="11">
        <f>'OddsRatio_working_3-way'!X328^(1/3)*COS('OddsRatio_working_3-way'!Y328/3)</f>
        <v>0.52981595402679182</v>
      </c>
      <c r="AA328" s="11">
        <f>'OddsRatio_working_3-way'!X328^(1/3)*COS(('OddsRatio_working_3-way'!Y328+2*PI())/3)</f>
        <v>-0.45107915731646619</v>
      </c>
      <c r="AB328" s="11">
        <f>'OddsRatio_working_3-way'!X328^(1/3)*COS(('OddsRatio_working_3-way'!Y328+4*PI())/3)</f>
        <v>-7.8736796710325754E-2</v>
      </c>
      <c r="AC328" s="11">
        <f>'OddsRatio_working_3-way'!X328^(1/3)*SIN('OddsRatio_working_3-way'!Y328/3)</f>
        <v>0.21497196212665598</v>
      </c>
      <c r="AD328" s="11">
        <f>'OddsRatio_working_3-way'!X328^(1/3)*SIN(('OddsRatio_working_3-way'!Y328+2*PI())/3)</f>
        <v>0.35134809445416199</v>
      </c>
      <c r="AE328" s="11">
        <f>'OddsRatio_working_3-way'!X328^(1/3)*SIN(('OddsRatio_working_3-way'!Y328+4*PI())/3)</f>
        <v>-0.56632005658081797</v>
      </c>
      <c r="AF328" s="11">
        <f>-'OddsRatio_working_3-way'!U328/(3*'OddsRatio_working_3-way'!X328^(1/3))*COS(('OddsRatio_working_3-way'!Y328)/3)</f>
        <v>0.52981595402679194</v>
      </c>
      <c r="AG328" s="11">
        <f>-'OddsRatio_working_3-way'!U328/(3*'OddsRatio_working_3-way'!X328^(1/3))*COS(('OddsRatio_working_3-way'!Y328+2*PI())/3)</f>
        <v>-0.45107915731646631</v>
      </c>
      <c r="AH328" s="11">
        <f>-'OddsRatio_working_3-way'!U328/(3*'OddsRatio_working_3-way'!X328^(1/3))*COS(('OddsRatio_working_3-way'!Y328+4*PI())/3)</f>
        <v>-7.8736796710325768E-2</v>
      </c>
      <c r="AI328" s="11">
        <f>'OddsRatio_working_3-way'!U328/(3*'OddsRatio_working_3-way'!X328^(1/3))*SIN(('OddsRatio_working_3-way'!Y328)/3)</f>
        <v>-0.21497196212665601</v>
      </c>
      <c r="AJ328" s="11">
        <f>'OddsRatio_working_3-way'!U328/(3*'OddsRatio_working_3-way'!X328^(1/3))*SIN(('OddsRatio_working_3-way'!Y328+2*PI())/3)</f>
        <v>-0.35134809445416204</v>
      </c>
      <c r="AK328" s="11">
        <f>'OddsRatio_working_3-way'!U328/(3*'OddsRatio_working_3-way'!X328^(1/3))*SIN(('OddsRatio_working_3-way'!Y328+4*PI())/3)</f>
        <v>0.56632005658081808</v>
      </c>
      <c r="AL328" s="11">
        <f>'OddsRatio_working_3-way'!Z328+'OddsRatio_working_3-way'!AF328</f>
        <v>1.0596319080535839</v>
      </c>
      <c r="AM328" s="11">
        <f>'OddsRatio_working_3-way'!AA328+'OddsRatio_working_3-way'!AG328</f>
        <v>-0.9021583146329325</v>
      </c>
      <c r="AN328" s="11">
        <f>'OddsRatio_working_3-way'!AB328+'OddsRatio_working_3-way'!AH328</f>
        <v>-0.15747359342065154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1.0596319080535839</v>
      </c>
      <c r="AS328" s="11">
        <f>IF(('OddsRatio_working_3-way'!X328=0),IF(Q328&gt;0,-Q328^(1/3),(-Q328)^(1/3)),'OddsRatio_working_3-way'!AM328-'OddsRatio_working_3-way'!R328/3)</f>
        <v>-0.9021583146329325</v>
      </c>
      <c r="AT328" s="11">
        <f>IF(('OddsRatio_working_3-way'!X328=0),IF(Q328&gt;0,-Q328^(1/3),(-Q328)^(1/3)),'OddsRatio_working_3-way'!AN328-'OddsRatio_working_3-way'!R328/3)</f>
        <v>-0.15747359342065154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9">
        <f t="shared" si="78"/>
        <v>0.31192121883040114</v>
      </c>
      <c r="E329" s="9">
        <f t="shared" si="79"/>
        <v>0.29824036121440206</v>
      </c>
      <c r="F329" s="9">
        <f t="shared" si="80"/>
        <v>0.38983841995519686</v>
      </c>
      <c r="G329" s="9">
        <f t="shared" si="81"/>
        <v>1.0504465316284501</v>
      </c>
      <c r="H329" s="9">
        <f t="shared" si="82"/>
        <v>3.2059377164197458</v>
      </c>
      <c r="I329" s="9">
        <f t="shared" si="83"/>
        <v>3.3530002308477282</v>
      </c>
      <c r="J329" s="9">
        <f t="shared" si="84"/>
        <v>2.5651653321263908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0.40160642570281119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-0.28025123192891055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0.23311085840774487</v>
      </c>
      <c r="Q329" s="11">
        <f>2*'OddsRatio_working_3-way'!K329*'OddsRatio_working_3-way'!L329*'OddsRatio_working_3-way'!M329</f>
        <v>7.9969419693909027E-2</v>
      </c>
      <c r="R329" s="11">
        <f t="shared" si="88"/>
        <v>0</v>
      </c>
      <c r="S329" s="11">
        <f t="shared" si="89"/>
        <v>-0.8317924485230328</v>
      </c>
      <c r="T329" s="11">
        <f t="shared" si="90"/>
        <v>-0.28534903894443658</v>
      </c>
      <c r="U329" s="11">
        <f>'OddsRatio_working_3-way'!S329-'OddsRatio_working_3-way'!R329^2/3</f>
        <v>-0.8317924485230328</v>
      </c>
      <c r="V329" s="11">
        <f>'OddsRatio_working_3-way'!S329*'OddsRatio_working_3-way'!R329/3-2*'OddsRatio_working_3-way'!R329^3/27-'OddsRatio_working_3-way'!T329</f>
        <v>0.28534903894443658</v>
      </c>
      <c r="W329" s="11">
        <f>'OddsRatio_working_3-way'!V329^2+4*'OddsRatio_working_3-way'!U329^3/27</f>
        <v>-3.835105110080686E-3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0.14599587249011037</v>
      </c>
      <c r="Y329" s="11">
        <f>IF('OddsRatio_working_3-way'!W329&gt;=0,IF('OddsRatio_working_3-way'!V329+SQRT('OddsRatio_working_3-way'!W329)&gt;0,0,PI()),ACOS('OddsRatio_working_3-way'!V329/(2*'OddsRatio_working_3-way'!X329)))</f>
        <v>0.21371205499365842</v>
      </c>
      <c r="Z329" s="11">
        <f>'OddsRatio_working_3-way'!X329^(1/3)*COS('OddsRatio_working_3-way'!Y329/3)</f>
        <v>0.52522326581422507</v>
      </c>
      <c r="AA329" s="11">
        <f>'OddsRatio_working_3-way'!X329^(1/3)*COS(('OddsRatio_working_3-way'!Y329+2*PI())/3)</f>
        <v>-0.29506934256657802</v>
      </c>
      <c r="AB329" s="11">
        <f>'OddsRatio_working_3-way'!X329^(1/3)*COS(('OddsRatio_working_3-way'!Y329+4*PI())/3)</f>
        <v>-0.23015392324764697</v>
      </c>
      <c r="AC329" s="11">
        <f>'OddsRatio_working_3-way'!X329^(1/3)*SIN('OddsRatio_working_3-way'!Y329/3)</f>
        <v>3.747893481834224E-2</v>
      </c>
      <c r="AD329" s="11">
        <f>'OddsRatio_working_3-way'!X329^(1/3)*SIN(('OddsRatio_working_3-way'!Y329+2*PI())/3)</f>
        <v>0.43611722344457471</v>
      </c>
      <c r="AE329" s="11">
        <f>'OddsRatio_working_3-way'!X329^(1/3)*SIN(('OddsRatio_working_3-way'!Y329+4*PI())/3)</f>
        <v>-0.47359615826291696</v>
      </c>
      <c r="AF329" s="11">
        <f>-'OddsRatio_working_3-way'!U329/(3*'OddsRatio_working_3-way'!X329^(1/3))*COS(('OddsRatio_working_3-way'!Y329)/3)</f>
        <v>0.52522326581422496</v>
      </c>
      <c r="AG329" s="11">
        <f>-'OddsRatio_working_3-way'!U329/(3*'OddsRatio_working_3-way'!X329^(1/3))*COS(('OddsRatio_working_3-way'!Y329+2*PI())/3)</f>
        <v>-0.29506934256657796</v>
      </c>
      <c r="AH329" s="11">
        <f>-'OddsRatio_working_3-way'!U329/(3*'OddsRatio_working_3-way'!X329^(1/3))*COS(('OddsRatio_working_3-way'!Y329+4*PI())/3)</f>
        <v>-0.23015392324764691</v>
      </c>
      <c r="AI329" s="11">
        <f>'OddsRatio_working_3-way'!U329/(3*'OddsRatio_working_3-way'!X329^(1/3))*SIN(('OddsRatio_working_3-way'!Y329)/3)</f>
        <v>-3.7478934818342226E-2</v>
      </c>
      <c r="AJ329" s="11">
        <f>'OddsRatio_working_3-way'!U329/(3*'OddsRatio_working_3-way'!X329^(1/3))*SIN(('OddsRatio_working_3-way'!Y329+2*PI())/3)</f>
        <v>-0.4361172234445746</v>
      </c>
      <c r="AK329" s="11">
        <f>'OddsRatio_working_3-way'!U329/(3*'OddsRatio_working_3-way'!X329^(1/3))*SIN(('OddsRatio_working_3-way'!Y329+4*PI())/3)</f>
        <v>0.47359615826291684</v>
      </c>
      <c r="AL329" s="11">
        <f>'OddsRatio_working_3-way'!Z329+'OddsRatio_working_3-way'!AF329</f>
        <v>1.0504465316284501</v>
      </c>
      <c r="AM329" s="11">
        <f>'OddsRatio_working_3-way'!AA329+'OddsRatio_working_3-way'!AG329</f>
        <v>-0.59013868513315604</v>
      </c>
      <c r="AN329" s="11">
        <f>'OddsRatio_working_3-way'!AB329+'OddsRatio_working_3-way'!AH329</f>
        <v>-0.46030784649529388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1.0504465316284501</v>
      </c>
      <c r="AS329" s="11">
        <f>IF(('OddsRatio_working_3-way'!X329=0),IF(Q329&gt;0,-Q329^(1/3),(-Q329)^(1/3)),'OddsRatio_working_3-way'!AM329-'OddsRatio_working_3-way'!R329/3)</f>
        <v>-0.59013868513315604</v>
      </c>
      <c r="AT329" s="11">
        <f>IF(('OddsRatio_working_3-way'!X329=0),IF(Q329&gt;0,-Q329^(1/3),(-Q329)^(1/3)),'OddsRatio_working_3-way'!AN329-'OddsRatio_working_3-way'!R329/3)</f>
        <v>-0.46030784649529388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9">
        <f t="shared" si="78"/>
        <v>0.41678560602902909</v>
      </c>
      <c r="E330" s="9">
        <f t="shared" si="79"/>
        <v>0.31629268962189727</v>
      </c>
      <c r="F330" s="9">
        <f t="shared" si="80"/>
        <v>0.2669217043490737</v>
      </c>
      <c r="G330" s="9">
        <f t="shared" si="81"/>
        <v>1.044265003566563</v>
      </c>
      <c r="H330" s="9">
        <f t="shared" si="82"/>
        <v>2.3993151047791943</v>
      </c>
      <c r="I330" s="9">
        <f t="shared" si="83"/>
        <v>3.1616285573827847</v>
      </c>
      <c r="J330" s="9">
        <f t="shared" si="84"/>
        <v>3.7464169593800598</v>
      </c>
      <c r="K330" s="11">
        <f t="shared" si="85"/>
        <v>0.42735042735042739</v>
      </c>
      <c r="L330" s="11">
        <f t="shared" si="86"/>
        <v>0.32573289902280134</v>
      </c>
      <c r="M330" s="11">
        <f t="shared" si="87"/>
        <v>0.27548209366391185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-0.27974996082784054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0.23162001249060768</v>
      </c>
      <c r="Q330" s="11">
        <f>2*'OddsRatio_working_3-way'!K330*'OddsRatio_working_3-way'!L330*'OddsRatio_working_3-way'!M330</f>
        <v>7.6695368374373421E-2</v>
      </c>
      <c r="R330" s="11">
        <f t="shared" si="88"/>
        <v>0</v>
      </c>
      <c r="S330" s="11">
        <f t="shared" si="89"/>
        <v>-0.82795369052132861</v>
      </c>
      <c r="T330" s="11">
        <f t="shared" si="90"/>
        <v>-0.27415685116600291</v>
      </c>
      <c r="U330" s="11">
        <f>'OddsRatio_working_3-way'!S330-'OddsRatio_working_3-way'!R330^2/3</f>
        <v>-0.82795369052132861</v>
      </c>
      <c r="V330" s="11">
        <f>'OddsRatio_working_3-way'!S330*'OddsRatio_working_3-way'!R330/3-2*'OddsRatio_working_3-way'!R330^3/27-'OddsRatio_working_3-way'!T330</f>
        <v>0.27415685116600291</v>
      </c>
      <c r="W330" s="11">
        <f>'OddsRatio_working_3-way'!V330^2+4*'OddsRatio_working_3-way'!U330^3/27</f>
        <v>-8.9222150645392739E-3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0.14498637358886279</v>
      </c>
      <c r="Y330" s="11">
        <f>IF('OddsRatio_working_3-way'!W330&gt;=0,IF('OddsRatio_working_3-way'!V330+SQRT('OddsRatio_working_3-way'!W330)&gt;0,0,PI()),ACOS('OddsRatio_working_3-way'!V330/(2*'OddsRatio_working_3-way'!X330)))</f>
        <v>0.33180071197230632</v>
      </c>
      <c r="Z330" s="11">
        <f>'OddsRatio_working_3-way'!X330^(1/3)*COS('OddsRatio_working_3-way'!Y330/3)</f>
        <v>0.52213250178328152</v>
      </c>
      <c r="AA330" s="11">
        <f>'OddsRatio_working_3-way'!X330^(1/3)*COS(('OddsRatio_working_3-way'!Y330+2*PI())/3)</f>
        <v>-0.31128238939790975</v>
      </c>
      <c r="AB330" s="11">
        <f>'OddsRatio_working_3-way'!X330^(1/3)*COS(('OddsRatio_working_3-way'!Y330+4*PI())/3)</f>
        <v>-0.21085011238537191</v>
      </c>
      <c r="AC330" s="11">
        <f>'OddsRatio_working_3-way'!X330^(1/3)*SIN('OddsRatio_working_3-way'!Y330/3)</f>
        <v>5.7984602168515822E-2</v>
      </c>
      <c r="AD330" s="11">
        <f>'OddsRatio_working_3-way'!X330^(1/3)*SIN(('OddsRatio_working_3-way'!Y330+2*PI())/3)</f>
        <v>0.42318770960158758</v>
      </c>
      <c r="AE330" s="11">
        <f>'OddsRatio_working_3-way'!X330^(1/3)*SIN(('OddsRatio_working_3-way'!Y330+4*PI())/3)</f>
        <v>-0.48117231177010339</v>
      </c>
      <c r="AF330" s="11">
        <f>-'OddsRatio_working_3-way'!U330/(3*'OddsRatio_working_3-way'!X330^(1/3))*COS(('OddsRatio_working_3-way'!Y330)/3)</f>
        <v>0.52213250178328152</v>
      </c>
      <c r="AG330" s="11">
        <f>-'OddsRatio_working_3-way'!U330/(3*'OddsRatio_working_3-way'!X330^(1/3))*COS(('OddsRatio_working_3-way'!Y330+2*PI())/3)</f>
        <v>-0.31128238939790975</v>
      </c>
      <c r="AH330" s="11">
        <f>-'OddsRatio_working_3-way'!U330/(3*'OddsRatio_working_3-way'!X330^(1/3))*COS(('OddsRatio_working_3-way'!Y330+4*PI())/3)</f>
        <v>-0.21085011238537191</v>
      </c>
      <c r="AI330" s="11">
        <f>'OddsRatio_working_3-way'!U330/(3*'OddsRatio_working_3-way'!X330^(1/3))*SIN(('OddsRatio_working_3-way'!Y330)/3)</f>
        <v>-5.7984602168515822E-2</v>
      </c>
      <c r="AJ330" s="11">
        <f>'OddsRatio_working_3-way'!U330/(3*'OddsRatio_working_3-way'!X330^(1/3))*SIN(('OddsRatio_working_3-way'!Y330+2*PI())/3)</f>
        <v>-0.42318770960158758</v>
      </c>
      <c r="AK330" s="11">
        <f>'OddsRatio_working_3-way'!U330/(3*'OddsRatio_working_3-way'!X330^(1/3))*SIN(('OddsRatio_working_3-way'!Y330+4*PI())/3)</f>
        <v>0.48117231177010339</v>
      </c>
      <c r="AL330" s="11">
        <f>'OddsRatio_working_3-way'!Z330+'OddsRatio_working_3-way'!AF330</f>
        <v>1.044265003566563</v>
      </c>
      <c r="AM330" s="11">
        <f>'OddsRatio_working_3-way'!AA330+'OddsRatio_working_3-way'!AG330</f>
        <v>-0.62256477879581951</v>
      </c>
      <c r="AN330" s="11">
        <f>'OddsRatio_working_3-way'!AB330+'OddsRatio_working_3-way'!AH330</f>
        <v>-0.42170022477074381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1.044265003566563</v>
      </c>
      <c r="AS330" s="11">
        <f>IF(('OddsRatio_working_3-way'!X330=0),IF(Q330&gt;0,-Q330^(1/3),(-Q330)^(1/3)),'OddsRatio_working_3-way'!AM330-'OddsRatio_working_3-way'!R330/3)</f>
        <v>-0.62256477879581951</v>
      </c>
      <c r="AT330" s="11">
        <f>IF(('OddsRatio_working_3-way'!X330=0),IF(Q330&gt;0,-Q330^(1/3),(-Q330)^(1/3)),'OddsRatio_working_3-way'!AN330-'OddsRatio_working_3-way'!R330/3)</f>
        <v>-0.42170022477074381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9">
        <f t="shared" si="78"/>
        <v>0.32171165880924629</v>
      </c>
      <c r="E331" s="9">
        <f t="shared" si="79"/>
        <v>0.26851508279230757</v>
      </c>
      <c r="F331" s="9">
        <f t="shared" si="80"/>
        <v>0.40977325839844619</v>
      </c>
      <c r="G331" s="9">
        <f t="shared" si="81"/>
        <v>1.0437492652986944</v>
      </c>
      <c r="H331" s="9">
        <f t="shared" si="82"/>
        <v>3.108373515903363</v>
      </c>
      <c r="I331" s="9">
        <f t="shared" si="83"/>
        <v>3.7241855824295915</v>
      </c>
      <c r="J331" s="9">
        <f t="shared" si="84"/>
        <v>2.4403739861121982</v>
      </c>
      <c r="K331" s="11">
        <f t="shared" si="85"/>
        <v>0.33112582781456956</v>
      </c>
      <c r="L331" s="11">
        <f t="shared" si="86"/>
        <v>0.2770083102493075</v>
      </c>
      <c r="M331" s="11">
        <f t="shared" si="87"/>
        <v>0.42016806722689076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-0.28040119571888134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0.23162390013333217</v>
      </c>
      <c r="Q331" s="11">
        <f>2*'OddsRatio_working_3-way'!K331*'OddsRatio_working_3-way'!L331*'OddsRatio_working_3-way'!M331</f>
        <v>7.7079500876316862E-2</v>
      </c>
      <c r="R331" s="11">
        <f t="shared" si="88"/>
        <v>0</v>
      </c>
      <c r="S331" s="11">
        <f t="shared" si="89"/>
        <v>-0.82604462345284979</v>
      </c>
      <c r="T331" s="11">
        <f t="shared" si="90"/>
        <v>-0.27489005772141423</v>
      </c>
      <c r="U331" s="11">
        <f>'OddsRatio_working_3-way'!S331-'OddsRatio_working_3-way'!R331^2/3</f>
        <v>-0.82604462345284979</v>
      </c>
      <c r="V331" s="11">
        <f>'OddsRatio_working_3-way'!S331*'OddsRatio_working_3-way'!R331/3-2*'OddsRatio_working_3-way'!R331^3/27-'OddsRatio_working_3-way'!T331</f>
        <v>0.27489005772141423</v>
      </c>
      <c r="W331" s="11">
        <f>'OddsRatio_working_3-way'!V331^2+4*'OddsRatio_working_3-way'!U331^3/27</f>
        <v>-7.9393550499416154E-3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0.14448520588975888</v>
      </c>
      <c r="Y331" s="11">
        <f>IF('OddsRatio_working_3-way'!W331&gt;=0,IF('OddsRatio_working_3-way'!V331+SQRT('OddsRatio_working_3-way'!W331)&gt;0,0,PI()),ACOS('OddsRatio_working_3-way'!V331/(2*'OddsRatio_working_3-way'!X331)))</f>
        <v>0.31345450481553372</v>
      </c>
      <c r="Z331" s="11">
        <f>'OddsRatio_working_3-way'!X331^(1/3)*COS('OddsRatio_working_3-way'!Y331/3)</f>
        <v>0.5218746326493473</v>
      </c>
      <c r="AA331" s="11">
        <f>'OddsRatio_working_3-way'!X331^(1/3)*COS(('OddsRatio_working_3-way'!Y331+2*PI())/3)</f>
        <v>-0.30833253455440818</v>
      </c>
      <c r="AB331" s="11">
        <f>'OddsRatio_working_3-way'!X331^(1/3)*COS(('OddsRatio_working_3-way'!Y331+4*PI())/3)</f>
        <v>-0.21354209809493913</v>
      </c>
      <c r="AC331" s="11">
        <f>'OddsRatio_working_3-way'!X331^(1/3)*SIN('OddsRatio_working_3-way'!Y331/3)</f>
        <v>5.4727284006476647E-2</v>
      </c>
      <c r="AD331" s="11">
        <f>'OddsRatio_working_3-way'!X331^(1/3)*SIN(('OddsRatio_working_3-way'!Y331+2*PI())/3)</f>
        <v>0.42459304746176824</v>
      </c>
      <c r="AE331" s="11">
        <f>'OddsRatio_working_3-way'!X331^(1/3)*SIN(('OddsRatio_working_3-way'!Y331+4*PI())/3)</f>
        <v>-0.47932033146824482</v>
      </c>
      <c r="AF331" s="11">
        <f>-'OddsRatio_working_3-way'!U331/(3*'OddsRatio_working_3-way'!X331^(1/3))*COS(('OddsRatio_working_3-way'!Y331)/3)</f>
        <v>0.52187463264934708</v>
      </c>
      <c r="AG331" s="11">
        <f>-'OddsRatio_working_3-way'!U331/(3*'OddsRatio_working_3-way'!X331^(1/3))*COS(('OddsRatio_working_3-way'!Y331+2*PI())/3)</f>
        <v>-0.30833253455440807</v>
      </c>
      <c r="AH331" s="11">
        <f>-'OddsRatio_working_3-way'!U331/(3*'OddsRatio_working_3-way'!X331^(1/3))*COS(('OddsRatio_working_3-way'!Y331+4*PI())/3)</f>
        <v>-0.21354209809493904</v>
      </c>
      <c r="AI331" s="11">
        <f>'OddsRatio_working_3-way'!U331/(3*'OddsRatio_working_3-way'!X331^(1/3))*SIN(('OddsRatio_working_3-way'!Y331)/3)</f>
        <v>-5.4727284006476626E-2</v>
      </c>
      <c r="AJ331" s="11">
        <f>'OddsRatio_working_3-way'!U331/(3*'OddsRatio_working_3-way'!X331^(1/3))*SIN(('OddsRatio_working_3-way'!Y331+2*PI())/3)</f>
        <v>-0.42459304746176801</v>
      </c>
      <c r="AK331" s="11">
        <f>'OddsRatio_working_3-way'!U331/(3*'OddsRatio_working_3-way'!X331^(1/3))*SIN(('OddsRatio_working_3-way'!Y331+4*PI())/3)</f>
        <v>0.4793203314682446</v>
      </c>
      <c r="AL331" s="11">
        <f>'OddsRatio_working_3-way'!Z331+'OddsRatio_working_3-way'!AF331</f>
        <v>1.0437492652986944</v>
      </c>
      <c r="AM331" s="11">
        <f>'OddsRatio_working_3-way'!AA331+'OddsRatio_working_3-way'!AG331</f>
        <v>-0.61666506910881624</v>
      </c>
      <c r="AN331" s="11">
        <f>'OddsRatio_working_3-way'!AB331+'OddsRatio_working_3-way'!AH331</f>
        <v>-0.42708419618987814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1.0437492652986944</v>
      </c>
      <c r="AS331" s="11">
        <f>IF(('OddsRatio_working_3-way'!X331=0),IF(Q331&gt;0,-Q331^(1/3),(-Q331)^(1/3)),'OddsRatio_working_3-way'!AM331-'OddsRatio_working_3-way'!R331/3)</f>
        <v>-0.61666506910881624</v>
      </c>
      <c r="AT331" s="11">
        <f>IF(('OddsRatio_working_3-way'!X331=0),IF(Q331&gt;0,-Q331^(1/3),(-Q331)^(1/3)),'OddsRatio_working_3-way'!AN331-'OddsRatio_working_3-way'!R331/3)</f>
        <v>-0.42708419618987814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9">
        <f t="shared" si="78"/>
        <v>0.46278602271402136</v>
      </c>
      <c r="E332" s="9">
        <f t="shared" si="79"/>
        <v>0.25730900480770907</v>
      </c>
      <c r="F332" s="9">
        <f t="shared" si="80"/>
        <v>0.27990497247826968</v>
      </c>
      <c r="G332" s="9">
        <f t="shared" si="81"/>
        <v>1.0457890523036986</v>
      </c>
      <c r="H332" s="9">
        <f t="shared" si="82"/>
        <v>2.1608258480571054</v>
      </c>
      <c r="I332" s="9">
        <f t="shared" si="83"/>
        <v>3.8863777843582086</v>
      </c>
      <c r="J332" s="9">
        <f t="shared" si="84"/>
        <v>3.5726410686670977</v>
      </c>
      <c r="K332" s="11">
        <f t="shared" si="85"/>
        <v>0.47393364928909953</v>
      </c>
      <c r="L332" s="11">
        <f t="shared" si="86"/>
        <v>0.26595744680851063</v>
      </c>
      <c r="M332" s="11">
        <f t="shared" si="87"/>
        <v>0.28901734104046245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-0.27454957068524255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0.23059894231951789</v>
      </c>
      <c r="Q332" s="11">
        <f>2*'OddsRatio_working_3-way'!K332*'OddsRatio_working_3-way'!L332*'OddsRatio_working_3-way'!M332</f>
        <v>7.285906550379713E-2</v>
      </c>
      <c r="R332" s="11">
        <f t="shared" si="88"/>
        <v>0</v>
      </c>
      <c r="S332" s="11">
        <f t="shared" si="89"/>
        <v>-0.8399173298430983</v>
      </c>
      <c r="T332" s="11">
        <f t="shared" si="90"/>
        <v>-0.26537672348913061</v>
      </c>
      <c r="U332" s="11">
        <f>'OddsRatio_working_3-way'!S332-'OddsRatio_working_3-way'!R332^2/3</f>
        <v>-0.8399173298430983</v>
      </c>
      <c r="V332" s="11">
        <f>'OddsRatio_working_3-way'!S332*'OddsRatio_working_3-way'!R332/3-2*'OddsRatio_working_3-way'!R332^3/27-'OddsRatio_working_3-way'!T332</f>
        <v>0.26537672348913061</v>
      </c>
      <c r="W332" s="11">
        <f>'OddsRatio_working_3-way'!V332^2+4*'OddsRatio_working_3-way'!U332^3/27</f>
        <v>-1.7357271820377926E-2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0.14814020149017992</v>
      </c>
      <c r="Y332" s="11">
        <f>IF('OddsRatio_working_3-way'!W332&gt;=0,IF('OddsRatio_working_3-way'!V332+SQRT('OddsRatio_working_3-way'!W332)&gt;0,0,PI()),ACOS('OddsRatio_working_3-way'!V332/(2*'OddsRatio_working_3-way'!X332)))</f>
        <v>0.46080576962828768</v>
      </c>
      <c r="Z332" s="11">
        <f>'OddsRatio_working_3-way'!X332^(1/3)*COS('OddsRatio_working_3-way'!Y332/3)</f>
        <v>0.52289452615184939</v>
      </c>
      <c r="AA332" s="11">
        <f>'OddsRatio_working_3-way'!X332^(1/3)*COS(('OddsRatio_working_3-way'!Y332+2*PI())/3)</f>
        <v>-0.33155659448836483</v>
      </c>
      <c r="AB332" s="11">
        <f>'OddsRatio_working_3-way'!X332^(1/3)*COS(('OddsRatio_working_3-way'!Y332+4*PI())/3)</f>
        <v>-0.19133793166348484</v>
      </c>
      <c r="AC332" s="11">
        <f>'OddsRatio_working_3-way'!X332^(1/3)*SIN('OddsRatio_working_3-way'!Y332/3)</f>
        <v>8.0955282727354014E-2</v>
      </c>
      <c r="AD332" s="11">
        <f>'OddsRatio_working_3-way'!X332^(1/3)*SIN(('OddsRatio_working_3-way'!Y332+2*PI())/3)</f>
        <v>0.41236230178365102</v>
      </c>
      <c r="AE332" s="11">
        <f>'OddsRatio_working_3-way'!X332^(1/3)*SIN(('OddsRatio_working_3-way'!Y332+4*PI())/3)</f>
        <v>-0.49331758451100494</v>
      </c>
      <c r="AF332" s="11">
        <f>-'OddsRatio_working_3-way'!U332/(3*'OddsRatio_working_3-way'!X332^(1/3))*COS(('OddsRatio_working_3-way'!Y332)/3)</f>
        <v>0.52289452615184917</v>
      </c>
      <c r="AG332" s="11">
        <f>-'OddsRatio_working_3-way'!U332/(3*'OddsRatio_working_3-way'!X332^(1/3))*COS(('OddsRatio_working_3-way'!Y332+2*PI())/3)</f>
        <v>-0.33155659448836466</v>
      </c>
      <c r="AH332" s="11">
        <f>-'OddsRatio_working_3-way'!U332/(3*'OddsRatio_working_3-way'!X332^(1/3))*COS(('OddsRatio_working_3-way'!Y332+4*PI())/3)</f>
        <v>-0.19133793166348476</v>
      </c>
      <c r="AI332" s="11">
        <f>'OddsRatio_working_3-way'!U332/(3*'OddsRatio_working_3-way'!X332^(1/3))*SIN(('OddsRatio_working_3-way'!Y332)/3)</f>
        <v>-8.0955282727353972E-2</v>
      </c>
      <c r="AJ332" s="11">
        <f>'OddsRatio_working_3-way'!U332/(3*'OddsRatio_working_3-way'!X332^(1/3))*SIN(('OddsRatio_working_3-way'!Y332+2*PI())/3)</f>
        <v>-0.41236230178365085</v>
      </c>
      <c r="AK332" s="11">
        <f>'OddsRatio_working_3-way'!U332/(3*'OddsRatio_working_3-way'!X332^(1/3))*SIN(('OddsRatio_working_3-way'!Y332+4*PI())/3)</f>
        <v>0.49331758451100471</v>
      </c>
      <c r="AL332" s="11">
        <f>'OddsRatio_working_3-way'!Z332+'OddsRatio_working_3-way'!AF332</f>
        <v>1.0457890523036986</v>
      </c>
      <c r="AM332" s="11">
        <f>'OddsRatio_working_3-way'!AA332+'OddsRatio_working_3-way'!AG332</f>
        <v>-0.66311318897672944</v>
      </c>
      <c r="AN332" s="11">
        <f>'OddsRatio_working_3-way'!AB332+'OddsRatio_working_3-way'!AH332</f>
        <v>-0.38267586332696957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1.0457890523036986</v>
      </c>
      <c r="AS332" s="11">
        <f>IF(('OddsRatio_working_3-way'!X332=0),IF(Q332&gt;0,-Q332^(1/3),(-Q332)^(1/3)),'OddsRatio_working_3-way'!AM332-'OddsRatio_working_3-way'!R332/3)</f>
        <v>-0.66311318897672944</v>
      </c>
      <c r="AT332" s="11">
        <f>IF(('OddsRatio_working_3-way'!X332=0),IF(Q332&gt;0,-Q332^(1/3),(-Q332)^(1/3)),'OddsRatio_working_3-way'!AN332-'OddsRatio_working_3-way'!R332/3)</f>
        <v>-0.38267586332696957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9">
        <f t="shared" si="78"/>
        <v>0.32842980276060935</v>
      </c>
      <c r="E333" s="9">
        <f t="shared" si="79"/>
        <v>0.24337316586976618</v>
      </c>
      <c r="F333" s="9">
        <f t="shared" si="80"/>
        <v>0.42819703136962461</v>
      </c>
      <c r="G333" s="9">
        <f t="shared" si="81"/>
        <v>1.0432605471682173</v>
      </c>
      <c r="H333" s="9">
        <f t="shared" si="82"/>
        <v>3.044790672449706</v>
      </c>
      <c r="I333" s="9">
        <f t="shared" si="83"/>
        <v>4.1089164305612886</v>
      </c>
      <c r="J333" s="9">
        <f t="shared" si="84"/>
        <v>2.3353735003753178</v>
      </c>
      <c r="K333" s="11">
        <f t="shared" si="85"/>
        <v>0.33783783783783783</v>
      </c>
      <c r="L333" s="11">
        <f t="shared" si="86"/>
        <v>0.25125628140703515</v>
      </c>
      <c r="M333" s="11">
        <f t="shared" si="87"/>
        <v>0.43859649122807021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-0.27833811065760294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0.23156917827639856</v>
      </c>
      <c r="Q333" s="11">
        <f>2*'OddsRatio_working_3-way'!K333*'OddsRatio_working_3-way'!L333*'OddsRatio_working_3-way'!M333</f>
        <v>7.4459542854147451E-2</v>
      </c>
      <c r="R333" s="11">
        <f t="shared" si="88"/>
        <v>0</v>
      </c>
      <c r="S333" s="11">
        <f t="shared" si="89"/>
        <v>-0.83197079167237331</v>
      </c>
      <c r="T333" s="11">
        <f t="shared" si="90"/>
        <v>-0.26751472401040943</v>
      </c>
      <c r="U333" s="11">
        <f>'OddsRatio_working_3-way'!S333-'OddsRatio_working_3-way'!R333^2/3</f>
        <v>-0.83197079167237331</v>
      </c>
      <c r="V333" s="11">
        <f>'OddsRatio_working_3-way'!S333*'OddsRatio_working_3-way'!R333/3-2*'OddsRatio_working_3-way'!R333^3/27-'OddsRatio_working_3-way'!T333</f>
        <v>0.26751472401040943</v>
      </c>
      <c r="W333" s="11">
        <f>'OddsRatio_working_3-way'!V333^2+4*'OddsRatio_working_3-way'!U333^3/27</f>
        <v>-1.3749904143298075E-2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0.14604282908248492</v>
      </c>
      <c r="Y333" s="11">
        <f>IF('OddsRatio_working_3-way'!W333&gt;=0,IF('OddsRatio_working_3-way'!V333+SQRT('OddsRatio_working_3-way'!W333)&gt;0,0,PI()),ACOS('OddsRatio_working_3-way'!V333/(2*'OddsRatio_working_3-way'!X333)))</f>
        <v>0.41310768857546676</v>
      </c>
      <c r="Z333" s="11">
        <f>'OddsRatio_working_3-way'!X333^(1/3)*COS('OddsRatio_working_3-way'!Y333/3)</f>
        <v>0.52163027358410863</v>
      </c>
      <c r="AA333" s="11">
        <f>'OddsRatio_working_3-way'!X333^(1/3)*COS(('OddsRatio_working_3-way'!Y333+2*PI())/3)</f>
        <v>-0.32341778193201065</v>
      </c>
      <c r="AB333" s="11">
        <f>'OddsRatio_working_3-way'!X333^(1/3)*COS(('OddsRatio_working_3-way'!Y333+4*PI())/3)</f>
        <v>-0.19821249165209789</v>
      </c>
      <c r="AC333" s="11">
        <f>'OddsRatio_working_3-way'!X333^(1/3)*SIN('OddsRatio_working_3-way'!Y333/3)</f>
        <v>7.2287308047072799E-2</v>
      </c>
      <c r="AD333" s="11">
        <f>'OddsRatio_working_3-way'!X333^(1/3)*SIN(('OddsRatio_working_3-way'!Y333+2*PI())/3)</f>
        <v>0.41560141428332853</v>
      </c>
      <c r="AE333" s="11">
        <f>'OddsRatio_working_3-way'!X333^(1/3)*SIN(('OddsRatio_working_3-way'!Y333+4*PI())/3)</f>
        <v>-0.48788872233040131</v>
      </c>
      <c r="AF333" s="11">
        <f>-'OddsRatio_working_3-way'!U333/(3*'OddsRatio_working_3-way'!X333^(1/3))*COS(('OddsRatio_working_3-way'!Y333)/3)</f>
        <v>0.52163027358410863</v>
      </c>
      <c r="AG333" s="11">
        <f>-'OddsRatio_working_3-way'!U333/(3*'OddsRatio_working_3-way'!X333^(1/3))*COS(('OddsRatio_working_3-way'!Y333+2*PI())/3)</f>
        <v>-0.32341778193201065</v>
      </c>
      <c r="AH333" s="11">
        <f>-'OddsRatio_working_3-way'!U333/(3*'OddsRatio_working_3-way'!X333^(1/3))*COS(('OddsRatio_working_3-way'!Y333+4*PI())/3)</f>
        <v>-0.19821249165209789</v>
      </c>
      <c r="AI333" s="11">
        <f>'OddsRatio_working_3-way'!U333/(3*'OddsRatio_working_3-way'!X333^(1/3))*SIN(('OddsRatio_working_3-way'!Y333)/3)</f>
        <v>-7.2287308047072799E-2</v>
      </c>
      <c r="AJ333" s="11">
        <f>'OddsRatio_working_3-way'!U333/(3*'OddsRatio_working_3-way'!X333^(1/3))*SIN(('OddsRatio_working_3-way'!Y333+2*PI())/3)</f>
        <v>-0.41560141428332853</v>
      </c>
      <c r="AK333" s="11">
        <f>'OddsRatio_working_3-way'!U333/(3*'OddsRatio_working_3-way'!X333^(1/3))*SIN(('OddsRatio_working_3-way'!Y333+4*PI())/3)</f>
        <v>0.48788872233040131</v>
      </c>
      <c r="AL333" s="11">
        <f>'OddsRatio_working_3-way'!Z333+'OddsRatio_working_3-way'!AF333</f>
        <v>1.0432605471682173</v>
      </c>
      <c r="AM333" s="11">
        <f>'OddsRatio_working_3-way'!AA333+'OddsRatio_working_3-way'!AG333</f>
        <v>-0.6468355638640213</v>
      </c>
      <c r="AN333" s="11">
        <f>'OddsRatio_working_3-way'!AB333+'OddsRatio_working_3-way'!AH333</f>
        <v>-0.39642498330419579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1.0432605471682173</v>
      </c>
      <c r="AS333" s="11">
        <f>IF(('OddsRatio_working_3-way'!X333=0),IF(Q333&gt;0,-Q333^(1/3),(-Q333)^(1/3)),'OddsRatio_working_3-way'!AM333-'OddsRatio_working_3-way'!R333/3)</f>
        <v>-0.6468355638640213</v>
      </c>
      <c r="AT333" s="11">
        <f>IF(('OddsRatio_working_3-way'!X333=0),IF(Q333&gt;0,-Q333^(1/3),(-Q333)^(1/3)),'OddsRatio_working_3-way'!AN333-'OddsRatio_working_3-way'!R333/3)</f>
        <v>-0.39642498330419579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9">
        <f t="shared" si="78"/>
        <v>9.3760722474657193E-2</v>
      </c>
      <c r="E334" s="9">
        <f t="shared" si="79"/>
        <v>0.15705261693432515</v>
      </c>
      <c r="F334" s="9">
        <f t="shared" si="80"/>
        <v>0.74918666059101768</v>
      </c>
      <c r="G334" s="9">
        <f t="shared" si="81"/>
        <v>1.0799381929435432</v>
      </c>
      <c r="H334" s="9">
        <f t="shared" si="82"/>
        <v>10.665446826844709</v>
      </c>
      <c r="I334" s="9">
        <f t="shared" si="83"/>
        <v>6.3672928189294105</v>
      </c>
      <c r="J334" s="9">
        <f t="shared" si="84"/>
        <v>1.3347808398124987</v>
      </c>
      <c r="K334" s="11">
        <f t="shared" si="85"/>
        <v>0.10050251256281408</v>
      </c>
      <c r="L334" s="11">
        <f t="shared" si="86"/>
        <v>0.16750418760469013</v>
      </c>
      <c r="M334" s="11">
        <f t="shared" si="87"/>
        <v>0.76335877862595414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-0.17720354685571282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0.18286735890250794</v>
      </c>
      <c r="Q334" s="11">
        <f>2*'OddsRatio_working_3-way'!K334*'OddsRatio_working_3-way'!L334*'OddsRatio_working_3-way'!M334</f>
        <v>2.5701666746663104E-2</v>
      </c>
      <c r="R334" s="11">
        <f t="shared" si="88"/>
        <v>0</v>
      </c>
      <c r="S334" s="11">
        <f t="shared" si="89"/>
        <v>-1.0319621821757712</v>
      </c>
      <c r="T334" s="11">
        <f t="shared" si="90"/>
        <v>-0.145040362919996</v>
      </c>
      <c r="U334" s="11">
        <f>'OddsRatio_working_3-way'!S334-'OddsRatio_working_3-way'!R334^2/3</f>
        <v>-1.0319621821757712</v>
      </c>
      <c r="V334" s="11">
        <f>'OddsRatio_working_3-way'!S334*'OddsRatio_working_3-way'!R334/3-2*'OddsRatio_working_3-way'!R334^3/27-'OddsRatio_working_3-way'!T334</f>
        <v>0.145040362919996</v>
      </c>
      <c r="W334" s="11">
        <f>'OddsRatio_working_3-way'!V334^2+4*'OddsRatio_working_3-way'!U334^3/27</f>
        <v>-0.14177572893981555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0.20175011512746388</v>
      </c>
      <c r="Y334" s="11">
        <f>IF('OddsRatio_working_3-way'!W334&gt;=0,IF('OddsRatio_working_3-way'!V334+SQRT('OddsRatio_working_3-way'!W334)&gt;0,0,PI()),ACOS('OddsRatio_working_3-way'!V334/(2*'OddsRatio_working_3-way'!X334)))</f>
        <v>1.2031120362474317</v>
      </c>
      <c r="Z334" s="11">
        <f>'OddsRatio_working_3-way'!X334^(1/3)*COS('OddsRatio_working_3-way'!Y334/3)</f>
        <v>0.5399690964717716</v>
      </c>
      <c r="AA334" s="11">
        <f>'OddsRatio_working_3-way'!X334^(1/3)*COS(('OddsRatio_working_3-way'!Y334+2*PI())/3)</f>
        <v>-0.46826610735204954</v>
      </c>
      <c r="AB334" s="11">
        <f>'OddsRatio_working_3-way'!X334^(1/3)*COS(('OddsRatio_working_3-way'!Y334+4*PI())/3)</f>
        <v>-7.1702989119721922E-2</v>
      </c>
      <c r="AC334" s="11">
        <f>'OddsRatio_working_3-way'!X334^(1/3)*SIN('OddsRatio_working_3-way'!Y334/3)</f>
        <v>0.22895582306211174</v>
      </c>
      <c r="AD334" s="11">
        <f>'OddsRatio_working_3-way'!X334^(1/3)*SIN(('OddsRatio_working_3-way'!Y334+2*PI())/3)</f>
        <v>0.35314904327202873</v>
      </c>
      <c r="AE334" s="11">
        <f>'OddsRatio_working_3-way'!X334^(1/3)*SIN(('OddsRatio_working_3-way'!Y334+4*PI())/3)</f>
        <v>-0.58210486633414038</v>
      </c>
      <c r="AF334" s="11">
        <f>-'OddsRatio_working_3-way'!U334/(3*'OddsRatio_working_3-way'!X334^(1/3))*COS(('OddsRatio_working_3-way'!Y334)/3)</f>
        <v>0.5399690964717716</v>
      </c>
      <c r="AG334" s="11">
        <f>-'OddsRatio_working_3-way'!U334/(3*'OddsRatio_working_3-way'!X334^(1/3))*COS(('OddsRatio_working_3-way'!Y334+2*PI())/3)</f>
        <v>-0.46826610735204954</v>
      </c>
      <c r="AH334" s="11">
        <f>-'OddsRatio_working_3-way'!U334/(3*'OddsRatio_working_3-way'!X334^(1/3))*COS(('OddsRatio_working_3-way'!Y334+4*PI())/3)</f>
        <v>-7.1702989119721922E-2</v>
      </c>
      <c r="AI334" s="11">
        <f>'OddsRatio_working_3-way'!U334/(3*'OddsRatio_working_3-way'!X334^(1/3))*SIN(('OddsRatio_working_3-way'!Y334)/3)</f>
        <v>-0.22895582306211174</v>
      </c>
      <c r="AJ334" s="11">
        <f>'OddsRatio_working_3-way'!U334/(3*'OddsRatio_working_3-way'!X334^(1/3))*SIN(('OddsRatio_working_3-way'!Y334+2*PI())/3)</f>
        <v>-0.35314904327202873</v>
      </c>
      <c r="AK334" s="11">
        <f>'OddsRatio_working_3-way'!U334/(3*'OddsRatio_working_3-way'!X334^(1/3))*SIN(('OddsRatio_working_3-way'!Y334+4*PI())/3)</f>
        <v>0.58210486633414038</v>
      </c>
      <c r="AL334" s="11">
        <f>'OddsRatio_working_3-way'!Z334+'OddsRatio_working_3-way'!AF334</f>
        <v>1.0799381929435432</v>
      </c>
      <c r="AM334" s="11">
        <f>'OddsRatio_working_3-way'!AA334+'OddsRatio_working_3-way'!AG334</f>
        <v>-0.93653221470409909</v>
      </c>
      <c r="AN334" s="11">
        <f>'OddsRatio_working_3-way'!AB334+'OddsRatio_working_3-way'!AH334</f>
        <v>-0.14340597823944384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1.0799381929435432</v>
      </c>
      <c r="AS334" s="11">
        <f>IF(('OddsRatio_working_3-way'!X334=0),IF(Q334&gt;0,-Q334^(1/3),(-Q334)^(1/3)),'OddsRatio_working_3-way'!AM334-'OddsRatio_working_3-way'!R334/3)</f>
        <v>-0.93653221470409909</v>
      </c>
      <c r="AT334" s="11">
        <f>IF(('OddsRatio_working_3-way'!X334=0),IF(Q334&gt;0,-Q334^(1/3),(-Q334)^(1/3)),'OddsRatio_working_3-way'!AN334-'OddsRatio_working_3-way'!R334/3)</f>
        <v>-0.14340597823944384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9">
        <f t="shared" si="78"/>
        <v>0.22387784518815285</v>
      </c>
      <c r="E335" s="9">
        <f t="shared" si="79"/>
        <v>0.23040010510460249</v>
      </c>
      <c r="F335" s="9">
        <f t="shared" si="80"/>
        <v>0.54572204970724436</v>
      </c>
      <c r="G335" s="9">
        <f t="shared" si="81"/>
        <v>1.0537147627182977</v>
      </c>
      <c r="H335" s="9">
        <f t="shared" si="82"/>
        <v>4.4667215693431999</v>
      </c>
      <c r="I335" s="9">
        <f t="shared" si="83"/>
        <v>4.3402757978170037</v>
      </c>
      <c r="J335" s="9">
        <f t="shared" si="84"/>
        <v>1.8324346625474555</v>
      </c>
      <c r="K335" s="11">
        <f t="shared" si="85"/>
        <v>0.23310023310023309</v>
      </c>
      <c r="L335" s="11">
        <f t="shared" si="86"/>
        <v>0.23980815347721823</v>
      </c>
      <c r="M335" s="11">
        <f t="shared" si="87"/>
        <v>0.55865921787709494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-0.25729768179830459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0.22640792706304541</v>
      </c>
      <c r="Q335" s="11">
        <f>2*'OddsRatio_working_3-way'!K335*'OddsRatio_working_3-way'!L335*'OddsRatio_working_3-way'!M335</f>
        <v>6.2457359189805627E-2</v>
      </c>
      <c r="R335" s="11">
        <f t="shared" si="88"/>
        <v>0</v>
      </c>
      <c r="S335" s="11">
        <f t="shared" si="89"/>
        <v>-0.87994546037350763</v>
      </c>
      <c r="T335" s="11">
        <f t="shared" si="90"/>
        <v>-0.24274357527545037</v>
      </c>
      <c r="U335" s="11">
        <f>'OddsRatio_working_3-way'!S335-'OddsRatio_working_3-way'!R335^2/3</f>
        <v>-0.87994546037350763</v>
      </c>
      <c r="V335" s="11">
        <f>'OddsRatio_working_3-way'!S335*'OddsRatio_working_3-way'!R335/3-2*'OddsRatio_working_3-way'!R335^3/27-'OddsRatio_working_3-way'!T335</f>
        <v>0.24274357527545037</v>
      </c>
      <c r="W335" s="11">
        <f>'OddsRatio_working_3-way'!V335^2+4*'OddsRatio_working_3-way'!U335^3/27</f>
        <v>-4.2015601313223273E-2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0.15885531518549476</v>
      </c>
      <c r="Y335" s="11">
        <f>IF('OddsRatio_working_3-way'!W335&gt;=0,IF('OddsRatio_working_3-way'!V335+SQRT('OddsRatio_working_3-way'!W335)&gt;0,0,PI()),ACOS('OddsRatio_working_3-way'!V335/(2*'OddsRatio_working_3-way'!X335)))</f>
        <v>0.70124455987610035</v>
      </c>
      <c r="Z335" s="11">
        <f>'OddsRatio_working_3-way'!X335^(1/3)*COS('OddsRatio_working_3-way'!Y335/3)</f>
        <v>0.52685738135914884</v>
      </c>
      <c r="AA335" s="11">
        <f>'OddsRatio_working_3-way'!X335^(1/3)*COS(('OddsRatio_working_3-way'!Y335+2*PI())/3)</f>
        <v>-0.37206726520037831</v>
      </c>
      <c r="AB335" s="11">
        <f>'OddsRatio_working_3-way'!X335^(1/3)*COS(('OddsRatio_working_3-way'!Y335+4*PI())/3)</f>
        <v>-0.15479011615877064</v>
      </c>
      <c r="AC335" s="11">
        <f>'OddsRatio_working_3-way'!X335^(1/3)*SIN('OddsRatio_working_3-way'!Y335/3)</f>
        <v>0.12544502048792669</v>
      </c>
      <c r="AD335" s="11">
        <f>'OddsRatio_working_3-way'!X335^(1/3)*SIN(('OddsRatio_working_3-way'!Y335+2*PI())/3)</f>
        <v>0.3935493661844055</v>
      </c>
      <c r="AE335" s="11">
        <f>'OddsRatio_working_3-way'!X335^(1/3)*SIN(('OddsRatio_working_3-way'!Y335+4*PI())/3)</f>
        <v>-0.51899438667233222</v>
      </c>
      <c r="AF335" s="11">
        <f>-'OddsRatio_working_3-way'!U335/(3*'OddsRatio_working_3-way'!X335^(1/3))*COS(('OddsRatio_working_3-way'!Y335)/3)</f>
        <v>0.52685738135914872</v>
      </c>
      <c r="AG335" s="11">
        <f>-'OddsRatio_working_3-way'!U335/(3*'OddsRatio_working_3-way'!X335^(1/3))*COS(('OddsRatio_working_3-way'!Y335+2*PI())/3)</f>
        <v>-0.37206726520037825</v>
      </c>
      <c r="AH335" s="11">
        <f>-'OddsRatio_working_3-way'!U335/(3*'OddsRatio_working_3-way'!X335^(1/3))*COS(('OddsRatio_working_3-way'!Y335+4*PI())/3)</f>
        <v>-0.15479011615877061</v>
      </c>
      <c r="AI335" s="11">
        <f>'OddsRatio_working_3-way'!U335/(3*'OddsRatio_working_3-way'!X335^(1/3))*SIN(('OddsRatio_working_3-way'!Y335)/3)</f>
        <v>-0.12544502048792666</v>
      </c>
      <c r="AJ335" s="11">
        <f>'OddsRatio_working_3-way'!U335/(3*'OddsRatio_working_3-way'!X335^(1/3))*SIN(('OddsRatio_working_3-way'!Y335+2*PI())/3)</f>
        <v>-0.39354936618440545</v>
      </c>
      <c r="AK335" s="11">
        <f>'OddsRatio_working_3-way'!U335/(3*'OddsRatio_working_3-way'!X335^(1/3))*SIN(('OddsRatio_working_3-way'!Y335+4*PI())/3)</f>
        <v>0.51899438667233211</v>
      </c>
      <c r="AL335" s="11">
        <f>'OddsRatio_working_3-way'!Z335+'OddsRatio_working_3-way'!AF335</f>
        <v>1.0537147627182977</v>
      </c>
      <c r="AM335" s="11">
        <f>'OddsRatio_working_3-way'!AA335+'OddsRatio_working_3-way'!AG335</f>
        <v>-0.7441345304007565</v>
      </c>
      <c r="AN335" s="11">
        <f>'OddsRatio_working_3-way'!AB335+'OddsRatio_working_3-way'!AH335</f>
        <v>-0.30958023231754128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1.0537147627182977</v>
      </c>
      <c r="AS335" s="11">
        <f>IF(('OddsRatio_working_3-way'!X335=0),IF(Q335&gt;0,-Q335^(1/3),(-Q335)^(1/3)),'OddsRatio_working_3-way'!AM335-'OddsRatio_working_3-way'!R335/3)</f>
        <v>-0.7441345304007565</v>
      </c>
      <c r="AT335" s="11">
        <f>IF(('OddsRatio_working_3-way'!X335=0),IF(Q335&gt;0,-Q335^(1/3),(-Q335)^(1/3)),'OddsRatio_working_3-way'!AN335-'OddsRatio_working_3-way'!R335/3)</f>
        <v>-0.30958023231754128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9">
        <f t="shared" si="78"/>
        <v>0.28733998793088383</v>
      </c>
      <c r="E336" s="9">
        <f t="shared" si="79"/>
        <v>0.28226868694322765</v>
      </c>
      <c r="F336" s="9">
        <f t="shared" si="80"/>
        <v>0.4303913251258884</v>
      </c>
      <c r="G336" s="9">
        <f t="shared" si="81"/>
        <v>1.0420999249606677</v>
      </c>
      <c r="H336" s="9">
        <f t="shared" si="82"/>
        <v>3.4801978214063891</v>
      </c>
      <c r="I336" s="9">
        <f t="shared" si="83"/>
        <v>3.5427238169040294</v>
      </c>
      <c r="J336" s="9">
        <f t="shared" si="84"/>
        <v>2.323466904700048</v>
      </c>
      <c r="K336" s="11">
        <f t="shared" si="85"/>
        <v>0.29585798816568049</v>
      </c>
      <c r="L336" s="11">
        <f t="shared" si="86"/>
        <v>0.29069767441860467</v>
      </c>
      <c r="M336" s="11">
        <f t="shared" si="87"/>
        <v>0.44052863436123346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-0.27942773105626839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0.23073649573929336</v>
      </c>
      <c r="Q336" s="11">
        <f>2*'OddsRatio_working_3-way'!K336*'OddsRatio_working_3-way'!L336*'OddsRatio_working_3-way'!M336</f>
        <v>7.5775532262493714E-2</v>
      </c>
      <c r="R336" s="11">
        <f t="shared" si="88"/>
        <v>0</v>
      </c>
      <c r="S336" s="11">
        <f t="shared" si="89"/>
        <v>-0.82574658881236784</v>
      </c>
      <c r="T336" s="11">
        <f t="shared" si="90"/>
        <v>-0.27118114575118812</v>
      </c>
      <c r="U336" s="11">
        <f>'OddsRatio_working_3-way'!S336-'OddsRatio_working_3-way'!R336^2/3</f>
        <v>-0.82574658881236784</v>
      </c>
      <c r="V336" s="11">
        <f>'OddsRatio_working_3-way'!S336*'OddsRatio_working_3-way'!R336/3-2*'OddsRatio_working_3-way'!R336^3/27-'OddsRatio_working_3-way'!T336</f>
        <v>0.27118114575118812</v>
      </c>
      <c r="W336" s="11">
        <f>'OddsRatio_working_3-way'!V336^2+4*'OddsRatio_working_3-way'!U336^3/27</f>
        <v>-9.87433374457862E-3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0.14440701814273585</v>
      </c>
      <c r="Y336" s="11">
        <f>IF('OddsRatio_working_3-way'!W336&gt;=0,IF('OddsRatio_working_3-way'!V336+SQRT('OddsRatio_working_3-way'!W336)&gt;0,0,PI()),ACOS('OddsRatio_working_3-way'!V336/(2*'OddsRatio_working_3-way'!X336)))</f>
        <v>0.35123867855206115</v>
      </c>
      <c r="Z336" s="11">
        <f>'OddsRatio_working_3-way'!X336^(1/3)*COS('OddsRatio_working_3-way'!Y336/3)</f>
        <v>0.52104996248033386</v>
      </c>
      <c r="AA336" s="11">
        <f>'OddsRatio_working_3-way'!X336^(1/3)*COS(('OddsRatio_working_3-way'!Y336+2*PI())/3)</f>
        <v>-0.3135989829031654</v>
      </c>
      <c r="AB336" s="11">
        <f>'OddsRatio_working_3-way'!X336^(1/3)*COS(('OddsRatio_working_3-way'!Y336+4*PI())/3)</f>
        <v>-0.20745097957716857</v>
      </c>
      <c r="AC336" s="11">
        <f>'OddsRatio_working_3-way'!X336^(1/3)*SIN('OddsRatio_working_3-way'!Y336/3)</f>
        <v>6.1284578294205756E-2</v>
      </c>
      <c r="AD336" s="11">
        <f>'OddsRatio_working_3-way'!X336^(1/3)*SIN(('OddsRatio_working_3-way'!Y336+2*PI())/3)</f>
        <v>0.42060021500179495</v>
      </c>
      <c r="AE336" s="11">
        <f>'OddsRatio_working_3-way'!X336^(1/3)*SIN(('OddsRatio_working_3-way'!Y336+4*PI())/3)</f>
        <v>-0.48188479329600054</v>
      </c>
      <c r="AF336" s="11">
        <f>-'OddsRatio_working_3-way'!U336/(3*'OddsRatio_working_3-way'!X336^(1/3))*COS(('OddsRatio_working_3-way'!Y336)/3)</f>
        <v>0.52104996248033386</v>
      </c>
      <c r="AG336" s="11">
        <f>-'OddsRatio_working_3-way'!U336/(3*'OddsRatio_working_3-way'!X336^(1/3))*COS(('OddsRatio_working_3-way'!Y336+2*PI())/3)</f>
        <v>-0.3135989829031654</v>
      </c>
      <c r="AH336" s="11">
        <f>-'OddsRatio_working_3-way'!U336/(3*'OddsRatio_working_3-way'!X336^(1/3))*COS(('OddsRatio_working_3-way'!Y336+4*PI())/3)</f>
        <v>-0.20745097957716857</v>
      </c>
      <c r="AI336" s="11">
        <f>'OddsRatio_working_3-way'!U336/(3*'OddsRatio_working_3-way'!X336^(1/3))*SIN(('OddsRatio_working_3-way'!Y336)/3)</f>
        <v>-6.1284578294205756E-2</v>
      </c>
      <c r="AJ336" s="11">
        <f>'OddsRatio_working_3-way'!U336/(3*'OddsRatio_working_3-way'!X336^(1/3))*SIN(('OddsRatio_working_3-way'!Y336+2*PI())/3)</f>
        <v>-0.42060021500179495</v>
      </c>
      <c r="AK336" s="11">
        <f>'OddsRatio_working_3-way'!U336/(3*'OddsRatio_working_3-way'!X336^(1/3))*SIN(('OddsRatio_working_3-way'!Y336+4*PI())/3)</f>
        <v>0.48188479329600054</v>
      </c>
      <c r="AL336" s="11">
        <f>'OddsRatio_working_3-way'!Z336+'OddsRatio_working_3-way'!AF336</f>
        <v>1.0420999249606677</v>
      </c>
      <c r="AM336" s="11">
        <f>'OddsRatio_working_3-way'!AA336+'OddsRatio_working_3-way'!AG336</f>
        <v>-0.6271979658063308</v>
      </c>
      <c r="AN336" s="11">
        <f>'OddsRatio_working_3-way'!AB336+'OddsRatio_working_3-way'!AH336</f>
        <v>-0.41490195915433714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1.0420999249606677</v>
      </c>
      <c r="AS336" s="11">
        <f>IF(('OddsRatio_working_3-way'!X336=0),IF(Q336&gt;0,-Q336^(1/3),(-Q336)^(1/3)),'OddsRatio_working_3-way'!AM336-'OddsRatio_working_3-way'!R336/3)</f>
        <v>-0.6271979658063308</v>
      </c>
      <c r="AT336" s="11">
        <f>IF(('OddsRatio_working_3-way'!X336=0),IF(Q336&gt;0,-Q336^(1/3),(-Q336)^(1/3)),'OddsRatio_working_3-way'!AN336-'OddsRatio_working_3-way'!R336/3)</f>
        <v>-0.41490195915433714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9">
        <f t="shared" si="78"/>
        <v>0.37611906789212818</v>
      </c>
      <c r="E337" s="9">
        <f t="shared" si="79"/>
        <v>0.31650758244210819</v>
      </c>
      <c r="F337" s="9">
        <f t="shared" si="80"/>
        <v>0.30737334966576374</v>
      </c>
      <c r="G337" s="9">
        <f t="shared" si="81"/>
        <v>1.0432280046872469</v>
      </c>
      <c r="H337" s="9">
        <f t="shared" si="82"/>
        <v>2.6587325274527225</v>
      </c>
      <c r="I337" s="9">
        <f t="shared" si="83"/>
        <v>3.1594819697026</v>
      </c>
      <c r="J337" s="9">
        <f t="shared" si="84"/>
        <v>3.2533724901244532</v>
      </c>
      <c r="K337" s="11">
        <f t="shared" si="85"/>
        <v>0.38610038610038611</v>
      </c>
      <c r="L337" s="11">
        <f t="shared" si="86"/>
        <v>0.32573289902280134</v>
      </c>
      <c r="M337" s="11">
        <f t="shared" si="87"/>
        <v>0.31645569620253161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-0.28294107467817931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0.23163157620750496</v>
      </c>
      <c r="Q337" s="11">
        <f>2*'OddsRatio_working_3-way'!K337*'OddsRatio_working_3-way'!L337*'OddsRatio_working_3-way'!M337</f>
        <v>7.9598479796393451E-2</v>
      </c>
      <c r="R337" s="11">
        <f t="shared" si="88"/>
        <v>0</v>
      </c>
      <c r="S337" s="11">
        <f t="shared" si="89"/>
        <v>-0.81865659297069393</v>
      </c>
      <c r="T337" s="11">
        <f t="shared" si="90"/>
        <v>-0.28132528968065085</v>
      </c>
      <c r="U337" s="11">
        <f>'OddsRatio_working_3-way'!S337-'OddsRatio_working_3-way'!R337^2/3</f>
        <v>-0.81865659297069393</v>
      </c>
      <c r="V337" s="11">
        <f>'OddsRatio_working_3-way'!S337*'OddsRatio_working_3-way'!R337/3-2*'OddsRatio_working_3-way'!R337^3/27-'OddsRatio_working_3-way'!T337</f>
        <v>0.28132528968065085</v>
      </c>
      <c r="W337" s="11">
        <f>'OddsRatio_working_3-way'!V337^2+4*'OddsRatio_working_3-way'!U337^3/27</f>
        <v>-2.1394171760828196E-3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0.14255116256101258</v>
      </c>
      <c r="Y337" s="11">
        <f>IF('OddsRatio_working_3-way'!W337&gt;=0,IF('OddsRatio_working_3-way'!V337+SQRT('OddsRatio_working_3-way'!W337)&gt;0,0,PI()),ACOS('OddsRatio_working_3-way'!V337/(2*'OddsRatio_working_3-way'!X337)))</f>
        <v>0.16295615849636613</v>
      </c>
      <c r="Z337" s="11">
        <f>'OddsRatio_working_3-way'!X337^(1/3)*COS('OddsRatio_working_3-way'!Y337/3)</f>
        <v>0.52161400234362343</v>
      </c>
      <c r="AA337" s="11">
        <f>'OddsRatio_working_3-way'!X337^(1/3)*COS(('OddsRatio_working_3-way'!Y337+2*PI())/3)</f>
        <v>-0.28536861068693281</v>
      </c>
      <c r="AB337" s="11">
        <f>'OddsRatio_working_3-way'!X337^(1/3)*COS(('OddsRatio_working_3-way'!Y337+4*PI())/3)</f>
        <v>-0.23624539165669076</v>
      </c>
      <c r="AC337" s="11">
        <f>'OddsRatio_working_3-way'!X337^(1/3)*SIN('OddsRatio_working_3-way'!Y337/3)</f>
        <v>2.8361303730571309E-2</v>
      </c>
      <c r="AD337" s="11">
        <f>'OddsRatio_working_3-way'!X337^(1/3)*SIN(('OddsRatio_working_3-way'!Y337+2*PI())/3)</f>
        <v>0.43755032513396802</v>
      </c>
      <c r="AE337" s="11">
        <f>'OddsRatio_working_3-way'!X337^(1/3)*SIN(('OddsRatio_working_3-way'!Y337+4*PI())/3)</f>
        <v>-0.46591162886453918</v>
      </c>
      <c r="AF337" s="11">
        <f>-'OddsRatio_working_3-way'!U337/(3*'OddsRatio_working_3-way'!X337^(1/3))*COS(('OddsRatio_working_3-way'!Y337)/3)</f>
        <v>0.52161400234362343</v>
      </c>
      <c r="AG337" s="11">
        <f>-'OddsRatio_working_3-way'!U337/(3*'OddsRatio_working_3-way'!X337^(1/3))*COS(('OddsRatio_working_3-way'!Y337+2*PI())/3)</f>
        <v>-0.28536861068693281</v>
      </c>
      <c r="AH337" s="11">
        <f>-'OddsRatio_working_3-way'!U337/(3*'OddsRatio_working_3-way'!X337^(1/3))*COS(('OddsRatio_working_3-way'!Y337+4*PI())/3)</f>
        <v>-0.23624539165669076</v>
      </c>
      <c r="AI337" s="11">
        <f>'OddsRatio_working_3-way'!U337/(3*'OddsRatio_working_3-way'!X337^(1/3))*SIN(('OddsRatio_working_3-way'!Y337)/3)</f>
        <v>-2.8361303730571309E-2</v>
      </c>
      <c r="AJ337" s="11">
        <f>'OddsRatio_working_3-way'!U337/(3*'OddsRatio_working_3-way'!X337^(1/3))*SIN(('OddsRatio_working_3-way'!Y337+2*PI())/3)</f>
        <v>-0.43755032513396802</v>
      </c>
      <c r="AK337" s="11">
        <f>'OddsRatio_working_3-way'!U337/(3*'OddsRatio_working_3-way'!X337^(1/3))*SIN(('OddsRatio_working_3-way'!Y337+4*PI())/3)</f>
        <v>0.46591162886453918</v>
      </c>
      <c r="AL337" s="11">
        <f>'OddsRatio_working_3-way'!Z337+'OddsRatio_working_3-way'!AF337</f>
        <v>1.0432280046872469</v>
      </c>
      <c r="AM337" s="11">
        <f>'OddsRatio_working_3-way'!AA337+'OddsRatio_working_3-way'!AG337</f>
        <v>-0.57073722137386562</v>
      </c>
      <c r="AN337" s="11">
        <f>'OddsRatio_working_3-way'!AB337+'OddsRatio_working_3-way'!AH337</f>
        <v>-0.47249078331338151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1.0432280046872469</v>
      </c>
      <c r="AS337" s="11">
        <f>IF(('OddsRatio_working_3-way'!X337=0),IF(Q337&gt;0,-Q337^(1/3),(-Q337)^(1/3)),'OddsRatio_working_3-way'!AM337-'OddsRatio_working_3-way'!R337/3)</f>
        <v>-0.57073722137386562</v>
      </c>
      <c r="AT337" s="11">
        <f>IF(('OddsRatio_working_3-way'!X337=0),IF(Q337&gt;0,-Q337^(1/3),(-Q337)^(1/3)),'OddsRatio_working_3-way'!AN337-'OddsRatio_working_3-way'!R337/3)</f>
        <v>-0.47249078331338151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9">
        <f t="shared" si="78"/>
        <v>0.40157682738237432</v>
      </c>
      <c r="E338" s="9">
        <f t="shared" si="79"/>
        <v>0.28478440926377779</v>
      </c>
      <c r="F338" s="9">
        <f t="shared" si="80"/>
        <v>0.31363876335384805</v>
      </c>
      <c r="G338" s="9">
        <f t="shared" si="81"/>
        <v>1.0420863818687967</v>
      </c>
      <c r="H338" s="9">
        <f t="shared" si="82"/>
        <v>2.490183526072379</v>
      </c>
      <c r="I338" s="9">
        <f t="shared" si="83"/>
        <v>3.5114281803038003</v>
      </c>
      <c r="J338" s="9">
        <f t="shared" si="84"/>
        <v>3.1883814019244729</v>
      </c>
      <c r="K338" s="11">
        <f t="shared" si="85"/>
        <v>0.41152263374485593</v>
      </c>
      <c r="L338" s="11">
        <f t="shared" si="86"/>
        <v>0.29325513196480935</v>
      </c>
      <c r="M338" s="11">
        <f t="shared" si="87"/>
        <v>0.32258064516129031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-0.2817409848280471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0.2312406058503873</v>
      </c>
      <c r="Q338" s="11">
        <f>2*'OddsRatio_working_3-way'!K338*'OddsRatio_working_3-way'!L338*'OddsRatio_working_3-way'!M338</f>
        <v>7.7858789848615245E-2</v>
      </c>
      <c r="R338" s="11">
        <f t="shared" si="88"/>
        <v>0</v>
      </c>
      <c r="S338" s="11">
        <f t="shared" si="89"/>
        <v>-0.82075600747799859</v>
      </c>
      <c r="T338" s="11">
        <f t="shared" si="90"/>
        <v>-0.27634882406666617</v>
      </c>
      <c r="U338" s="11">
        <f>'OddsRatio_working_3-way'!S338-'OddsRatio_working_3-way'!R338^2/3</f>
        <v>-0.82075600747799859</v>
      </c>
      <c r="V338" s="11">
        <f>'OddsRatio_working_3-way'!S338*'OddsRatio_working_3-way'!R338/3-2*'OddsRatio_working_3-way'!R338^3/27-'OddsRatio_working_3-way'!T338</f>
        <v>0.27634882406666617</v>
      </c>
      <c r="W338" s="11">
        <f>'OddsRatio_working_3-way'!V338^2+4*'OddsRatio_working_3-way'!U338^3/27</f>
        <v>-5.5416125811319078E-3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0.14309986473103417</v>
      </c>
      <c r="Y338" s="11">
        <f>IF('OddsRatio_working_3-way'!W338&gt;=0,IF('OddsRatio_working_3-way'!V338+SQRT('OddsRatio_working_3-way'!W338)&gt;0,0,PI()),ACOS('OddsRatio_working_3-way'!V338/(2*'OddsRatio_working_3-way'!X338)))</f>
        <v>0.263131043878299</v>
      </c>
      <c r="Z338" s="11">
        <f>'OddsRatio_working_3-way'!X338^(1/3)*COS('OddsRatio_working_3-way'!Y338/3)</f>
        <v>0.52104319093439833</v>
      </c>
      <c r="AA338" s="11">
        <f>'OddsRatio_working_3-way'!X338^(1/3)*COS(('OddsRatio_working_3-way'!Y338+2*PI())/3)</f>
        <v>-0.30020152433778535</v>
      </c>
      <c r="AB338" s="11">
        <f>'OddsRatio_working_3-way'!X338^(1/3)*COS(('OddsRatio_working_3-way'!Y338+4*PI())/3)</f>
        <v>-0.220841666596613</v>
      </c>
      <c r="AC338" s="11">
        <f>'OddsRatio_working_3-way'!X338^(1/3)*SIN('OddsRatio_working_3-way'!Y338/3)</f>
        <v>4.5818435229716327E-2</v>
      </c>
      <c r="AD338" s="11">
        <f>'OddsRatio_working_3-way'!X338^(1/3)*SIN(('OddsRatio_working_3-way'!Y338+2*PI())/3)</f>
        <v>0.4283274222032365</v>
      </c>
      <c r="AE338" s="11">
        <f>'OddsRatio_working_3-way'!X338^(1/3)*SIN(('OddsRatio_working_3-way'!Y338+4*PI())/3)</f>
        <v>-0.47414585743295273</v>
      </c>
      <c r="AF338" s="11">
        <f>-'OddsRatio_working_3-way'!U338/(3*'OddsRatio_working_3-way'!X338^(1/3))*COS(('OddsRatio_working_3-way'!Y338)/3)</f>
        <v>0.52104319093439833</v>
      </c>
      <c r="AG338" s="11">
        <f>-'OddsRatio_working_3-way'!U338/(3*'OddsRatio_working_3-way'!X338^(1/3))*COS(('OddsRatio_working_3-way'!Y338+2*PI())/3)</f>
        <v>-0.30020152433778535</v>
      </c>
      <c r="AH338" s="11">
        <f>-'OddsRatio_working_3-way'!U338/(3*'OddsRatio_working_3-way'!X338^(1/3))*COS(('OddsRatio_working_3-way'!Y338+4*PI())/3)</f>
        <v>-0.220841666596613</v>
      </c>
      <c r="AI338" s="11">
        <f>'OddsRatio_working_3-way'!U338/(3*'OddsRatio_working_3-way'!X338^(1/3))*SIN(('OddsRatio_working_3-way'!Y338)/3)</f>
        <v>-4.5818435229716327E-2</v>
      </c>
      <c r="AJ338" s="11">
        <f>'OddsRatio_working_3-way'!U338/(3*'OddsRatio_working_3-way'!X338^(1/3))*SIN(('OddsRatio_working_3-way'!Y338+2*PI())/3)</f>
        <v>-0.4283274222032365</v>
      </c>
      <c r="AK338" s="11">
        <f>'OddsRatio_working_3-way'!U338/(3*'OddsRatio_working_3-way'!X338^(1/3))*SIN(('OddsRatio_working_3-way'!Y338+4*PI())/3)</f>
        <v>0.47414585743295273</v>
      </c>
      <c r="AL338" s="11">
        <f>'OddsRatio_working_3-way'!Z338+'OddsRatio_working_3-way'!AF338</f>
        <v>1.0420863818687967</v>
      </c>
      <c r="AM338" s="11">
        <f>'OddsRatio_working_3-way'!AA338+'OddsRatio_working_3-way'!AG338</f>
        <v>-0.60040304867557071</v>
      </c>
      <c r="AN338" s="11">
        <f>'OddsRatio_working_3-way'!AB338+'OddsRatio_working_3-way'!AH338</f>
        <v>-0.441683333193226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1.0420863818687967</v>
      </c>
      <c r="AS338" s="11">
        <f>IF(('OddsRatio_working_3-way'!X338=0),IF(Q338&gt;0,-Q338^(1/3),(-Q338)^(1/3)),'OddsRatio_working_3-way'!AM338-'OddsRatio_working_3-way'!R338/3)</f>
        <v>-0.60040304867557071</v>
      </c>
      <c r="AT338" s="11">
        <f>IF(('OddsRatio_working_3-way'!X338=0),IF(Q338&gt;0,-Q338^(1/3),(-Q338)^(1/3)),'OddsRatio_working_3-way'!AN338-'OddsRatio_working_3-way'!R338/3)</f>
        <v>-0.441683333193226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9">
        <f t="shared" si="78"/>
        <v>0.34289812213357773</v>
      </c>
      <c r="E339" s="9">
        <f t="shared" si="79"/>
        <v>0.27910636080789686</v>
      </c>
      <c r="F339" s="9">
        <f t="shared" si="80"/>
        <v>0.37799551705852552</v>
      </c>
      <c r="G339" s="9">
        <f t="shared" si="81"/>
        <v>1.0414772282067224</v>
      </c>
      <c r="H339" s="9">
        <f t="shared" si="82"/>
        <v>2.9163180999003688</v>
      </c>
      <c r="I339" s="9">
        <f t="shared" si="83"/>
        <v>3.5828635259526722</v>
      </c>
      <c r="J339" s="9">
        <f t="shared" si="84"/>
        <v>2.6455340205666213</v>
      </c>
      <c r="K339" s="11">
        <f t="shared" si="85"/>
        <v>0.35211267605633806</v>
      </c>
      <c r="L339" s="11">
        <f t="shared" si="86"/>
        <v>0.28735632183908044</v>
      </c>
      <c r="M339" s="11">
        <f t="shared" si="87"/>
        <v>0.38759689922480617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-0.28275435379809821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0.23138474435672213</v>
      </c>
      <c r="Q339" s="11">
        <f>2*'OddsRatio_working_3-way'!K339*'OddsRatio_working_3-way'!L339*'OddsRatio_working_3-way'!M339</f>
        <v>7.8435506561600726E-2</v>
      </c>
      <c r="R339" s="11">
        <f t="shared" si="88"/>
        <v>0</v>
      </c>
      <c r="S339" s="11">
        <f t="shared" si="89"/>
        <v>-0.81832424947183402</v>
      </c>
      <c r="T339" s="11">
        <f t="shared" si="90"/>
        <v>-0.27739805066841833</v>
      </c>
      <c r="U339" s="11">
        <f>'OddsRatio_working_3-way'!S339-'OddsRatio_working_3-way'!R339^2/3</f>
        <v>-0.81832424947183402</v>
      </c>
      <c r="V339" s="11">
        <f>'OddsRatio_working_3-way'!S339*'OddsRatio_working_3-way'!R339/3-2*'OddsRatio_working_3-way'!R339^3/27-'OddsRatio_working_3-way'!T339</f>
        <v>0.27739805066841833</v>
      </c>
      <c r="W339" s="11">
        <f>'OddsRatio_working_3-way'!V339^2+4*'OddsRatio_working_3-way'!U339^3/27</f>
        <v>-4.2347036117068027E-3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0.14246436583085012</v>
      </c>
      <c r="Y339" s="11">
        <f>IF('OddsRatio_working_3-way'!W339&gt;=0,IF('OddsRatio_working_3-way'!V339+SQRT('OddsRatio_working_3-way'!W339)&gt;0,0,PI()),ACOS('OddsRatio_working_3-way'!V339/(2*'OddsRatio_working_3-way'!X339)))</f>
        <v>0.23042267031004315</v>
      </c>
      <c r="Z339" s="11">
        <f>'OddsRatio_working_3-way'!X339^(1/3)*COS('OddsRatio_working_3-way'!Y339/3)</f>
        <v>0.52073861410336131</v>
      </c>
      <c r="AA339" s="11">
        <f>'OddsRatio_working_3-way'!X339^(1/3)*COS(('OddsRatio_working_3-way'!Y339+2*PI())/3)</f>
        <v>-0.29507570709895503</v>
      </c>
      <c r="AB339" s="11">
        <f>'OddsRatio_working_3-way'!X339^(1/3)*COS(('OddsRatio_working_3-way'!Y339+4*PI())/3)</f>
        <v>-0.22566290700440644</v>
      </c>
      <c r="AC339" s="11">
        <f>'OddsRatio_working_3-way'!X339^(1/3)*SIN('OddsRatio_working_3-way'!Y339/3)</f>
        <v>4.0075498819793373E-2</v>
      </c>
      <c r="AD339" s="11">
        <f>'OddsRatio_working_3-way'!X339^(1/3)*SIN(('OddsRatio_working_3-way'!Y339+2*PI())/3)</f>
        <v>0.43093511913511579</v>
      </c>
      <c r="AE339" s="11">
        <f>'OddsRatio_working_3-way'!X339^(1/3)*SIN(('OddsRatio_working_3-way'!Y339+4*PI())/3)</f>
        <v>-0.47101061795490912</v>
      </c>
      <c r="AF339" s="11">
        <f>-'OddsRatio_working_3-way'!U339/(3*'OddsRatio_working_3-way'!X339^(1/3))*COS(('OddsRatio_working_3-way'!Y339)/3)</f>
        <v>0.5207386141033612</v>
      </c>
      <c r="AG339" s="11">
        <f>-'OddsRatio_working_3-way'!U339/(3*'OddsRatio_working_3-way'!X339^(1/3))*COS(('OddsRatio_working_3-way'!Y339+2*PI())/3)</f>
        <v>-0.29507570709895498</v>
      </c>
      <c r="AH339" s="11">
        <f>-'OddsRatio_working_3-way'!U339/(3*'OddsRatio_working_3-way'!X339^(1/3))*COS(('OddsRatio_working_3-way'!Y339+4*PI())/3)</f>
        <v>-0.22566290700440639</v>
      </c>
      <c r="AI339" s="11">
        <f>'OddsRatio_working_3-way'!U339/(3*'OddsRatio_working_3-way'!X339^(1/3))*SIN(('OddsRatio_working_3-way'!Y339)/3)</f>
        <v>-4.0075498819793359E-2</v>
      </c>
      <c r="AJ339" s="11">
        <f>'OddsRatio_working_3-way'!U339/(3*'OddsRatio_working_3-way'!X339^(1/3))*SIN(('OddsRatio_working_3-way'!Y339+2*PI())/3)</f>
        <v>-0.43093511913511567</v>
      </c>
      <c r="AK339" s="11">
        <f>'OddsRatio_working_3-way'!U339/(3*'OddsRatio_working_3-way'!X339^(1/3))*SIN(('OddsRatio_working_3-way'!Y339+4*PI())/3)</f>
        <v>0.47101061795490901</v>
      </c>
      <c r="AL339" s="11">
        <f>'OddsRatio_working_3-way'!Z339+'OddsRatio_working_3-way'!AF339</f>
        <v>1.0414772282067224</v>
      </c>
      <c r="AM339" s="11">
        <f>'OddsRatio_working_3-way'!AA339+'OddsRatio_working_3-way'!AG339</f>
        <v>-0.59015141419791006</v>
      </c>
      <c r="AN339" s="11">
        <f>'OddsRatio_working_3-way'!AB339+'OddsRatio_working_3-way'!AH339</f>
        <v>-0.45132581400881283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1.0414772282067224</v>
      </c>
      <c r="AS339" s="11">
        <f>IF(('OddsRatio_working_3-way'!X339=0),IF(Q339&gt;0,-Q339^(1/3),(-Q339)^(1/3)),'OddsRatio_working_3-way'!AM339-'OddsRatio_working_3-way'!R339/3)</f>
        <v>-0.59015141419791006</v>
      </c>
      <c r="AT339" s="11">
        <f>IF(('OddsRatio_working_3-way'!X339=0),IF(Q339&gt;0,-Q339^(1/3),(-Q339)^(1/3)),'OddsRatio_working_3-way'!AN339-'OddsRatio_working_3-way'!R339/3)</f>
        <v>-0.45132581400881283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9">
        <f t="shared" si="78"/>
        <v>0.15401166711062012</v>
      </c>
      <c r="E340" s="9">
        <f t="shared" si="79"/>
        <v>0.2567792189183179</v>
      </c>
      <c r="F340" s="9">
        <f t="shared" si="80"/>
        <v>0.5892091139710619</v>
      </c>
      <c r="G340" s="9">
        <f t="shared" si="81"/>
        <v>1.0563489576431566</v>
      </c>
      <c r="H340" s="9">
        <f t="shared" si="82"/>
        <v>6.4930145797444165</v>
      </c>
      <c r="I340" s="9">
        <f t="shared" si="83"/>
        <v>3.8943961439422496</v>
      </c>
      <c r="J340" s="9">
        <f t="shared" si="84"/>
        <v>1.6971903120444831</v>
      </c>
      <c r="K340" s="11">
        <f t="shared" si="85"/>
        <v>0.16129032258064516</v>
      </c>
      <c r="L340" s="11">
        <f t="shared" si="86"/>
        <v>0.26737967914438499</v>
      </c>
      <c r="M340" s="11">
        <f t="shared" si="87"/>
        <v>0.60240963855421692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-0.24430168491804016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0.22342258459402556</v>
      </c>
      <c r="Q340" s="11">
        <f>2*'OddsRatio_working_3-way'!K340*'OddsRatio_working_3-way'!L340*'OddsRatio_working_3-way'!M340</f>
        <v>5.1958740603261756E-2</v>
      </c>
      <c r="R340" s="11">
        <f t="shared" si="88"/>
        <v>0</v>
      </c>
      <c r="S340" s="11">
        <f t="shared" si="89"/>
        <v>-0.9145355860684331</v>
      </c>
      <c r="T340" s="11">
        <f t="shared" si="90"/>
        <v>-0.21268269443451934</v>
      </c>
      <c r="U340" s="11">
        <f>'OddsRatio_working_3-way'!S340-'OddsRatio_working_3-way'!R340^2/3</f>
        <v>-0.9145355860684331</v>
      </c>
      <c r="V340" s="11">
        <f>'OddsRatio_working_3-way'!S340*'OddsRatio_working_3-way'!R340/3-2*'OddsRatio_working_3-way'!R340^3/27-'OddsRatio_working_3-way'!T340</f>
        <v>0.21268269443451934</v>
      </c>
      <c r="W340" s="11">
        <f>'OddsRatio_working_3-way'!V340^2+4*'OddsRatio_working_3-way'!U340^3/27</f>
        <v>-6.8083850759286191E-2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0.16831353129740736</v>
      </c>
      <c r="Y340" s="11">
        <f>IF('OddsRatio_working_3-way'!W340&gt;=0,IF('OddsRatio_working_3-way'!V340+SQRT('OddsRatio_working_3-way'!W340)&gt;0,0,PI()),ACOS('OddsRatio_working_3-way'!V340/(2*'OddsRatio_working_3-way'!X340)))</f>
        <v>0.88691654233399209</v>
      </c>
      <c r="Z340" s="11">
        <f>'OddsRatio_working_3-way'!X340^(1/3)*COS('OddsRatio_working_3-way'!Y340/3)</f>
        <v>0.52817447882157842</v>
      </c>
      <c r="AA340" s="11">
        <f>'OddsRatio_working_3-way'!X340^(1/3)*COS(('OddsRatio_working_3-way'!Y340+2*PI())/3)</f>
        <v>-0.4033987122271866</v>
      </c>
      <c r="AB340" s="11">
        <f>'OddsRatio_working_3-way'!X340^(1/3)*COS(('OddsRatio_working_3-way'!Y340+4*PI())/3)</f>
        <v>-0.12477576659439191</v>
      </c>
      <c r="AC340" s="11">
        <f>'OddsRatio_working_3-way'!X340^(1/3)*SIN('OddsRatio_working_3-way'!Y340/3)</f>
        <v>0.16086303266350063</v>
      </c>
      <c r="AD340" s="11">
        <f>'OddsRatio_working_3-way'!X340^(1/3)*SIN(('OddsRatio_working_3-way'!Y340+2*PI())/3)</f>
        <v>0.37698099995834256</v>
      </c>
      <c r="AE340" s="11">
        <f>'OddsRatio_working_3-way'!X340^(1/3)*SIN(('OddsRatio_working_3-way'!Y340+4*PI())/3)</f>
        <v>-0.5378440326218431</v>
      </c>
      <c r="AF340" s="11">
        <f>-'OddsRatio_working_3-way'!U340/(3*'OddsRatio_working_3-way'!X340^(1/3))*COS(('OddsRatio_working_3-way'!Y340)/3)</f>
        <v>0.52817447882157831</v>
      </c>
      <c r="AG340" s="11">
        <f>-'OddsRatio_working_3-way'!U340/(3*'OddsRatio_working_3-way'!X340^(1/3))*COS(('OddsRatio_working_3-way'!Y340+2*PI())/3)</f>
        <v>-0.40339871222718648</v>
      </c>
      <c r="AH340" s="11">
        <f>-'OddsRatio_working_3-way'!U340/(3*'OddsRatio_working_3-way'!X340^(1/3))*COS(('OddsRatio_working_3-way'!Y340+4*PI())/3)</f>
        <v>-0.12477576659439188</v>
      </c>
      <c r="AI340" s="11">
        <f>'OddsRatio_working_3-way'!U340/(3*'OddsRatio_working_3-way'!X340^(1/3))*SIN(('OddsRatio_working_3-way'!Y340)/3)</f>
        <v>-0.1608630326635006</v>
      </c>
      <c r="AJ340" s="11">
        <f>'OddsRatio_working_3-way'!U340/(3*'OddsRatio_working_3-way'!X340^(1/3))*SIN(('OddsRatio_working_3-way'!Y340+2*PI())/3)</f>
        <v>-0.3769809999583425</v>
      </c>
      <c r="AK340" s="11">
        <f>'OddsRatio_working_3-way'!U340/(3*'OddsRatio_working_3-way'!X340^(1/3))*SIN(('OddsRatio_working_3-way'!Y340+4*PI())/3)</f>
        <v>0.53784403262184299</v>
      </c>
      <c r="AL340" s="11">
        <f>'OddsRatio_working_3-way'!Z340+'OddsRatio_working_3-way'!AF340</f>
        <v>1.0563489576431566</v>
      </c>
      <c r="AM340" s="11">
        <f>'OddsRatio_working_3-way'!AA340+'OddsRatio_working_3-way'!AG340</f>
        <v>-0.80679742445437308</v>
      </c>
      <c r="AN340" s="11">
        <f>'OddsRatio_working_3-way'!AB340+'OddsRatio_working_3-way'!AH340</f>
        <v>-0.24955153318878379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1.0563489576431566</v>
      </c>
      <c r="AS340" s="11">
        <f>IF(('OddsRatio_working_3-way'!X340=0),IF(Q340&gt;0,-Q340^(1/3),(-Q340)^(1/3)),'OddsRatio_working_3-way'!AM340-'OddsRatio_working_3-way'!R340/3)</f>
        <v>-0.80679742445437308</v>
      </c>
      <c r="AT340" s="11">
        <f>IF(('OddsRatio_working_3-way'!X340=0),IF(Q340&gt;0,-Q340^(1/3),(-Q340)^(1/3)),'OddsRatio_working_3-way'!AN340-'OddsRatio_working_3-way'!R340/3)</f>
        <v>-0.24955153318878379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9">
        <f t="shared" si="78"/>
        <v>0.83826047840747575</v>
      </c>
      <c r="E341" s="9">
        <f t="shared" si="79"/>
        <v>0.11606695898662797</v>
      </c>
      <c r="F341" s="9">
        <f t="shared" si="80"/>
        <v>4.567256260589618E-2</v>
      </c>
      <c r="G341" s="9">
        <f t="shared" si="81"/>
        <v>1.134980086800399</v>
      </c>
      <c r="H341" s="9">
        <f t="shared" si="82"/>
        <v>1.1929466147560677</v>
      </c>
      <c r="I341" s="9">
        <f t="shared" si="83"/>
        <v>8.6157163824306764</v>
      </c>
      <c r="J341" s="9">
        <f t="shared" si="84"/>
        <v>21.894983397995347</v>
      </c>
      <c r="K341" s="11">
        <f t="shared" si="85"/>
        <v>0.85470085470085477</v>
      </c>
      <c r="L341" s="11">
        <f t="shared" si="86"/>
        <v>0.1297016861219196</v>
      </c>
      <c r="M341" s="11">
        <f t="shared" si="87"/>
        <v>5.151983513652756E-2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-0.11993873247749753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0.14443852811896885</v>
      </c>
      <c r="Q341" s="11">
        <f>2*'OddsRatio_working_3-way'!K341*'OddsRatio_working_3-way'!L341*'OddsRatio_working_3-way'!M341</f>
        <v>1.1422580317830671E-2</v>
      </c>
      <c r="R341" s="11">
        <f t="shared" si="88"/>
        <v>0</v>
      </c>
      <c r="S341" s="11">
        <f t="shared" si="89"/>
        <v>-1.2042692559392179</v>
      </c>
      <c r="T341" s="11">
        <f t="shared" si="90"/>
        <v>-9.5236793668581871E-2</v>
      </c>
      <c r="U341" s="11">
        <f>'OddsRatio_working_3-way'!S341-'OddsRatio_working_3-way'!R341^2/3</f>
        <v>-1.2042692559392179</v>
      </c>
      <c r="V341" s="11">
        <f>'OddsRatio_working_3-way'!S341*'OddsRatio_working_3-way'!R341/3-2*'OddsRatio_working_3-way'!R341^3/27-'OddsRatio_working_3-way'!T341</f>
        <v>9.5236793668581871E-2</v>
      </c>
      <c r="W341" s="11">
        <f>'OddsRatio_working_3-way'!V341^2+4*'OddsRatio_working_3-way'!U341^3/27</f>
        <v>-0.24967200928547614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0.25433347014979574</v>
      </c>
      <c r="Y341" s="11">
        <f>IF('OddsRatio_working_3-way'!W341&gt;=0,IF('OddsRatio_working_3-way'!V341+SQRT('OddsRatio_working_3-way'!W341)&gt;0,0,PI()),ACOS('OddsRatio_working_3-way'!V341/(2*'OddsRatio_working_3-way'!X341)))</f>
        <v>1.3824566447623794</v>
      </c>
      <c r="Z341" s="11">
        <f>'OddsRatio_working_3-way'!X341^(1/3)*COS('OddsRatio_working_3-way'!Y341/3)</f>
        <v>0.56749004340019937</v>
      </c>
      <c r="AA341" s="11">
        <f>'OddsRatio_working_3-way'!X341^(1/3)*COS(('OddsRatio_working_3-way'!Y341+2*PI())/3)</f>
        <v>-0.52774010764658807</v>
      </c>
      <c r="AB341" s="11">
        <f>'OddsRatio_working_3-way'!X341^(1/3)*COS(('OddsRatio_working_3-way'!Y341+4*PI())/3)</f>
        <v>-3.9749935753611111E-2</v>
      </c>
      <c r="AC341" s="11">
        <f>'OddsRatio_working_3-way'!X341^(1/3)*SIN('OddsRatio_working_3-way'!Y341/3)</f>
        <v>0.28174125710430192</v>
      </c>
      <c r="AD341" s="11">
        <f>'OddsRatio_working_3-way'!X341^(1/3)*SIN(('OddsRatio_working_3-way'!Y341+2*PI())/3)</f>
        <v>0.35059016542715532</v>
      </c>
      <c r="AE341" s="11">
        <f>'OddsRatio_working_3-way'!X341^(1/3)*SIN(('OddsRatio_working_3-way'!Y341+4*PI())/3)</f>
        <v>-0.63233142253145724</v>
      </c>
      <c r="AF341" s="11">
        <f>-'OddsRatio_working_3-way'!U341/(3*'OddsRatio_working_3-way'!X341^(1/3))*COS(('OddsRatio_working_3-way'!Y341)/3)</f>
        <v>0.5674900434001996</v>
      </c>
      <c r="AG341" s="11">
        <f>-'OddsRatio_working_3-way'!U341/(3*'OddsRatio_working_3-way'!X341^(1/3))*COS(('OddsRatio_working_3-way'!Y341+2*PI())/3)</f>
        <v>-0.5277401076465883</v>
      </c>
      <c r="AH341" s="11">
        <f>-'OddsRatio_working_3-way'!U341/(3*'OddsRatio_working_3-way'!X341^(1/3))*COS(('OddsRatio_working_3-way'!Y341+4*PI())/3)</f>
        <v>-3.9749935753611125E-2</v>
      </c>
      <c r="AI341" s="11">
        <f>'OddsRatio_working_3-way'!U341/(3*'OddsRatio_working_3-way'!X341^(1/3))*SIN(('OddsRatio_working_3-way'!Y341)/3)</f>
        <v>-0.28174125710430203</v>
      </c>
      <c r="AJ341" s="11">
        <f>'OddsRatio_working_3-way'!U341/(3*'OddsRatio_working_3-way'!X341^(1/3))*SIN(('OddsRatio_working_3-way'!Y341+2*PI())/3)</f>
        <v>-0.35059016542715543</v>
      </c>
      <c r="AK341" s="11">
        <f>'OddsRatio_working_3-way'!U341/(3*'OddsRatio_working_3-way'!X341^(1/3))*SIN(('OddsRatio_working_3-way'!Y341+4*PI())/3)</f>
        <v>0.63233142253145747</v>
      </c>
      <c r="AL341" s="11">
        <f>'OddsRatio_working_3-way'!Z341+'OddsRatio_working_3-way'!AF341</f>
        <v>1.134980086800399</v>
      </c>
      <c r="AM341" s="11">
        <f>'OddsRatio_working_3-way'!AA341+'OddsRatio_working_3-way'!AG341</f>
        <v>-1.0554802152931764</v>
      </c>
      <c r="AN341" s="11">
        <f>'OddsRatio_working_3-way'!AB341+'OddsRatio_working_3-way'!AH341</f>
        <v>-7.9499871507222236E-2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1.134980086800399</v>
      </c>
      <c r="AS341" s="11">
        <f>IF(('OddsRatio_working_3-way'!X341=0),IF(Q341&gt;0,-Q341^(1/3),(-Q341)^(1/3)),'OddsRatio_working_3-way'!AM341-'OddsRatio_working_3-way'!R341/3)</f>
        <v>-1.0554802152931764</v>
      </c>
      <c r="AT341" s="11">
        <f>IF(('OddsRatio_working_3-way'!X341=0),IF(Q341&gt;0,-Q341^(1/3),(-Q341)^(1/3)),'OddsRatio_working_3-way'!AN341-'OddsRatio_working_3-way'!R341/3)</f>
        <v>-7.9499871507222236E-2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9">
        <f t="shared" si="78"/>
        <v>0.40727487699917836</v>
      </c>
      <c r="E342" s="9">
        <f t="shared" si="79"/>
        <v>0.3307937601858838</v>
      </c>
      <c r="F342" s="9">
        <f t="shared" si="80"/>
        <v>0.2619313628149379</v>
      </c>
      <c r="G342" s="9">
        <f t="shared" si="81"/>
        <v>1.0321589948230598</v>
      </c>
      <c r="H342" s="9">
        <f t="shared" si="82"/>
        <v>2.455344182700514</v>
      </c>
      <c r="I342" s="9">
        <f t="shared" si="83"/>
        <v>3.0230316298531972</v>
      </c>
      <c r="J342" s="9">
        <f t="shared" si="84"/>
        <v>3.8177940558669525</v>
      </c>
      <c r="K342" s="11">
        <f t="shared" si="85"/>
        <v>0.41493775933609955</v>
      </c>
      <c r="L342" s="11">
        <f t="shared" si="86"/>
        <v>0.33783783783783783</v>
      </c>
      <c r="M342" s="11">
        <f t="shared" si="87"/>
        <v>0.26809651474530832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-0.2835438589001158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0.22925153358001304</v>
      </c>
      <c r="Q342" s="11">
        <f>2*'OddsRatio_working_3-way'!K342*'OddsRatio_working_3-way'!L342*'OddsRatio_working_3-way'!M342</f>
        <v>7.5164437239348528E-2</v>
      </c>
      <c r="R342" s="11">
        <f t="shared" si="88"/>
        <v>0</v>
      </c>
      <c r="S342" s="11">
        <f t="shared" si="89"/>
        <v>-0.80852230222616694</v>
      </c>
      <c r="T342" s="11">
        <f t="shared" si="90"/>
        <v>-0.26508927941841531</v>
      </c>
      <c r="U342" s="11">
        <f>'OddsRatio_working_3-way'!S342-'OddsRatio_working_3-way'!R342^2/3</f>
        <v>-0.80852230222616694</v>
      </c>
      <c r="V342" s="11">
        <f>'OddsRatio_working_3-way'!S342*'OddsRatio_working_3-way'!R342/3-2*'OddsRatio_working_3-way'!R342^3/27-'OddsRatio_working_3-way'!T342</f>
        <v>0.26508927941841531</v>
      </c>
      <c r="W342" s="11">
        <f>'OddsRatio_working_3-way'!V342^2+4*'OddsRatio_working_3-way'!U342^3/27</f>
        <v>-8.0295628812037667E-3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0.13991237341973942</v>
      </c>
      <c r="Y342" s="11">
        <f>IF('OddsRatio_working_3-way'!W342&gt;=0,IF('OddsRatio_working_3-way'!V342+SQRT('OddsRatio_working_3-way'!W342)&gt;0,0,PI()),ACOS('OddsRatio_working_3-way'!V342/(2*'OddsRatio_working_3-way'!X342)))</f>
        <v>0.32597056322348106</v>
      </c>
      <c r="Z342" s="11">
        <f>'OddsRatio_working_3-way'!X342^(1/3)*COS('OddsRatio_working_3-way'!Y342/3)</f>
        <v>0.51607949741152992</v>
      </c>
      <c r="AA342" s="11">
        <f>'OddsRatio_working_3-way'!X342^(1/3)*COS(('OddsRatio_working_3-way'!Y342+2*PI())/3)</f>
        <v>-0.30679464405114265</v>
      </c>
      <c r="AB342" s="11">
        <f>'OddsRatio_working_3-way'!X342^(1/3)*COS(('OddsRatio_working_3-way'!Y342+4*PI())/3)</f>
        <v>-0.20928485336038696</v>
      </c>
      <c r="AC342" s="11">
        <f>'OddsRatio_working_3-way'!X342^(1/3)*SIN('OddsRatio_working_3-way'!Y342/3)</f>
        <v>5.6297303903931811E-2</v>
      </c>
      <c r="AD342" s="11">
        <f>'OddsRatio_working_3-way'!X342^(1/3)*SIN(('OddsRatio_working_3-way'!Y342+2*PI())/3)</f>
        <v>0.41878930317872459</v>
      </c>
      <c r="AE342" s="11">
        <f>'OddsRatio_working_3-way'!X342^(1/3)*SIN(('OddsRatio_working_3-way'!Y342+4*PI())/3)</f>
        <v>-0.47508660708265638</v>
      </c>
      <c r="AF342" s="11">
        <f>-'OddsRatio_working_3-way'!U342/(3*'OddsRatio_working_3-way'!X342^(1/3))*COS(('OddsRatio_working_3-way'!Y342)/3)</f>
        <v>0.51607949741152992</v>
      </c>
      <c r="AG342" s="11">
        <f>-'OddsRatio_working_3-way'!U342/(3*'OddsRatio_working_3-way'!X342^(1/3))*COS(('OddsRatio_working_3-way'!Y342+2*PI())/3)</f>
        <v>-0.30679464405114265</v>
      </c>
      <c r="AH342" s="11">
        <f>-'OddsRatio_working_3-way'!U342/(3*'OddsRatio_working_3-way'!X342^(1/3))*COS(('OddsRatio_working_3-way'!Y342+4*PI())/3)</f>
        <v>-0.20928485336038696</v>
      </c>
      <c r="AI342" s="11">
        <f>'OddsRatio_working_3-way'!U342/(3*'OddsRatio_working_3-way'!X342^(1/3))*SIN(('OddsRatio_working_3-way'!Y342)/3)</f>
        <v>-5.6297303903931811E-2</v>
      </c>
      <c r="AJ342" s="11">
        <f>'OddsRatio_working_3-way'!U342/(3*'OddsRatio_working_3-way'!X342^(1/3))*SIN(('OddsRatio_working_3-way'!Y342+2*PI())/3)</f>
        <v>-0.41878930317872459</v>
      </c>
      <c r="AK342" s="11">
        <f>'OddsRatio_working_3-way'!U342/(3*'OddsRatio_working_3-way'!X342^(1/3))*SIN(('OddsRatio_working_3-way'!Y342+4*PI())/3)</f>
        <v>0.47508660708265638</v>
      </c>
      <c r="AL342" s="11">
        <f>'OddsRatio_working_3-way'!Z342+'OddsRatio_working_3-way'!AF342</f>
        <v>1.0321589948230598</v>
      </c>
      <c r="AM342" s="11">
        <f>'OddsRatio_working_3-way'!AA342+'OddsRatio_working_3-way'!AG342</f>
        <v>-0.6135892881022853</v>
      </c>
      <c r="AN342" s="11">
        <f>'OddsRatio_working_3-way'!AB342+'OddsRatio_working_3-way'!AH342</f>
        <v>-0.41856970672077393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1.0321589948230598</v>
      </c>
      <c r="AS342" s="11">
        <f>IF(('OddsRatio_working_3-way'!X342=0),IF(Q342&gt;0,-Q342^(1/3),(-Q342)^(1/3)),'OddsRatio_working_3-way'!AM342-'OddsRatio_working_3-way'!R342/3)</f>
        <v>-0.6135892881022853</v>
      </c>
      <c r="AT342" s="11">
        <f>IF(('OddsRatio_working_3-way'!X342=0),IF(Q342&gt;0,-Q342^(1/3),(-Q342)^(1/3)),'OddsRatio_working_3-way'!AN342-'OddsRatio_working_3-way'!R342/3)</f>
        <v>-0.41856970672077393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9">
        <f t="shared" si="78"/>
        <v>0.2713103017588212</v>
      </c>
      <c r="E343" s="9">
        <f t="shared" si="79"/>
        <v>0.28827705124788761</v>
      </c>
      <c r="F343" s="9">
        <f t="shared" si="80"/>
        <v>0.44041264699329125</v>
      </c>
      <c r="G343" s="9">
        <f t="shared" si="81"/>
        <v>1.0330063648060031</v>
      </c>
      <c r="H343" s="9">
        <f t="shared" si="82"/>
        <v>3.6858165484956071</v>
      </c>
      <c r="I343" s="9">
        <f t="shared" si="83"/>
        <v>3.4688852118863474</v>
      </c>
      <c r="J343" s="9">
        <f t="shared" si="84"/>
        <v>2.270597828711383</v>
      </c>
      <c r="K343" s="11">
        <f t="shared" si="85"/>
        <v>0.27777777777777779</v>
      </c>
      <c r="L343" s="11">
        <f t="shared" si="86"/>
        <v>0.29498525073746312</v>
      </c>
      <c r="M343" s="11">
        <f t="shared" si="87"/>
        <v>0.44843049327354262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-0.28084668262849932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0.2285511035858272</v>
      </c>
      <c r="Q343" s="11">
        <f>2*'OddsRatio_working_3-way'!K343*'OddsRatio_working_3-way'!L343*'OddsRatio_working_3-way'!M343</f>
        <v>7.3489100831455698E-2</v>
      </c>
      <c r="R343" s="11">
        <f t="shared" si="88"/>
        <v>0</v>
      </c>
      <c r="S343" s="11">
        <f t="shared" si="89"/>
        <v>-0.81379313954066501</v>
      </c>
      <c r="T343" s="11">
        <f t="shared" si="90"/>
        <v>-0.26166981978799519</v>
      </c>
      <c r="U343" s="11">
        <f>'OddsRatio_working_3-way'!S343-'OddsRatio_working_3-way'!R343^2/3</f>
        <v>-0.81379313954066501</v>
      </c>
      <c r="V343" s="11">
        <f>'OddsRatio_working_3-way'!S343*'OddsRatio_working_3-way'!R343/3-2*'OddsRatio_working_3-way'!R343^3/27-'OddsRatio_working_3-way'!T343</f>
        <v>0.26166981978799519</v>
      </c>
      <c r="W343" s="11">
        <f>'OddsRatio_working_3-way'!V343^2+4*'OddsRatio_working_3-way'!U343^3/27</f>
        <v>-1.1372172634138755E-2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0.14128275480576233</v>
      </c>
      <c r="Y343" s="11">
        <f>IF('OddsRatio_working_3-way'!W343&gt;=0,IF('OddsRatio_working_3-way'!V343+SQRT('OddsRatio_working_3-way'!W343)&gt;0,0,PI()),ACOS('OddsRatio_working_3-way'!V343/(2*'OddsRatio_working_3-way'!X343)))</f>
        <v>0.38698769630024343</v>
      </c>
      <c r="Z343" s="11">
        <f>'OddsRatio_working_3-way'!X343^(1/3)*COS('OddsRatio_working_3-way'!Y343/3)</f>
        <v>0.51650318240300164</v>
      </c>
      <c r="AA343" s="11">
        <f>'OddsRatio_working_3-way'!X343^(1/3)*COS(('OddsRatio_working_3-way'!Y343+2*PI())/3)</f>
        <v>-0.31627427479029274</v>
      </c>
      <c r="AB343" s="11">
        <f>'OddsRatio_working_3-way'!X343^(1/3)*COS(('OddsRatio_working_3-way'!Y343+4*PI())/3)</f>
        <v>-0.20022890761270898</v>
      </c>
      <c r="AC343" s="11">
        <f>'OddsRatio_working_3-way'!X343^(1/3)*SIN('OddsRatio_working_3-way'!Y343/3)</f>
        <v>6.69988239781871E-2</v>
      </c>
      <c r="AD343" s="11">
        <f>'OddsRatio_working_3-way'!X343^(1/3)*SIN(('OddsRatio_working_3-way'!Y343+2*PI())/3)</f>
        <v>0.41380546510741351</v>
      </c>
      <c r="AE343" s="11">
        <f>'OddsRatio_working_3-way'!X343^(1/3)*SIN(('OddsRatio_working_3-way'!Y343+4*PI())/3)</f>
        <v>-0.48080428908560052</v>
      </c>
      <c r="AF343" s="11">
        <f>-'OddsRatio_working_3-way'!U343/(3*'OddsRatio_working_3-way'!X343^(1/3))*COS(('OddsRatio_working_3-way'!Y343)/3)</f>
        <v>0.51650318240300142</v>
      </c>
      <c r="AG343" s="11">
        <f>-'OddsRatio_working_3-way'!U343/(3*'OddsRatio_working_3-way'!X343^(1/3))*COS(('OddsRatio_working_3-way'!Y343+2*PI())/3)</f>
        <v>-0.31627427479029258</v>
      </c>
      <c r="AH343" s="11">
        <f>-'OddsRatio_working_3-way'!U343/(3*'OddsRatio_working_3-way'!X343^(1/3))*COS(('OddsRatio_working_3-way'!Y343+4*PI())/3)</f>
        <v>-0.20022890761270887</v>
      </c>
      <c r="AI343" s="11">
        <f>'OddsRatio_working_3-way'!U343/(3*'OddsRatio_working_3-way'!X343^(1/3))*SIN(('OddsRatio_working_3-way'!Y343)/3)</f>
        <v>-6.6998823978187072E-2</v>
      </c>
      <c r="AJ343" s="11">
        <f>'OddsRatio_working_3-way'!U343/(3*'OddsRatio_working_3-way'!X343^(1/3))*SIN(('OddsRatio_working_3-way'!Y343+2*PI())/3)</f>
        <v>-0.41380546510741334</v>
      </c>
      <c r="AK343" s="11">
        <f>'OddsRatio_working_3-way'!U343/(3*'OddsRatio_working_3-way'!X343^(1/3))*SIN(('OddsRatio_working_3-way'!Y343+4*PI())/3)</f>
        <v>0.4808042890856003</v>
      </c>
      <c r="AL343" s="11">
        <f>'OddsRatio_working_3-way'!Z343+'OddsRatio_working_3-way'!AF343</f>
        <v>1.0330063648060031</v>
      </c>
      <c r="AM343" s="11">
        <f>'OddsRatio_working_3-way'!AA343+'OddsRatio_working_3-way'!AG343</f>
        <v>-0.63254854958058537</v>
      </c>
      <c r="AN343" s="11">
        <f>'OddsRatio_working_3-way'!AB343+'OddsRatio_working_3-way'!AH343</f>
        <v>-0.40045781522541785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1.0330063648060031</v>
      </c>
      <c r="AS343" s="11">
        <f>IF(('OddsRatio_working_3-way'!X343=0),IF(Q343&gt;0,-Q343^(1/3),(-Q343)^(1/3)),'OddsRatio_working_3-way'!AM343-'OddsRatio_working_3-way'!R343/3)</f>
        <v>-0.63254854958058537</v>
      </c>
      <c r="AT343" s="11">
        <f>IF(('OddsRatio_working_3-way'!X343=0),IF(Q343&gt;0,-Q343^(1/3),(-Q343)^(1/3)),'OddsRatio_working_3-way'!AN343-'OddsRatio_working_3-way'!R343/3)</f>
        <v>-0.40045781522541785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9">
        <f t="shared" si="78"/>
        <v>0.49784080386469259</v>
      </c>
      <c r="E344" s="9">
        <f t="shared" si="79"/>
        <v>0.31512647679309036</v>
      </c>
      <c r="F344" s="9">
        <f t="shared" si="80"/>
        <v>0.18703271934221699</v>
      </c>
      <c r="G344" s="9">
        <f t="shared" si="81"/>
        <v>1.0398703539449119</v>
      </c>
      <c r="H344" s="9">
        <f t="shared" si="82"/>
        <v>2.0086742433265643</v>
      </c>
      <c r="I344" s="9">
        <f t="shared" si="83"/>
        <v>3.1733290397448655</v>
      </c>
      <c r="J344" s="9">
        <f t="shared" si="84"/>
        <v>5.3466580794897327</v>
      </c>
      <c r="K344" s="11">
        <f t="shared" si="85"/>
        <v>0.50761421319796951</v>
      </c>
      <c r="L344" s="11">
        <f t="shared" si="86"/>
        <v>0.3236245954692557</v>
      </c>
      <c r="M344" s="11">
        <f t="shared" si="87"/>
        <v>0.19305019305019305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-0.26874465586209706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0.22960645896923065</v>
      </c>
      <c r="Q344" s="11">
        <f>2*'OddsRatio_working_3-way'!K344*'OddsRatio_working_3-way'!L344*'OddsRatio_working_3-way'!M344</f>
        <v>6.3427198610284716E-2</v>
      </c>
      <c r="R344" s="11">
        <f t="shared" si="88"/>
        <v>0</v>
      </c>
      <c r="S344" s="11">
        <f t="shared" si="89"/>
        <v>-0.85436660398951458</v>
      </c>
      <c r="T344" s="11">
        <f t="shared" si="90"/>
        <v>-0.23601287403025267</v>
      </c>
      <c r="U344" s="11">
        <f>'OddsRatio_working_3-way'!S344-'OddsRatio_working_3-way'!R344^2/3</f>
        <v>-0.85436660398951458</v>
      </c>
      <c r="V344" s="11">
        <f>'OddsRatio_working_3-way'!S344*'OddsRatio_working_3-way'!R344/3-2*'OddsRatio_working_3-way'!R344^3/27-'OddsRatio_working_3-way'!T344</f>
        <v>0.23601287403025267</v>
      </c>
      <c r="W344" s="11">
        <f>'OddsRatio_working_3-way'!V344^2+4*'OddsRatio_working_3-way'!U344^3/27</f>
        <v>-3.6688785342919396E-2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0.1519793259385461</v>
      </c>
      <c r="Y344" s="11">
        <f>IF('OddsRatio_working_3-way'!W344&gt;=0,IF('OddsRatio_working_3-way'!V344+SQRT('OddsRatio_working_3-way'!W344)&gt;0,0,PI()),ACOS('OddsRatio_working_3-way'!V344/(2*'OddsRatio_working_3-way'!X344)))</f>
        <v>0.68176173199797141</v>
      </c>
      <c r="Z344" s="11">
        <f>'OddsRatio_working_3-way'!X344^(1/3)*COS('OddsRatio_working_3-way'!Y344/3)</f>
        <v>0.51993517697245595</v>
      </c>
      <c r="AA344" s="11">
        <f>'OddsRatio_working_3-way'!X344^(1/3)*COS(('OddsRatio_working_3-way'!Y344+2*PI())/3)</f>
        <v>-0.36409352093028519</v>
      </c>
      <c r="AB344" s="11">
        <f>'OddsRatio_working_3-way'!X344^(1/3)*COS(('OddsRatio_working_3-way'!Y344+4*PI())/3)</f>
        <v>-0.15584165604217082</v>
      </c>
      <c r="AC344" s="11">
        <f>'OddsRatio_working_3-way'!X344^(1/3)*SIN('OddsRatio_working_3-way'!Y344/3)</f>
        <v>0.12023427025239444</v>
      </c>
      <c r="AD344" s="11">
        <f>'OddsRatio_working_3-way'!X344^(1/3)*SIN(('OddsRatio_working_3-way'!Y344+2*PI())/3)</f>
        <v>0.39015993645310748</v>
      </c>
      <c r="AE344" s="11">
        <f>'OddsRatio_working_3-way'!X344^(1/3)*SIN(('OddsRatio_working_3-way'!Y344+4*PI())/3)</f>
        <v>-0.51039420670550184</v>
      </c>
      <c r="AF344" s="11">
        <f>-'OddsRatio_working_3-way'!U344/(3*'OddsRatio_working_3-way'!X344^(1/3))*COS(('OddsRatio_working_3-way'!Y344)/3)</f>
        <v>0.51993517697245595</v>
      </c>
      <c r="AG344" s="11">
        <f>-'OddsRatio_working_3-way'!U344/(3*'OddsRatio_working_3-way'!X344^(1/3))*COS(('OddsRatio_working_3-way'!Y344+2*PI())/3)</f>
        <v>-0.36409352093028519</v>
      </c>
      <c r="AH344" s="11">
        <f>-'OddsRatio_working_3-way'!U344/(3*'OddsRatio_working_3-way'!X344^(1/3))*COS(('OddsRatio_working_3-way'!Y344+4*PI())/3)</f>
        <v>-0.15584165604217082</v>
      </c>
      <c r="AI344" s="11">
        <f>'OddsRatio_working_3-way'!U344/(3*'OddsRatio_working_3-way'!X344^(1/3))*SIN(('OddsRatio_working_3-way'!Y344)/3)</f>
        <v>-0.12023427025239444</v>
      </c>
      <c r="AJ344" s="11">
        <f>'OddsRatio_working_3-way'!U344/(3*'OddsRatio_working_3-way'!X344^(1/3))*SIN(('OddsRatio_working_3-way'!Y344+2*PI())/3)</f>
        <v>-0.39015993645310748</v>
      </c>
      <c r="AK344" s="11">
        <f>'OddsRatio_working_3-way'!U344/(3*'OddsRatio_working_3-way'!X344^(1/3))*SIN(('OddsRatio_working_3-way'!Y344+4*PI())/3)</f>
        <v>0.51039420670550184</v>
      </c>
      <c r="AL344" s="11">
        <f>'OddsRatio_working_3-way'!Z344+'OddsRatio_working_3-way'!AF344</f>
        <v>1.0398703539449119</v>
      </c>
      <c r="AM344" s="11">
        <f>'OddsRatio_working_3-way'!AA344+'OddsRatio_working_3-way'!AG344</f>
        <v>-0.72818704186057037</v>
      </c>
      <c r="AN344" s="11">
        <f>'OddsRatio_working_3-way'!AB344+'OddsRatio_working_3-way'!AH344</f>
        <v>-0.31168331208434163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1.0398703539449119</v>
      </c>
      <c r="AS344" s="11">
        <f>IF(('OddsRatio_working_3-way'!X344=0),IF(Q344&gt;0,-Q344^(1/3),(-Q344)^(1/3)),'OddsRatio_working_3-way'!AM344-'OddsRatio_working_3-way'!R344/3)</f>
        <v>-0.72818704186057037</v>
      </c>
      <c r="AT344" s="11">
        <f>IF(('OddsRatio_working_3-way'!X344=0),IF(Q344&gt;0,-Q344^(1/3),(-Q344)^(1/3)),'OddsRatio_working_3-way'!AN344-'OddsRatio_working_3-way'!R344/3)</f>
        <v>-0.31168331208434163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9">
        <f t="shared" si="78"/>
        <v>0.59571898152074199</v>
      </c>
      <c r="E345" s="9">
        <f t="shared" si="79"/>
        <v>0.25219716969813483</v>
      </c>
      <c r="F345" s="9">
        <f t="shared" si="80"/>
        <v>0.15208384878112341</v>
      </c>
      <c r="G345" s="9">
        <f t="shared" si="81"/>
        <v>1.0440674495088942</v>
      </c>
      <c r="H345" s="9">
        <f t="shared" si="82"/>
        <v>1.678643842180781</v>
      </c>
      <c r="I345" s="9">
        <f t="shared" si="83"/>
        <v>3.9651515566052593</v>
      </c>
      <c r="J345" s="9">
        <f t="shared" si="84"/>
        <v>6.5753201803774948</v>
      </c>
      <c r="K345" s="11">
        <f t="shared" si="85"/>
        <v>0.60606060606060608</v>
      </c>
      <c r="L345" s="11">
        <f t="shared" si="86"/>
        <v>0.26041666666666669</v>
      </c>
      <c r="M345" s="11">
        <f t="shared" si="87"/>
        <v>0.15772870662460567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-0.24539659210400555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0.21981446961730877</v>
      </c>
      <c r="Q345" s="11">
        <f>2*'OddsRatio_working_3-way'!K345*'OddsRatio_working_3-way'!L345*'OddsRatio_working_3-way'!M345</f>
        <v>4.978810183857503E-2</v>
      </c>
      <c r="R345" s="11">
        <f t="shared" si="88"/>
        <v>0</v>
      </c>
      <c r="S345" s="11">
        <f t="shared" si="89"/>
        <v>-0.89575192439569662</v>
      </c>
      <c r="T345" s="11">
        <f t="shared" si="90"/>
        <v>-0.20288831809642049</v>
      </c>
      <c r="U345" s="11">
        <f>'OddsRatio_working_3-way'!S345-'OddsRatio_working_3-way'!R345^2/3</f>
        <v>-0.89575192439569662</v>
      </c>
      <c r="V345" s="11">
        <f>'OddsRatio_working_3-way'!S345*'OddsRatio_working_3-way'!R345/3-2*'OddsRatio_working_3-way'!R345^3/27-'OddsRatio_working_3-way'!T345</f>
        <v>0.20288831809642049</v>
      </c>
      <c r="W345" s="11">
        <f>'OddsRatio_working_3-way'!V345^2+4*'OddsRatio_working_3-way'!U345^3/27</f>
        <v>-6.5314230263748871E-2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0.16315475773306704</v>
      </c>
      <c r="Y345" s="11">
        <f>IF('OddsRatio_working_3-way'!W345&gt;=0,IF('OddsRatio_working_3-way'!V345+SQRT('OddsRatio_working_3-way'!W345)&gt;0,0,PI()),ACOS('OddsRatio_working_3-way'!V345/(2*'OddsRatio_working_3-way'!X345)))</f>
        <v>0.89980018314875032</v>
      </c>
      <c r="Z345" s="11">
        <f>'OddsRatio_working_3-way'!X345^(1/3)*COS('OddsRatio_working_3-way'!Y345/3)</f>
        <v>0.52203372475444709</v>
      </c>
      <c r="AA345" s="11">
        <f>'OddsRatio_working_3-way'!X345^(1/3)*COS(('OddsRatio_working_3-way'!Y345+2*PI())/3)</f>
        <v>-0.40083307661281492</v>
      </c>
      <c r="AB345" s="11">
        <f>'OddsRatio_working_3-way'!X345^(1/3)*COS(('OddsRatio_working_3-way'!Y345+4*PI())/3)</f>
        <v>-0.12120064814163228</v>
      </c>
      <c r="AC345" s="11">
        <f>'OddsRatio_working_3-way'!X345^(1/3)*SIN('OddsRatio_working_3-way'!Y345/3)</f>
        <v>0.16144585785198626</v>
      </c>
      <c r="AD345" s="11">
        <f>'OddsRatio_working_3-way'!X345^(1/3)*SIN(('OddsRatio_working_3-way'!Y345+2*PI())/3)</f>
        <v>0.37137153834357151</v>
      </c>
      <c r="AE345" s="11">
        <f>'OddsRatio_working_3-way'!X345^(1/3)*SIN(('OddsRatio_working_3-way'!Y345+4*PI())/3)</f>
        <v>-0.53281739619555757</v>
      </c>
      <c r="AF345" s="11">
        <f>-'OddsRatio_working_3-way'!U345/(3*'OddsRatio_working_3-way'!X345^(1/3))*COS(('OddsRatio_working_3-way'!Y345)/3)</f>
        <v>0.52203372475444709</v>
      </c>
      <c r="AG345" s="11">
        <f>-'OddsRatio_working_3-way'!U345/(3*'OddsRatio_working_3-way'!X345^(1/3))*COS(('OddsRatio_working_3-way'!Y345+2*PI())/3)</f>
        <v>-0.40083307661281492</v>
      </c>
      <c r="AH345" s="11">
        <f>-'OddsRatio_working_3-way'!U345/(3*'OddsRatio_working_3-way'!X345^(1/3))*COS(('OddsRatio_working_3-way'!Y345+4*PI())/3)</f>
        <v>-0.12120064814163228</v>
      </c>
      <c r="AI345" s="11">
        <f>'OddsRatio_working_3-way'!U345/(3*'OddsRatio_working_3-way'!X345^(1/3))*SIN(('OddsRatio_working_3-way'!Y345)/3)</f>
        <v>-0.16144585785198626</v>
      </c>
      <c r="AJ345" s="11">
        <f>'OddsRatio_working_3-way'!U345/(3*'OddsRatio_working_3-way'!X345^(1/3))*SIN(('OddsRatio_working_3-way'!Y345+2*PI())/3)</f>
        <v>-0.37137153834357151</v>
      </c>
      <c r="AK345" s="11">
        <f>'OddsRatio_working_3-way'!U345/(3*'OddsRatio_working_3-way'!X345^(1/3))*SIN(('OddsRatio_working_3-way'!Y345+4*PI())/3)</f>
        <v>0.53281739619555757</v>
      </c>
      <c r="AL345" s="11">
        <f>'OddsRatio_working_3-way'!Z345+'OddsRatio_working_3-way'!AF345</f>
        <v>1.0440674495088942</v>
      </c>
      <c r="AM345" s="11">
        <f>'OddsRatio_working_3-way'!AA345+'OddsRatio_working_3-way'!AG345</f>
        <v>-0.80166615322562984</v>
      </c>
      <c r="AN345" s="11">
        <f>'OddsRatio_working_3-way'!AB345+'OddsRatio_working_3-way'!AH345</f>
        <v>-0.24240129628326457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1.0440674495088942</v>
      </c>
      <c r="AS345" s="11">
        <f>IF(('OddsRatio_working_3-way'!X345=0),IF(Q345&gt;0,-Q345^(1/3),(-Q345)^(1/3)),'OddsRatio_working_3-way'!AM345-'OddsRatio_working_3-way'!R345/3)</f>
        <v>-0.80166615322562984</v>
      </c>
      <c r="AT345" s="11">
        <f>IF(('OddsRatio_working_3-way'!X345=0),IF(Q345&gt;0,-Q345^(1/3),(-Q345)^(1/3)),'OddsRatio_working_3-way'!AN345-'OddsRatio_working_3-way'!R345/3)</f>
        <v>-0.24240129628326457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9">
        <f t="shared" si="78"/>
        <v>0.50336082574099383</v>
      </c>
      <c r="E347" s="9">
        <f t="shared" si="79"/>
        <v>0.31081941417825859</v>
      </c>
      <c r="F347" s="9">
        <f t="shared" si="80"/>
        <v>0.18581976008074749</v>
      </c>
      <c r="G347" s="9">
        <f t="shared" si="81"/>
        <v>1.0609101665722092</v>
      </c>
      <c r="H347" s="9">
        <f t="shared" si="82"/>
        <v>1.9866464549121541</v>
      </c>
      <c r="I347" s="9">
        <f t="shared" si="83"/>
        <v>3.2173022481359168</v>
      </c>
      <c r="J347" s="9">
        <f t="shared" si="84"/>
        <v>5.3815589879432233</v>
      </c>
      <c r="K347" s="11">
        <f t="shared" si="85"/>
        <v>0.5181347150259068</v>
      </c>
      <c r="L347" s="11">
        <f t="shared" si="86"/>
        <v>0.3236245954692557</v>
      </c>
      <c r="M347" s="11">
        <f t="shared" si="87"/>
        <v>0.19493177387914232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-0.26238930716017084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0.23370762835754108</v>
      </c>
      <c r="Q347" s="11">
        <f>2*'OddsRatio_working_3-way'!K347*'OddsRatio_working_3-way'!L347*'OddsRatio_working_3-way'!M347</f>
        <v>6.5372763176934578E-2</v>
      </c>
      <c r="R347" s="11">
        <f t="shared" si="88"/>
        <v>0</v>
      </c>
      <c r="S347" s="11">
        <f t="shared" si="89"/>
        <v>-0.89069036725219319</v>
      </c>
      <c r="T347" s="11">
        <f t="shared" si="90"/>
        <v>-0.24914415867194217</v>
      </c>
      <c r="U347" s="11">
        <f>'OddsRatio_working_3-way'!S347-'OddsRatio_working_3-way'!R347^2/3</f>
        <v>-0.89069036725219319</v>
      </c>
      <c r="V347" s="11">
        <f>'OddsRatio_working_3-way'!S347*'OddsRatio_working_3-way'!R347/3-2*'OddsRatio_working_3-way'!R347^3/27-'OddsRatio_working_3-way'!T347</f>
        <v>0.24914415867194217</v>
      </c>
      <c r="W347" s="11">
        <f>'OddsRatio_working_3-way'!V347^2+4*'OddsRatio_working_3-way'!U347^3/27</f>
        <v>-4.2610268580532774E-2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0.16177382388761374</v>
      </c>
      <c r="Y347" s="11">
        <f>IF('OddsRatio_working_3-way'!W347&gt;=0,IF('OddsRatio_working_3-way'!V347+SQRT('OddsRatio_working_3-way'!W347)&gt;0,0,PI()),ACOS('OddsRatio_working_3-way'!V347/(2*'OddsRatio_working_3-way'!X347)))</f>
        <v>0.69189476781839987</v>
      </c>
      <c r="Z347" s="11">
        <f>'OddsRatio_working_3-way'!X347^(1/3)*COS('OddsRatio_working_3-way'!Y347/3)</f>
        <v>0.53045508328610458</v>
      </c>
      <c r="AA347" s="11">
        <f>'OddsRatio_working_3-way'!X347^(1/3)*COS(('OddsRatio_working_3-way'!Y347+2*PI())/3)</f>
        <v>-0.37309618989173138</v>
      </c>
      <c r="AB347" s="11">
        <f>'OddsRatio_working_3-way'!X347^(1/3)*COS(('OddsRatio_working_3-way'!Y347+4*PI())/3)</f>
        <v>-0.15735889339437331</v>
      </c>
      <c r="AC347" s="11">
        <f>'OddsRatio_working_3-way'!X347^(1/3)*SIN('OddsRatio_working_3-way'!Y347/3)</f>
        <v>0.12455598620699186</v>
      </c>
      <c r="AD347" s="11">
        <f>'OddsRatio_working_3-way'!X347^(1/3)*SIN(('OddsRatio_working_3-way'!Y347+2*PI())/3)</f>
        <v>0.39710958458886081</v>
      </c>
      <c r="AE347" s="11">
        <f>'OddsRatio_working_3-way'!X347^(1/3)*SIN(('OddsRatio_working_3-way'!Y347+4*PI())/3)</f>
        <v>-0.52166557079585263</v>
      </c>
      <c r="AF347" s="11">
        <f>-'OddsRatio_working_3-way'!U347/(3*'OddsRatio_working_3-way'!X347^(1/3))*COS(('OddsRatio_working_3-way'!Y347)/3)</f>
        <v>0.53045508328610447</v>
      </c>
      <c r="AG347" s="11">
        <f>-'OddsRatio_working_3-way'!U347/(3*'OddsRatio_working_3-way'!X347^(1/3))*COS(('OddsRatio_working_3-way'!Y347+2*PI())/3)</f>
        <v>-0.37309618989173132</v>
      </c>
      <c r="AH347" s="11">
        <f>-'OddsRatio_working_3-way'!U347/(3*'OddsRatio_working_3-way'!X347^(1/3))*COS(('OddsRatio_working_3-way'!Y347+4*PI())/3)</f>
        <v>-0.15735889339437328</v>
      </c>
      <c r="AI347" s="11">
        <f>'OddsRatio_working_3-way'!U347/(3*'OddsRatio_working_3-way'!X347^(1/3))*SIN(('OddsRatio_working_3-way'!Y347)/3)</f>
        <v>-0.12455598620699185</v>
      </c>
      <c r="AJ347" s="11">
        <f>'OddsRatio_working_3-way'!U347/(3*'OddsRatio_working_3-way'!X347^(1/3))*SIN(('OddsRatio_working_3-way'!Y347+2*PI())/3)</f>
        <v>-0.3971095845888607</v>
      </c>
      <c r="AK347" s="11">
        <f>'OddsRatio_working_3-way'!U347/(3*'OddsRatio_working_3-way'!X347^(1/3))*SIN(('OddsRatio_working_3-way'!Y347+4*PI())/3)</f>
        <v>0.52166557079585252</v>
      </c>
      <c r="AL347" s="11">
        <f>'OddsRatio_working_3-way'!Z347+'OddsRatio_working_3-way'!AF347</f>
        <v>1.0609101665722092</v>
      </c>
      <c r="AM347" s="11">
        <f>'OddsRatio_working_3-way'!AA347+'OddsRatio_working_3-way'!AG347</f>
        <v>-0.74619237978346264</v>
      </c>
      <c r="AN347" s="11">
        <f>'OddsRatio_working_3-way'!AB347+'OddsRatio_working_3-way'!AH347</f>
        <v>-0.31471778678874662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1.0609101665722092</v>
      </c>
      <c r="AS347" s="11">
        <f>IF(('OddsRatio_working_3-way'!X347=0),IF(Q347&gt;0,-Q347^(1/3),(-Q347)^(1/3)),'OddsRatio_working_3-way'!AM347-'OddsRatio_working_3-way'!R347/3)</f>
        <v>-0.74619237978346264</v>
      </c>
      <c r="AT347" s="11">
        <f>IF(('OddsRatio_working_3-way'!X347=0),IF(Q347&gt;0,-Q347^(1/3),(-Q347)^(1/3)),'OddsRatio_working_3-way'!AN347-'OddsRatio_working_3-way'!R347/3)</f>
        <v>-0.31471778678874662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9">
        <f t="shared" si="78"/>
        <v>0.27159598215950681</v>
      </c>
      <c r="E348" s="9">
        <f t="shared" si="79"/>
        <v>0.36141204880583505</v>
      </c>
      <c r="F348" s="9">
        <f t="shared" si="80"/>
        <v>0.36699196903465786</v>
      </c>
      <c r="G348" s="9">
        <f t="shared" si="81"/>
        <v>1.0517410168442491</v>
      </c>
      <c r="H348" s="9">
        <f t="shared" si="82"/>
        <v>3.6819395929528351</v>
      </c>
      <c r="I348" s="9">
        <f t="shared" si="83"/>
        <v>2.7669249082983391</v>
      </c>
      <c r="J348" s="9">
        <f t="shared" si="84"/>
        <v>2.7248552676245685</v>
      </c>
      <c r="K348" s="11">
        <f t="shared" si="85"/>
        <v>0.28169014084507044</v>
      </c>
      <c r="L348" s="11">
        <f t="shared" si="86"/>
        <v>0.37313432835820892</v>
      </c>
      <c r="M348" s="11">
        <f t="shared" si="87"/>
        <v>0.37878787878787878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-0.27972174976589503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0.23370662691663324</v>
      </c>
      <c r="Q348" s="11">
        <f>2*'OddsRatio_working_3-way'!K348*'OddsRatio_working_3-way'!L348*'OddsRatio_working_3-way'!M348</f>
        <v>7.9627470840420184E-2</v>
      </c>
      <c r="R348" s="11">
        <f t="shared" si="88"/>
        <v>0</v>
      </c>
      <c r="S348" s="11">
        <f t="shared" si="89"/>
        <v>-0.83549680034615537</v>
      </c>
      <c r="T348" s="11">
        <f t="shared" si="90"/>
        <v>-0.28466671221334083</v>
      </c>
      <c r="U348" s="11">
        <f>'OddsRatio_working_3-way'!S348-'OddsRatio_working_3-way'!R348^2/3</f>
        <v>-0.83549680034615537</v>
      </c>
      <c r="V348" s="11">
        <f>'OddsRatio_working_3-way'!S348*'OddsRatio_working_3-way'!R348/3-2*'OddsRatio_working_3-way'!R348^3/27-'OddsRatio_working_3-way'!T348</f>
        <v>0.28466671221334083</v>
      </c>
      <c r="W348" s="11">
        <f>'OddsRatio_working_3-way'!V348^2+4*'OddsRatio_working_3-way'!U348^3/27</f>
        <v>-5.3682167720429663E-3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0.14697223701638007</v>
      </c>
      <c r="Y348" s="11">
        <f>IF('OddsRatio_working_3-way'!W348&gt;=0,IF('OddsRatio_working_3-way'!V348+SQRT('OddsRatio_working_3-way'!W348)&gt;0,0,PI()),ACOS('OddsRatio_working_3-way'!V348/(2*'OddsRatio_working_3-way'!X348)))</f>
        <v>0.25191436172485049</v>
      </c>
      <c r="Z348" s="11">
        <f>'OddsRatio_working_3-way'!X348^(1/3)*COS('OddsRatio_working_3-way'!Y348/3)</f>
        <v>0.52587050842212468</v>
      </c>
      <c r="AA348" s="11">
        <f>'OddsRatio_working_3-way'!X348^(1/3)*COS(('OddsRatio_working_3-way'!Y348+2*PI())/3)</f>
        <v>-0.30126743867048222</v>
      </c>
      <c r="AB348" s="11">
        <f>'OddsRatio_working_3-way'!X348^(1/3)*COS(('OddsRatio_working_3-way'!Y348+4*PI())/3)</f>
        <v>-0.22460306975164249</v>
      </c>
      <c r="AC348" s="11">
        <f>'OddsRatio_working_3-way'!X348^(1/3)*SIN('OddsRatio_working_3-way'!Y348/3)</f>
        <v>4.4262194032545145E-2</v>
      </c>
      <c r="AD348" s="11">
        <f>'OddsRatio_working_3-way'!X348^(1/3)*SIN(('OddsRatio_working_3-way'!Y348+2*PI())/3)</f>
        <v>0.43328612237832603</v>
      </c>
      <c r="AE348" s="11">
        <f>'OddsRatio_working_3-way'!X348^(1/3)*SIN(('OddsRatio_working_3-way'!Y348+4*PI())/3)</f>
        <v>-0.47754831641087098</v>
      </c>
      <c r="AF348" s="11">
        <f>-'OddsRatio_working_3-way'!U348/(3*'OddsRatio_working_3-way'!X348^(1/3))*COS(('OddsRatio_working_3-way'!Y348)/3)</f>
        <v>0.52587050842212446</v>
      </c>
      <c r="AG348" s="11">
        <f>-'OddsRatio_working_3-way'!U348/(3*'OddsRatio_working_3-way'!X348^(1/3))*COS(('OddsRatio_working_3-way'!Y348+2*PI())/3)</f>
        <v>-0.30126743867048211</v>
      </c>
      <c r="AH348" s="11">
        <f>-'OddsRatio_working_3-way'!U348/(3*'OddsRatio_working_3-way'!X348^(1/3))*COS(('OddsRatio_working_3-way'!Y348+4*PI())/3)</f>
        <v>-0.22460306975164238</v>
      </c>
      <c r="AI348" s="11">
        <f>'OddsRatio_working_3-way'!U348/(3*'OddsRatio_working_3-way'!X348^(1/3))*SIN(('OddsRatio_working_3-way'!Y348)/3)</f>
        <v>-4.4262194032545124E-2</v>
      </c>
      <c r="AJ348" s="11">
        <f>'OddsRatio_working_3-way'!U348/(3*'OddsRatio_working_3-way'!X348^(1/3))*SIN(('OddsRatio_working_3-way'!Y348+2*PI())/3)</f>
        <v>-0.43328612237832587</v>
      </c>
      <c r="AK348" s="11">
        <f>'OddsRatio_working_3-way'!U348/(3*'OddsRatio_working_3-way'!X348^(1/3))*SIN(('OddsRatio_working_3-way'!Y348+4*PI())/3)</f>
        <v>0.47754831641087075</v>
      </c>
      <c r="AL348" s="11">
        <f>'OddsRatio_working_3-way'!Z348+'OddsRatio_working_3-way'!AF348</f>
        <v>1.0517410168442491</v>
      </c>
      <c r="AM348" s="11">
        <f>'OddsRatio_working_3-way'!AA348+'OddsRatio_working_3-way'!AG348</f>
        <v>-0.60253487734096434</v>
      </c>
      <c r="AN348" s="11">
        <f>'OddsRatio_working_3-way'!AB348+'OddsRatio_working_3-way'!AH348</f>
        <v>-0.44920613950328486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1.0517410168442491</v>
      </c>
      <c r="AS348" s="11">
        <f>IF(('OddsRatio_working_3-way'!X348=0),IF(Q348&gt;0,-Q348^(1/3),(-Q348)^(1/3)),'OddsRatio_working_3-way'!AM348-'OddsRatio_working_3-way'!R348/3)</f>
        <v>-0.60253487734096434</v>
      </c>
      <c r="AT348" s="11">
        <f>IF(('OddsRatio_working_3-way'!X348=0),IF(Q348&gt;0,-Q348^(1/3),(-Q348)^(1/3)),'OddsRatio_working_3-way'!AN348-'OddsRatio_working_3-way'!R348/3)</f>
        <v>-0.44920613950328486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9">
        <f t="shared" si="78"/>
        <v>0.30135009262122991</v>
      </c>
      <c r="E349" s="9">
        <f t="shared" si="79"/>
        <v>0.33526629391594048</v>
      </c>
      <c r="F349" s="9">
        <f t="shared" si="80"/>
        <v>0.36338361346282949</v>
      </c>
      <c r="G349" s="9">
        <f t="shared" si="81"/>
        <v>1.0490495524975558</v>
      </c>
      <c r="H349" s="9">
        <f t="shared" si="82"/>
        <v>3.3183995110195981</v>
      </c>
      <c r="I349" s="9">
        <f t="shared" si="83"/>
        <v>2.9827036542203813</v>
      </c>
      <c r="J349" s="9">
        <f t="shared" si="84"/>
        <v>2.7519127526709179</v>
      </c>
      <c r="K349" s="11">
        <f t="shared" si="85"/>
        <v>0.3115264797507788</v>
      </c>
      <c r="L349" s="11">
        <f t="shared" si="86"/>
        <v>0.34602076124567471</v>
      </c>
      <c r="M349" s="11">
        <f t="shared" si="87"/>
        <v>0.37453183520599254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-0.28161540789790662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0.23294944314788094</v>
      </c>
      <c r="Q349" s="11">
        <f>2*'OddsRatio_working_3-way'!K349*'OddsRatio_working_3-way'!L349*'OddsRatio_working_3-way'!M349</f>
        <v>8.0745040952471731E-2</v>
      </c>
      <c r="R349" s="11">
        <f t="shared" si="88"/>
        <v>0</v>
      </c>
      <c r="S349" s="11">
        <f t="shared" si="89"/>
        <v>-0.8271899782995239</v>
      </c>
      <c r="T349" s="11">
        <f t="shared" si="90"/>
        <v>-0.28672096301543287</v>
      </c>
      <c r="U349" s="11">
        <f>'OddsRatio_working_3-way'!S349-'OddsRatio_working_3-way'!R349^2/3</f>
        <v>-0.8271899782995239</v>
      </c>
      <c r="V349" s="11">
        <f>'OddsRatio_working_3-way'!S349*'OddsRatio_working_3-way'!R349/3-2*'OddsRatio_working_3-way'!R349^3/27-'OddsRatio_working_3-way'!T349</f>
        <v>0.28672096301543287</v>
      </c>
      <c r="W349" s="11">
        <f>'OddsRatio_working_3-way'!V349^2+4*'OddsRatio_working_3-way'!U349^3/27</f>
        <v>-1.6428178942796967E-3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0.14478581467704021</v>
      </c>
      <c r="Y349" s="11">
        <f>IF('OddsRatio_working_3-way'!W349&gt;=0,IF('OddsRatio_working_3-way'!V349+SQRT('OddsRatio_working_3-way'!W349)&gt;0,0,PI()),ACOS('OddsRatio_working_3-way'!V349/(2*'OddsRatio_working_3-way'!X349)))</f>
        <v>0.14043233373045183</v>
      </c>
      <c r="Z349" s="11">
        <f>'OddsRatio_working_3-way'!X349^(1/3)*COS('OddsRatio_working_3-way'!Y349/3)</f>
        <v>0.52452477624877791</v>
      </c>
      <c r="AA349" s="11">
        <f>'OddsRatio_working_3-way'!X349^(1/3)*COS(('OddsRatio_working_3-way'!Y349+2*PI())/3)</f>
        <v>-0.28354181247652127</v>
      </c>
      <c r="AB349" s="11">
        <f>'OddsRatio_working_3-way'!X349^(1/3)*COS(('OddsRatio_working_3-way'!Y349+4*PI())/3)</f>
        <v>-0.2409829637722565</v>
      </c>
      <c r="AC349" s="11">
        <f>'OddsRatio_working_3-way'!X349^(1/3)*SIN('OddsRatio_working_3-way'!Y349/3)</f>
        <v>2.4571362755807818E-2</v>
      </c>
      <c r="AD349" s="11">
        <f>'OddsRatio_working_3-way'!X349^(1/3)*SIN(('OddsRatio_working_3-way'!Y349+2*PI())/3)</f>
        <v>0.44196609976788631</v>
      </c>
      <c r="AE349" s="11">
        <f>'OddsRatio_working_3-way'!X349^(1/3)*SIN(('OddsRatio_working_3-way'!Y349+4*PI())/3)</f>
        <v>-0.46653746252369416</v>
      </c>
      <c r="AF349" s="11">
        <f>-'OddsRatio_working_3-way'!U349/(3*'OddsRatio_working_3-way'!X349^(1/3))*COS(('OddsRatio_working_3-way'!Y349)/3)</f>
        <v>0.52452477624877791</v>
      </c>
      <c r="AG349" s="11">
        <f>-'OddsRatio_working_3-way'!U349/(3*'OddsRatio_working_3-way'!X349^(1/3))*COS(('OddsRatio_working_3-way'!Y349+2*PI())/3)</f>
        <v>-0.28354181247652127</v>
      </c>
      <c r="AH349" s="11">
        <f>-'OddsRatio_working_3-way'!U349/(3*'OddsRatio_working_3-way'!X349^(1/3))*COS(('OddsRatio_working_3-way'!Y349+4*PI())/3)</f>
        <v>-0.2409829637722565</v>
      </c>
      <c r="AI349" s="11">
        <f>'OddsRatio_working_3-way'!U349/(3*'OddsRatio_working_3-way'!X349^(1/3))*SIN(('OddsRatio_working_3-way'!Y349)/3)</f>
        <v>-2.4571362755807818E-2</v>
      </c>
      <c r="AJ349" s="11">
        <f>'OddsRatio_working_3-way'!U349/(3*'OddsRatio_working_3-way'!X349^(1/3))*SIN(('OddsRatio_working_3-way'!Y349+2*PI())/3)</f>
        <v>-0.44196609976788631</v>
      </c>
      <c r="AK349" s="11">
        <f>'OddsRatio_working_3-way'!U349/(3*'OddsRatio_working_3-way'!X349^(1/3))*SIN(('OddsRatio_working_3-way'!Y349+4*PI())/3)</f>
        <v>0.46653746252369416</v>
      </c>
      <c r="AL349" s="11">
        <f>'OddsRatio_working_3-way'!Z349+'OddsRatio_working_3-way'!AF349</f>
        <v>1.0490495524975558</v>
      </c>
      <c r="AM349" s="11">
        <f>'OddsRatio_working_3-way'!AA349+'OddsRatio_working_3-way'!AG349</f>
        <v>-0.56708362495304254</v>
      </c>
      <c r="AN349" s="11">
        <f>'OddsRatio_working_3-way'!AB349+'OddsRatio_working_3-way'!AH349</f>
        <v>-0.48196592754451301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1.0490495524975558</v>
      </c>
      <c r="AS349" s="11">
        <f>IF(('OddsRatio_working_3-way'!X349=0),IF(Q349&gt;0,-Q349^(1/3),(-Q349)^(1/3)),'OddsRatio_working_3-way'!AM349-'OddsRatio_working_3-way'!R349/3)</f>
        <v>-0.56708362495304254</v>
      </c>
      <c r="AT349" s="11">
        <f>IF(('OddsRatio_working_3-way'!X349=0),IF(Q349&gt;0,-Q349^(1/3),(-Q349)^(1/3)),'OddsRatio_working_3-way'!AN349-'OddsRatio_working_3-way'!R349/3)</f>
        <v>-0.48196592754451301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9">
        <f t="shared" si="78"/>
        <v>0.42036801066684804</v>
      </c>
      <c r="E350" s="9">
        <f t="shared" si="79"/>
        <v>0.32424469684642271</v>
      </c>
      <c r="F350" s="9">
        <f t="shared" si="80"/>
        <v>0.25538729248672914</v>
      </c>
      <c r="G350" s="9">
        <f t="shared" si="81"/>
        <v>1.0525709763880036</v>
      </c>
      <c r="H350" s="9">
        <f t="shared" si="82"/>
        <v>2.3788679790682847</v>
      </c>
      <c r="I350" s="9">
        <f t="shared" si="83"/>
        <v>3.0840905332482471</v>
      </c>
      <c r="J350" s="9">
        <f t="shared" si="84"/>
        <v>3.9156216045947692</v>
      </c>
      <c r="K350" s="11">
        <f t="shared" si="85"/>
        <v>0.4329004329004329</v>
      </c>
      <c r="L350" s="11">
        <f t="shared" si="86"/>
        <v>0.33557046979865773</v>
      </c>
      <c r="M350" s="11">
        <f t="shared" si="87"/>
        <v>0.26525198938992045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-0.27685135970255148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0.23350868062740315</v>
      </c>
      <c r="Q350" s="11">
        <f>2*'OddsRatio_working_3-way'!K350*'OddsRatio_working_3-way'!L350*'OddsRatio_working_3-way'!M350</f>
        <v>7.7065571164159463E-2</v>
      </c>
      <c r="R350" s="11">
        <f t="shared" si="88"/>
        <v>0</v>
      </c>
      <c r="S350" s="11">
        <f t="shared" si="89"/>
        <v>-0.84344422537163766</v>
      </c>
      <c r="T350" s="11">
        <f t="shared" si="90"/>
        <v>-0.27836443081572204</v>
      </c>
      <c r="U350" s="11">
        <f>'OddsRatio_working_3-way'!S350-'OddsRatio_working_3-way'!R350^2/3</f>
        <v>-0.84344422537163766</v>
      </c>
      <c r="V350" s="11">
        <f>'OddsRatio_working_3-way'!S350*'OddsRatio_working_3-way'!R350/3-2*'OddsRatio_working_3-way'!R350^3/27-'OddsRatio_working_3-way'!T350</f>
        <v>0.27836443081572204</v>
      </c>
      <c r="W350" s="11">
        <f>'OddsRatio_working_3-way'!V350^2+4*'OddsRatio_working_3-way'!U350^3/27</f>
        <v>-1.1405787523194627E-2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0.14907426326042628</v>
      </c>
      <c r="Y350" s="11">
        <f>IF('OddsRatio_working_3-way'!W350&gt;=0,IF('OddsRatio_working_3-way'!V350+SQRT('OddsRatio_working_3-way'!W350)&gt;0,0,PI()),ACOS('OddsRatio_working_3-way'!V350/(2*'OddsRatio_working_3-way'!X350)))</f>
        <v>0.36634312861336471</v>
      </c>
      <c r="Z350" s="11">
        <f>'OddsRatio_working_3-way'!X350^(1/3)*COS('OddsRatio_working_3-way'!Y350/3)</f>
        <v>0.52628548819400167</v>
      </c>
      <c r="AA350" s="11">
        <f>'OddsRatio_working_3-way'!X350^(1/3)*COS(('OddsRatio_working_3-way'!Y350+2*PI())/3)</f>
        <v>-0.31907793007336399</v>
      </c>
      <c r="AB350" s="11">
        <f>'OddsRatio_working_3-way'!X350^(1/3)*COS(('OddsRatio_working_3-way'!Y350+4*PI())/3)</f>
        <v>-0.20720755812063785</v>
      </c>
      <c r="AC350" s="11">
        <f>'OddsRatio_working_3-way'!X350^(1/3)*SIN('OddsRatio_working_3-way'!Y350/3)</f>
        <v>6.4588389361250151E-2</v>
      </c>
      <c r="AD350" s="11">
        <f>'OddsRatio_working_3-way'!X350^(1/3)*SIN(('OddsRatio_working_3-way'!Y350+2*PI())/3)</f>
        <v>0.42348240773847573</v>
      </c>
      <c r="AE350" s="11">
        <f>'OddsRatio_working_3-way'!X350^(1/3)*SIN(('OddsRatio_working_3-way'!Y350+4*PI())/3)</f>
        <v>-0.48807079709972573</v>
      </c>
      <c r="AF350" s="11">
        <f>-'OddsRatio_working_3-way'!U350/(3*'OddsRatio_working_3-way'!X350^(1/3))*COS(('OddsRatio_working_3-way'!Y350)/3)</f>
        <v>0.52628548819400178</v>
      </c>
      <c r="AG350" s="11">
        <f>-'OddsRatio_working_3-way'!U350/(3*'OddsRatio_working_3-way'!X350^(1/3))*COS(('OddsRatio_working_3-way'!Y350+2*PI())/3)</f>
        <v>-0.31907793007336405</v>
      </c>
      <c r="AH350" s="11">
        <f>-'OddsRatio_working_3-way'!U350/(3*'OddsRatio_working_3-way'!X350^(1/3))*COS(('OddsRatio_working_3-way'!Y350+4*PI())/3)</f>
        <v>-0.20720755812063787</v>
      </c>
      <c r="AI350" s="11">
        <f>'OddsRatio_working_3-way'!U350/(3*'OddsRatio_working_3-way'!X350^(1/3))*SIN(('OddsRatio_working_3-way'!Y350)/3)</f>
        <v>-6.4588389361250165E-2</v>
      </c>
      <c r="AJ350" s="11">
        <f>'OddsRatio_working_3-way'!U350/(3*'OddsRatio_working_3-way'!X350^(1/3))*SIN(('OddsRatio_working_3-way'!Y350+2*PI())/3)</f>
        <v>-0.42348240773847584</v>
      </c>
      <c r="AK350" s="11">
        <f>'OddsRatio_working_3-way'!U350/(3*'OddsRatio_working_3-way'!X350^(1/3))*SIN(('OddsRatio_working_3-way'!Y350+4*PI())/3)</f>
        <v>0.48807079709972584</v>
      </c>
      <c r="AL350" s="11">
        <f>'OddsRatio_working_3-way'!Z350+'OddsRatio_working_3-way'!AF350</f>
        <v>1.0525709763880036</v>
      </c>
      <c r="AM350" s="11">
        <f>'OddsRatio_working_3-way'!AA350+'OddsRatio_working_3-way'!AG350</f>
        <v>-0.63815586014672809</v>
      </c>
      <c r="AN350" s="11">
        <f>'OddsRatio_working_3-way'!AB350+'OddsRatio_working_3-way'!AH350</f>
        <v>-0.41441511624127569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1.0525709763880036</v>
      </c>
      <c r="AS350" s="11">
        <f>IF(('OddsRatio_working_3-way'!X350=0),IF(Q350&gt;0,-Q350^(1/3),(-Q350)^(1/3)),'OddsRatio_working_3-way'!AM350-'OddsRatio_working_3-way'!R350/3)</f>
        <v>-0.63815586014672809</v>
      </c>
      <c r="AT350" s="11">
        <f>IF(('OddsRatio_working_3-way'!X350=0),IF(Q350&gt;0,-Q350^(1/3),(-Q350)^(1/3)),'OddsRatio_working_3-way'!AN350-'OddsRatio_working_3-way'!R350/3)</f>
        <v>-0.41441511624127569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9">
        <f t="shared" si="78"/>
        <v>0.46951682089793978</v>
      </c>
      <c r="E351" s="9">
        <f t="shared" si="79"/>
        <v>0.28794566917245995</v>
      </c>
      <c r="F351" s="9">
        <f t="shared" si="80"/>
        <v>0.24253750992960019</v>
      </c>
      <c r="G351" s="9">
        <f t="shared" si="81"/>
        <v>1.0658954207102878</v>
      </c>
      <c r="H351" s="9">
        <f t="shared" si="82"/>
        <v>2.129849145952905</v>
      </c>
      <c r="I351" s="9">
        <f t="shared" si="83"/>
        <v>3.4728773760478675</v>
      </c>
      <c r="J351" s="9">
        <f t="shared" si="84"/>
        <v>4.1230735826811431</v>
      </c>
      <c r="K351" s="11">
        <f t="shared" si="85"/>
        <v>0.4854368932038835</v>
      </c>
      <c r="L351" s="11">
        <f t="shared" si="86"/>
        <v>0.30120481927710846</v>
      </c>
      <c r="M351" s="11">
        <f t="shared" si="87"/>
        <v>0.2544529262086514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-0.26807950694053162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0.23476400227754568</v>
      </c>
      <c r="Q351" s="11">
        <f>2*'OddsRatio_working_3-way'!K351*'OddsRatio_working_3-way'!L351*'OddsRatio_working_3-way'!M351</f>
        <v>7.4410143352629368E-2</v>
      </c>
      <c r="R351" s="11">
        <f t="shared" si="88"/>
        <v>0</v>
      </c>
      <c r="S351" s="11">
        <f t="shared" si="89"/>
        <v>-0.87572528372944092</v>
      </c>
      <c r="T351" s="11">
        <f t="shared" si="90"/>
        <v>-0.2775674433373822</v>
      </c>
      <c r="U351" s="11">
        <f>'OddsRatio_working_3-way'!S351-'OddsRatio_working_3-way'!R351^2/3</f>
        <v>-0.87572528372944092</v>
      </c>
      <c r="V351" s="11">
        <f>'OddsRatio_working_3-way'!S351*'OddsRatio_working_3-way'!R351/3-2*'OddsRatio_working_3-way'!R351^3/27-'OddsRatio_working_3-way'!T351</f>
        <v>0.2775674433373822</v>
      </c>
      <c r="W351" s="11">
        <f>'OddsRatio_working_3-way'!V351^2+4*'OddsRatio_working_3-way'!U351^3/27</f>
        <v>-2.2451002146314555E-2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0.15771389265626334</v>
      </c>
      <c r="Y351" s="11">
        <f>IF('OddsRatio_working_3-way'!W351&gt;=0,IF('OddsRatio_working_3-way'!V351+SQRT('OddsRatio_working_3-way'!W351)&gt;0,0,PI()),ACOS('OddsRatio_working_3-way'!V351/(2*'OddsRatio_working_3-way'!X351)))</f>
        <v>0.4949942467666737</v>
      </c>
      <c r="Z351" s="11">
        <f>'OddsRatio_working_3-way'!X351^(1/3)*COS('OddsRatio_working_3-way'!Y351/3)</f>
        <v>0.53294771035514388</v>
      </c>
      <c r="AA351" s="11">
        <f>'OddsRatio_working_3-way'!X351^(1/3)*COS(('OddsRatio_working_3-way'!Y351+2*PI())/3)</f>
        <v>-0.34332679560776946</v>
      </c>
      <c r="AB351" s="11">
        <f>'OddsRatio_working_3-way'!X351^(1/3)*COS(('OddsRatio_working_3-way'!Y351+4*PI())/3)</f>
        <v>-0.18962091474737469</v>
      </c>
      <c r="AC351" s="11">
        <f>'OddsRatio_working_3-way'!X351^(1/3)*SIN('OddsRatio_working_3-way'!Y351/3)</f>
        <v>8.8742131690777687E-2</v>
      </c>
      <c r="AD351" s="11">
        <f>'OddsRatio_working_3-way'!X351^(1/3)*SIN(('OddsRatio_working_3-way'!Y351+2*PI())/3)</f>
        <v>0.41717519021091665</v>
      </c>
      <c r="AE351" s="11">
        <f>'OddsRatio_working_3-way'!X351^(1/3)*SIN(('OddsRatio_working_3-way'!Y351+4*PI())/3)</f>
        <v>-0.50591732190169425</v>
      </c>
      <c r="AF351" s="11">
        <f>-'OddsRatio_working_3-way'!U351/(3*'OddsRatio_working_3-way'!X351^(1/3))*COS(('OddsRatio_working_3-way'!Y351)/3)</f>
        <v>0.53294771035514388</v>
      </c>
      <c r="AG351" s="11">
        <f>-'OddsRatio_working_3-way'!U351/(3*'OddsRatio_working_3-way'!X351^(1/3))*COS(('OddsRatio_working_3-way'!Y351+2*PI())/3)</f>
        <v>-0.34332679560776946</v>
      </c>
      <c r="AH351" s="11">
        <f>-'OddsRatio_working_3-way'!U351/(3*'OddsRatio_working_3-way'!X351^(1/3))*COS(('OddsRatio_working_3-way'!Y351+4*PI())/3)</f>
        <v>-0.18962091474737469</v>
      </c>
      <c r="AI351" s="11">
        <f>'OddsRatio_working_3-way'!U351/(3*'OddsRatio_working_3-way'!X351^(1/3))*SIN(('OddsRatio_working_3-way'!Y351)/3)</f>
        <v>-8.8742131690777687E-2</v>
      </c>
      <c r="AJ351" s="11">
        <f>'OddsRatio_working_3-way'!U351/(3*'OddsRatio_working_3-way'!X351^(1/3))*SIN(('OddsRatio_working_3-way'!Y351+2*PI())/3)</f>
        <v>-0.41717519021091665</v>
      </c>
      <c r="AK351" s="11">
        <f>'OddsRatio_working_3-way'!U351/(3*'OddsRatio_working_3-way'!X351^(1/3))*SIN(('OddsRatio_working_3-way'!Y351+4*PI())/3)</f>
        <v>0.50591732190169425</v>
      </c>
      <c r="AL351" s="11">
        <f>'OddsRatio_working_3-way'!Z351+'OddsRatio_working_3-way'!AF351</f>
        <v>1.0658954207102878</v>
      </c>
      <c r="AM351" s="11">
        <f>'OddsRatio_working_3-way'!AA351+'OddsRatio_working_3-way'!AG351</f>
        <v>-0.68665359121553893</v>
      </c>
      <c r="AN351" s="11">
        <f>'OddsRatio_working_3-way'!AB351+'OddsRatio_working_3-way'!AH351</f>
        <v>-0.37924182949474938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1.0658954207102878</v>
      </c>
      <c r="AS351" s="11">
        <f>IF(('OddsRatio_working_3-way'!X351=0),IF(Q351&gt;0,-Q351^(1/3),(-Q351)^(1/3)),'OddsRatio_working_3-way'!AM351-'OddsRatio_working_3-way'!R351/3)</f>
        <v>-0.68665359121553893</v>
      </c>
      <c r="AT351" s="11">
        <f>IF(('OddsRatio_working_3-way'!X351=0),IF(Q351&gt;0,-Q351^(1/3),(-Q351)^(1/3)),'OddsRatio_working_3-way'!AN351-'OddsRatio_working_3-way'!R351/3)</f>
        <v>-0.37924182949474938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9">
        <f t="shared" si="78"/>
        <v>0.63786684838846752</v>
      </c>
      <c r="E352" s="9">
        <f t="shared" si="79"/>
        <v>0.22199470308871747</v>
      </c>
      <c r="F352" s="9">
        <f t="shared" si="80"/>
        <v>0.14013844852281498</v>
      </c>
      <c r="G352" s="9">
        <f t="shared" si="81"/>
        <v>1.0917794343830423</v>
      </c>
      <c r="H352" s="9">
        <f t="shared" si="82"/>
        <v>1.567725305879182</v>
      </c>
      <c r="I352" s="9">
        <f t="shared" si="83"/>
        <v>4.5046119843695651</v>
      </c>
      <c r="J352" s="9">
        <f t="shared" si="84"/>
        <v>7.1358004212326982</v>
      </c>
      <c r="K352" s="11">
        <f t="shared" si="85"/>
        <v>0.65789473684210531</v>
      </c>
      <c r="L352" s="11">
        <f t="shared" si="86"/>
        <v>0.23752969121140144</v>
      </c>
      <c r="M352" s="11">
        <f t="shared" si="87"/>
        <v>0.15105740181268881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-0.22144252170494128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0.22071301208723598</v>
      </c>
      <c r="Q352" s="11">
        <f>2*'OddsRatio_working_3-way'!K352*'OddsRatio_working_3-way'!L352*'OddsRatio_working_3-way'!M352</f>
        <v>4.7211339483900744E-2</v>
      </c>
      <c r="R352" s="11">
        <f t="shared" si="88"/>
        <v>0</v>
      </c>
      <c r="S352" s="11">
        <f t="shared" si="89"/>
        <v>-0.99670564798445838</v>
      </c>
      <c r="T352" s="11">
        <f t="shared" si="90"/>
        <v>-0.21319906908758468</v>
      </c>
      <c r="U352" s="11">
        <f>'OddsRatio_working_3-way'!S352-'OddsRatio_working_3-way'!R352^2/3</f>
        <v>-0.99670564798445838</v>
      </c>
      <c r="V352" s="11">
        <f>'OddsRatio_working_3-way'!S352*'OddsRatio_working_3-way'!R352/3-2*'OddsRatio_working_3-way'!R352^3/27-'OddsRatio_working_3-way'!T352</f>
        <v>0.21319906908758468</v>
      </c>
      <c r="W352" s="11">
        <f>'OddsRatio_working_3-way'!V352^2+4*'OddsRatio_working_3-way'!U352^3/27</f>
        <v>-0.10123496678702967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0.1914998758790997</v>
      </c>
      <c r="Y352" s="11">
        <f>IF('OddsRatio_working_3-way'!W352&gt;=0,IF('OddsRatio_working_3-way'!V352+SQRT('OddsRatio_working_3-way'!W352)&gt;0,0,PI()),ACOS('OddsRatio_working_3-way'!V352/(2*'OddsRatio_working_3-way'!X352)))</f>
        <v>0.98044142083983321</v>
      </c>
      <c r="Z352" s="11">
        <f>'OddsRatio_working_3-way'!X352^(1/3)*COS('OddsRatio_working_3-way'!Y352/3)</f>
        <v>0.54588971719152102</v>
      </c>
      <c r="AA352" s="11">
        <f>'OddsRatio_working_3-way'!X352^(1/3)*COS(('OddsRatio_working_3-way'!Y352+2*PI())/3)</f>
        <v>-0.43319380397305624</v>
      </c>
      <c r="AB352" s="11">
        <f>'OddsRatio_working_3-way'!X352^(1/3)*COS(('OddsRatio_working_3-way'!Y352+4*PI())/3)</f>
        <v>-0.11269591321846489</v>
      </c>
      <c r="AC352" s="11">
        <f>'OddsRatio_working_3-way'!X352^(1/3)*SIN('OddsRatio_working_3-way'!Y352/3)</f>
        <v>0.1850395435018706</v>
      </c>
      <c r="AD352" s="11">
        <f>'OddsRatio_working_3-way'!X352^(1/3)*SIN(('OddsRatio_working_3-way'!Y352+2*PI())/3)</f>
        <v>0.3802345910016246</v>
      </c>
      <c r="AE352" s="11">
        <f>'OddsRatio_working_3-way'!X352^(1/3)*SIN(('OddsRatio_working_3-way'!Y352+4*PI())/3)</f>
        <v>-0.56527413450349528</v>
      </c>
      <c r="AF352" s="11">
        <f>-'OddsRatio_working_3-way'!U352/(3*'OddsRatio_working_3-way'!X352^(1/3))*COS(('OddsRatio_working_3-way'!Y352)/3)</f>
        <v>0.54588971719152113</v>
      </c>
      <c r="AG352" s="11">
        <f>-'OddsRatio_working_3-way'!U352/(3*'OddsRatio_working_3-way'!X352^(1/3))*COS(('OddsRatio_working_3-way'!Y352+2*PI())/3)</f>
        <v>-0.43319380397305629</v>
      </c>
      <c r="AH352" s="11">
        <f>-'OddsRatio_working_3-way'!U352/(3*'OddsRatio_working_3-way'!X352^(1/3))*COS(('OddsRatio_working_3-way'!Y352+4*PI())/3)</f>
        <v>-0.11269591321846492</v>
      </c>
      <c r="AI352" s="11">
        <f>'OddsRatio_working_3-way'!U352/(3*'OddsRatio_working_3-way'!X352^(1/3))*SIN(('OddsRatio_working_3-way'!Y352)/3)</f>
        <v>-0.18503954350187063</v>
      </c>
      <c r="AJ352" s="11">
        <f>'OddsRatio_working_3-way'!U352/(3*'OddsRatio_working_3-way'!X352^(1/3))*SIN(('OddsRatio_working_3-way'!Y352+2*PI())/3)</f>
        <v>-0.38023459100162471</v>
      </c>
      <c r="AK352" s="11">
        <f>'OddsRatio_working_3-way'!U352/(3*'OddsRatio_working_3-way'!X352^(1/3))*SIN(('OddsRatio_working_3-way'!Y352+4*PI())/3)</f>
        <v>0.5652741345034954</v>
      </c>
      <c r="AL352" s="11">
        <f>'OddsRatio_working_3-way'!Z352+'OddsRatio_working_3-way'!AF352</f>
        <v>1.0917794343830423</v>
      </c>
      <c r="AM352" s="11">
        <f>'OddsRatio_working_3-way'!AA352+'OddsRatio_working_3-way'!AG352</f>
        <v>-0.86638760794611258</v>
      </c>
      <c r="AN352" s="11">
        <f>'OddsRatio_working_3-way'!AB352+'OddsRatio_working_3-way'!AH352</f>
        <v>-0.22539182643692982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1.0917794343830423</v>
      </c>
      <c r="AS352" s="11">
        <f>IF(('OddsRatio_working_3-way'!X352=0),IF(Q352&gt;0,-Q352^(1/3),(-Q352)^(1/3)),'OddsRatio_working_3-way'!AM352-'OddsRatio_working_3-way'!R352/3)</f>
        <v>-0.86638760794611258</v>
      </c>
      <c r="AT352" s="11">
        <f>IF(('OddsRatio_working_3-way'!X352=0),IF(Q352&gt;0,-Q352^(1/3),(-Q352)^(1/3)),'OddsRatio_working_3-way'!AN352-'OddsRatio_working_3-way'!R352/3)</f>
        <v>-0.22539182643692982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9">
        <f t="shared" si="78"/>
        <v>0.53825842600544171</v>
      </c>
      <c r="E353" s="9">
        <f t="shared" si="79"/>
        <v>0.25462193147360879</v>
      </c>
      <c r="F353" s="9">
        <f t="shared" si="80"/>
        <v>0.20711964252094966</v>
      </c>
      <c r="G353" s="9">
        <f t="shared" si="81"/>
        <v>1.0723045652561005</v>
      </c>
      <c r="H353" s="9">
        <f t="shared" si="82"/>
        <v>1.85784365220488</v>
      </c>
      <c r="I353" s="9">
        <f t="shared" si="83"/>
        <v>3.9273914631491538</v>
      </c>
      <c r="J353" s="9">
        <f t="shared" si="84"/>
        <v>4.8281272979642784</v>
      </c>
      <c r="K353" s="11">
        <f t="shared" si="85"/>
        <v>0.55555555555555558</v>
      </c>
      <c r="L353" s="11">
        <f t="shared" si="86"/>
        <v>0.26809651474530832</v>
      </c>
      <c r="M353" s="11">
        <f t="shared" si="87"/>
        <v>0.21881838074398249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-0.25411091100017014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0.23139864511204583</v>
      </c>
      <c r="Q353" s="11">
        <f>2*'OddsRatio_working_3-way'!K353*'OddsRatio_working_3-way'!L353*'OddsRatio_working_3-way'!M353</f>
        <v>6.5182716932970661E-2</v>
      </c>
      <c r="R353" s="11">
        <f t="shared" si="88"/>
        <v>0</v>
      </c>
      <c r="S353" s="11">
        <f t="shared" si="89"/>
        <v>-0.9106206585198181</v>
      </c>
      <c r="T353" s="11">
        <f t="shared" si="90"/>
        <v>-0.25651286155487835</v>
      </c>
      <c r="U353" s="11">
        <f>'OddsRatio_working_3-way'!S353-'OddsRatio_working_3-way'!R353^2/3</f>
        <v>-0.9106206585198181</v>
      </c>
      <c r="V353" s="11">
        <f>'OddsRatio_working_3-way'!S353*'OddsRatio_working_3-way'!R353/3-2*'OddsRatio_working_3-way'!R353^3/27-'OddsRatio_working_3-way'!T353</f>
        <v>0.25651286155487835</v>
      </c>
      <c r="W353" s="11">
        <f>'OddsRatio_working_3-way'!V353^2+4*'OddsRatio_working_3-way'!U353^3/27</f>
        <v>-4.606988575948745E-2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0.16723391843654178</v>
      </c>
      <c r="Y353" s="11">
        <f>IF('OddsRatio_working_3-way'!W353&gt;=0,IF('OddsRatio_working_3-way'!V353+SQRT('OddsRatio_working_3-way'!W353)&gt;0,0,PI()),ACOS('OddsRatio_working_3-way'!V353/(2*'OddsRatio_working_3-way'!X353)))</f>
        <v>0.69675547867529164</v>
      </c>
      <c r="Z353" s="11">
        <f>'OddsRatio_working_3-way'!X353^(1/3)*COS('OddsRatio_working_3-way'!Y353/3)</f>
        <v>0.53615228262805026</v>
      </c>
      <c r="AA353" s="11">
        <f>'OddsRatio_working_3-way'!X353^(1/3)*COS(('OddsRatio_working_3-way'!Y353+2*PI())/3)</f>
        <v>-0.37789741431931778</v>
      </c>
      <c r="AB353" s="11">
        <f>'OddsRatio_working_3-way'!X353^(1/3)*COS(('OddsRatio_working_3-way'!Y353+4*PI())/3)</f>
        <v>-0.15825486830873275</v>
      </c>
      <c r="AC353" s="11">
        <f>'OddsRatio_working_3-way'!X353^(1/3)*SIN('OddsRatio_working_3-way'!Y353/3)</f>
        <v>0.12681068306470625</v>
      </c>
      <c r="AD353" s="11">
        <f>'OddsRatio_working_3-way'!X353^(1/3)*SIN(('OddsRatio_working_3-way'!Y353+2*PI())/3)</f>
        <v>0.4009161555205526</v>
      </c>
      <c r="AE353" s="11">
        <f>'OddsRatio_working_3-way'!X353^(1/3)*SIN(('OddsRatio_working_3-way'!Y353+4*PI())/3)</f>
        <v>-0.52772683858525871</v>
      </c>
      <c r="AF353" s="11">
        <f>-'OddsRatio_working_3-way'!U353/(3*'OddsRatio_working_3-way'!X353^(1/3))*COS(('OddsRatio_working_3-way'!Y353)/3)</f>
        <v>0.53615228262805026</v>
      </c>
      <c r="AG353" s="11">
        <f>-'OddsRatio_working_3-way'!U353/(3*'OddsRatio_working_3-way'!X353^(1/3))*COS(('OddsRatio_working_3-way'!Y353+2*PI())/3)</f>
        <v>-0.37789741431931778</v>
      </c>
      <c r="AH353" s="11">
        <f>-'OddsRatio_working_3-way'!U353/(3*'OddsRatio_working_3-way'!X353^(1/3))*COS(('OddsRatio_working_3-way'!Y353+4*PI())/3)</f>
        <v>-0.15825486830873275</v>
      </c>
      <c r="AI353" s="11">
        <f>'OddsRatio_working_3-way'!U353/(3*'OddsRatio_working_3-way'!X353^(1/3))*SIN(('OddsRatio_working_3-way'!Y353)/3)</f>
        <v>-0.12681068306470625</v>
      </c>
      <c r="AJ353" s="11">
        <f>'OddsRatio_working_3-way'!U353/(3*'OddsRatio_working_3-way'!X353^(1/3))*SIN(('OddsRatio_working_3-way'!Y353+2*PI())/3)</f>
        <v>-0.4009161555205526</v>
      </c>
      <c r="AK353" s="11">
        <f>'OddsRatio_working_3-way'!U353/(3*'OddsRatio_working_3-way'!X353^(1/3))*SIN(('OddsRatio_working_3-way'!Y353+4*PI())/3)</f>
        <v>0.52772683858525871</v>
      </c>
      <c r="AL353" s="11">
        <f>'OddsRatio_working_3-way'!Z353+'OddsRatio_working_3-way'!AF353</f>
        <v>1.0723045652561005</v>
      </c>
      <c r="AM353" s="11">
        <f>'OddsRatio_working_3-way'!AA353+'OddsRatio_working_3-way'!AG353</f>
        <v>-0.75579482863863556</v>
      </c>
      <c r="AN353" s="11">
        <f>'OddsRatio_working_3-way'!AB353+'OddsRatio_working_3-way'!AH353</f>
        <v>-0.31650973661746551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1.0723045652561005</v>
      </c>
      <c r="AS353" s="11">
        <f>IF(('OddsRatio_working_3-way'!X353=0),IF(Q353&gt;0,-Q353^(1/3),(-Q353)^(1/3)),'OddsRatio_working_3-way'!AM353-'OddsRatio_working_3-way'!R353/3)</f>
        <v>-0.75579482863863556</v>
      </c>
      <c r="AT353" s="11">
        <f>IF(('OddsRatio_working_3-way'!X353=0),IF(Q353&gt;0,-Q353^(1/3),(-Q353)^(1/3)),'OddsRatio_working_3-way'!AN353-'OddsRatio_working_3-way'!R353/3)</f>
        <v>-0.31650973661746551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9">
        <f t="shared" si="78"/>
        <v>0.47938086494478321</v>
      </c>
      <c r="E354" s="9">
        <f t="shared" si="79"/>
        <v>0.25995233445859789</v>
      </c>
      <c r="F354" s="9">
        <f t="shared" si="80"/>
        <v>0.26066680059661901</v>
      </c>
      <c r="G354" s="9">
        <f t="shared" si="81"/>
        <v>1.0543922544459823</v>
      </c>
      <c r="H354" s="9">
        <f t="shared" si="82"/>
        <v>2.0860240220793616</v>
      </c>
      <c r="I354" s="9">
        <f t="shared" si="83"/>
        <v>3.8468590870041526</v>
      </c>
      <c r="J354" s="9">
        <f t="shared" si="84"/>
        <v>3.8363151644596911</v>
      </c>
      <c r="K354" s="11">
        <f t="shared" si="85"/>
        <v>0.49261083743842371</v>
      </c>
      <c r="L354" s="11">
        <f t="shared" si="86"/>
        <v>0.27027027027027023</v>
      </c>
      <c r="M354" s="11">
        <f t="shared" si="87"/>
        <v>0.2710027100271003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-0.26991631785576287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0.23163858319451258</v>
      </c>
      <c r="Q354" s="11">
        <f>2*'OddsRatio_working_3-way'!K354*'OddsRatio_working_3-way'!L354*'OddsRatio_working_3-way'!M354</f>
        <v>7.2161552397044415E-2</v>
      </c>
      <c r="R354" s="11">
        <f t="shared" si="88"/>
        <v>0</v>
      </c>
      <c r="S354" s="11">
        <f t="shared" si="89"/>
        <v>-0.85818665960868279</v>
      </c>
      <c r="T354" s="11">
        <f t="shared" si="90"/>
        <v>-0.26734786903697283</v>
      </c>
      <c r="U354" s="11">
        <f>'OddsRatio_working_3-way'!S354-'OddsRatio_working_3-way'!R354^2/3</f>
        <v>-0.85818665960868279</v>
      </c>
      <c r="V354" s="11">
        <f>'OddsRatio_working_3-way'!S354*'OddsRatio_working_3-way'!R354/3-2*'OddsRatio_working_3-way'!R354^3/27-'OddsRatio_working_3-way'!T354</f>
        <v>0.26734786903697283</v>
      </c>
      <c r="W354" s="11">
        <f>'OddsRatio_working_3-way'!V354^2+4*'OddsRatio_working_3-way'!U354^3/27</f>
        <v>-2.2160826246103743E-2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0.15299976252000697</v>
      </c>
      <c r="Y354" s="11">
        <f>IF('OddsRatio_working_3-way'!W354&gt;=0,IF('OddsRatio_working_3-way'!V354+SQRT('OddsRatio_working_3-way'!W354)&gt;0,0,PI()),ACOS('OddsRatio_working_3-way'!V354/(2*'OddsRatio_working_3-way'!X354)))</f>
        <v>0.50806560336142526</v>
      </c>
      <c r="Z354" s="11">
        <f>'OddsRatio_working_3-way'!X354^(1/3)*COS('OddsRatio_working_3-way'!Y354/3)</f>
        <v>0.52719612722299114</v>
      </c>
      <c r="AA354" s="11">
        <f>'OddsRatio_working_3-way'!X354^(1/3)*COS(('OddsRatio_working_3-way'!Y354+2*PI())/3)</f>
        <v>-0.34166756779194035</v>
      </c>
      <c r="AB354" s="11">
        <f>'OddsRatio_working_3-way'!X354^(1/3)*COS(('OddsRatio_working_3-way'!Y354+4*PI())/3)</f>
        <v>-0.18552855943105095</v>
      </c>
      <c r="AC354" s="11">
        <f>'OddsRatio_working_3-way'!X354^(1/3)*SIN('OddsRatio_working_3-way'!Y354/3)</f>
        <v>9.014689850816078E-2</v>
      </c>
      <c r="AD354" s="11">
        <f>'OddsRatio_working_3-way'!X354^(1/3)*SIN(('OddsRatio_working_3-way'!Y354+2*PI())/3)</f>
        <v>0.41149178969780281</v>
      </c>
      <c r="AE354" s="11">
        <f>'OddsRatio_working_3-way'!X354^(1/3)*SIN(('OddsRatio_working_3-way'!Y354+4*PI())/3)</f>
        <v>-0.50163868820596358</v>
      </c>
      <c r="AF354" s="11">
        <f>-'OddsRatio_working_3-way'!U354/(3*'OddsRatio_working_3-way'!X354^(1/3))*COS(('OddsRatio_working_3-way'!Y354)/3)</f>
        <v>0.52719612722299114</v>
      </c>
      <c r="AG354" s="11">
        <f>-'OddsRatio_working_3-way'!U354/(3*'OddsRatio_working_3-way'!X354^(1/3))*COS(('OddsRatio_working_3-way'!Y354+2*PI())/3)</f>
        <v>-0.34166756779194035</v>
      </c>
      <c r="AH354" s="11">
        <f>-'OddsRatio_working_3-way'!U354/(3*'OddsRatio_working_3-way'!X354^(1/3))*COS(('OddsRatio_working_3-way'!Y354+4*PI())/3)</f>
        <v>-0.18552855943105095</v>
      </c>
      <c r="AI354" s="11">
        <f>'OddsRatio_working_3-way'!U354/(3*'OddsRatio_working_3-way'!X354^(1/3))*SIN(('OddsRatio_working_3-way'!Y354)/3)</f>
        <v>-9.014689850816078E-2</v>
      </c>
      <c r="AJ354" s="11">
        <f>'OddsRatio_working_3-way'!U354/(3*'OddsRatio_working_3-way'!X354^(1/3))*SIN(('OddsRatio_working_3-way'!Y354+2*PI())/3)</f>
        <v>-0.41149178969780281</v>
      </c>
      <c r="AK354" s="11">
        <f>'OddsRatio_working_3-way'!U354/(3*'OddsRatio_working_3-way'!X354^(1/3))*SIN(('OddsRatio_working_3-way'!Y354+4*PI())/3)</f>
        <v>0.50163868820596358</v>
      </c>
      <c r="AL354" s="11">
        <f>'OddsRatio_working_3-way'!Z354+'OddsRatio_working_3-way'!AF354</f>
        <v>1.0543922544459823</v>
      </c>
      <c r="AM354" s="11">
        <f>'OddsRatio_working_3-way'!AA354+'OddsRatio_working_3-way'!AG354</f>
        <v>-0.6833351355838807</v>
      </c>
      <c r="AN354" s="11">
        <f>'OddsRatio_working_3-way'!AB354+'OddsRatio_working_3-way'!AH354</f>
        <v>-0.37105711886210191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1.0543922544459823</v>
      </c>
      <c r="AS354" s="11">
        <f>IF(('OddsRatio_working_3-way'!X354=0),IF(Q354&gt;0,-Q354^(1/3),(-Q354)^(1/3)),'OddsRatio_working_3-way'!AM354-'OddsRatio_working_3-way'!R354/3)</f>
        <v>-0.6833351355838807</v>
      </c>
      <c r="AT354" s="11">
        <f>IF(('OddsRatio_working_3-way'!X354=0),IF(Q354&gt;0,-Q354^(1/3),(-Q354)^(1/3)),'OddsRatio_working_3-way'!AN354-'OddsRatio_working_3-way'!R354/3)</f>
        <v>-0.37105711886210191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9">
        <f t="shared" si="78"/>
        <v>0.59134796100715004</v>
      </c>
      <c r="E355" s="9">
        <f t="shared" si="79"/>
        <v>0.23096752836318257</v>
      </c>
      <c r="F355" s="9">
        <f t="shared" si="80"/>
        <v>0.17768451062966736</v>
      </c>
      <c r="G355" s="9">
        <f t="shared" si="81"/>
        <v>1.0470480949917167</v>
      </c>
      <c r="H355" s="9">
        <f t="shared" si="82"/>
        <v>1.6910517426945333</v>
      </c>
      <c r="I355" s="9">
        <f t="shared" si="83"/>
        <v>4.3296129420736582</v>
      </c>
      <c r="J355" s="9">
        <f t="shared" si="84"/>
        <v>5.627952579863388</v>
      </c>
      <c r="K355" s="11">
        <f t="shared" si="85"/>
        <v>0.60240963855421692</v>
      </c>
      <c r="L355" s="11">
        <f t="shared" si="86"/>
        <v>0.23923444976076558</v>
      </c>
      <c r="M355" s="11">
        <f t="shared" si="87"/>
        <v>0.18450184501845018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-0.24666621428421009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0.21963239174675719</v>
      </c>
      <c r="Q355" s="11">
        <f>2*'OddsRatio_working_3-way'!K355*'OddsRatio_working_3-way'!L355*'OddsRatio_working_3-way'!M355</f>
        <v>5.3179755870885519E-2</v>
      </c>
      <c r="R355" s="11">
        <f t="shared" si="88"/>
        <v>0</v>
      </c>
      <c r="S355" s="11">
        <f t="shared" si="89"/>
        <v>-0.89040322114683934</v>
      </c>
      <c r="T355" s="11">
        <f t="shared" si="90"/>
        <v>-0.21559400027768508</v>
      </c>
      <c r="U355" s="11">
        <f>'OddsRatio_working_3-way'!S355-'OddsRatio_working_3-way'!R355^2/3</f>
        <v>-0.89040322114683934</v>
      </c>
      <c r="V355" s="11">
        <f>'OddsRatio_working_3-way'!S355*'OddsRatio_working_3-way'!R355/3-2*'OddsRatio_working_3-way'!R355^3/27-'OddsRatio_working_3-way'!T355</f>
        <v>0.21559400027768508</v>
      </c>
      <c r="W355" s="11">
        <f>'OddsRatio_working_3-way'!V355^2+4*'OddsRatio_working_3-way'!U355^3/27</f>
        <v>-5.8101094982764175E-2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0.16169559976890113</v>
      </c>
      <c r="Y355" s="11">
        <f>IF('OddsRatio_working_3-way'!W355&gt;=0,IF('OddsRatio_working_3-way'!V355+SQRT('OddsRatio_working_3-way'!W355)&gt;0,0,PI()),ACOS('OddsRatio_working_3-way'!V355/(2*'OddsRatio_working_3-way'!X355)))</f>
        <v>0.84106922129237394</v>
      </c>
      <c r="Z355" s="11">
        <f>'OddsRatio_working_3-way'!X355^(1/3)*COS('OddsRatio_working_3-way'!Y355/3)</f>
        <v>0.52352404749585835</v>
      </c>
      <c r="AA355" s="11">
        <f>'OddsRatio_working_3-way'!X355^(1/3)*COS(('OddsRatio_working_3-way'!Y355+2*PI())/3)</f>
        <v>-0.39230984662091128</v>
      </c>
      <c r="AB355" s="11">
        <f>'OddsRatio_working_3-way'!X355^(1/3)*COS(('OddsRatio_working_3-way'!Y355+4*PI())/3)</f>
        <v>-0.13121420087494726</v>
      </c>
      <c r="AC355" s="11">
        <f>'OddsRatio_working_3-way'!X355^(1/3)*SIN('OddsRatio_working_3-way'!Y355/3)</f>
        <v>0.15074364135567153</v>
      </c>
      <c r="AD355" s="11">
        <f>'OddsRatio_working_3-way'!X355^(1/3)*SIN(('OddsRatio_working_3-way'!Y355+2*PI())/3)</f>
        <v>0.37801330394562865</v>
      </c>
      <c r="AE355" s="11">
        <f>'OddsRatio_working_3-way'!X355^(1/3)*SIN(('OddsRatio_working_3-way'!Y355+4*PI())/3)</f>
        <v>-0.52875694530130013</v>
      </c>
      <c r="AF355" s="11">
        <f>-'OddsRatio_working_3-way'!U355/(3*'OddsRatio_working_3-way'!X355^(1/3))*COS(('OddsRatio_working_3-way'!Y355)/3)</f>
        <v>0.52352404749585835</v>
      </c>
      <c r="AG355" s="11">
        <f>-'OddsRatio_working_3-way'!U355/(3*'OddsRatio_working_3-way'!X355^(1/3))*COS(('OddsRatio_working_3-way'!Y355+2*PI())/3)</f>
        <v>-0.39230984662091128</v>
      </c>
      <c r="AH355" s="11">
        <f>-'OddsRatio_working_3-way'!U355/(3*'OddsRatio_working_3-way'!X355^(1/3))*COS(('OddsRatio_working_3-way'!Y355+4*PI())/3)</f>
        <v>-0.13121420087494726</v>
      </c>
      <c r="AI355" s="11">
        <f>'OddsRatio_working_3-way'!U355/(3*'OddsRatio_working_3-way'!X355^(1/3))*SIN(('OddsRatio_working_3-way'!Y355)/3)</f>
        <v>-0.15074364135567153</v>
      </c>
      <c r="AJ355" s="11">
        <f>'OddsRatio_working_3-way'!U355/(3*'OddsRatio_working_3-way'!X355^(1/3))*SIN(('OddsRatio_working_3-way'!Y355+2*PI())/3)</f>
        <v>-0.37801330394562865</v>
      </c>
      <c r="AK355" s="11">
        <f>'OddsRatio_working_3-way'!U355/(3*'OddsRatio_working_3-way'!X355^(1/3))*SIN(('OddsRatio_working_3-way'!Y355+4*PI())/3)</f>
        <v>0.52875694530130013</v>
      </c>
      <c r="AL355" s="11">
        <f>'OddsRatio_working_3-way'!Z355+'OddsRatio_working_3-way'!AF355</f>
        <v>1.0470480949917167</v>
      </c>
      <c r="AM355" s="11">
        <f>'OddsRatio_working_3-way'!AA355+'OddsRatio_working_3-way'!AG355</f>
        <v>-0.78461969324182257</v>
      </c>
      <c r="AN355" s="11">
        <f>'OddsRatio_working_3-way'!AB355+'OddsRatio_working_3-way'!AH355</f>
        <v>-0.26242840174989451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1.0470480949917167</v>
      </c>
      <c r="AS355" s="11">
        <f>IF(('OddsRatio_working_3-way'!X355=0),IF(Q355&gt;0,-Q355^(1/3),(-Q355)^(1/3)),'OddsRatio_working_3-way'!AM355-'OddsRatio_working_3-way'!R355/3)</f>
        <v>-0.78461969324182257</v>
      </c>
      <c r="AT355" s="11">
        <f>IF(('OddsRatio_working_3-way'!X355=0),IF(Q355&gt;0,-Q355^(1/3),(-Q355)^(1/3)),'OddsRatio_working_3-way'!AN355-'OddsRatio_working_3-way'!R355/3)</f>
        <v>-0.26242840174989451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9">
        <f t="shared" si="78"/>
        <v>0.55366101135352486</v>
      </c>
      <c r="E356" s="9">
        <f t="shared" si="79"/>
        <v>0.23904596907514367</v>
      </c>
      <c r="F356" s="9">
        <f t="shared" si="80"/>
        <v>0.20729301957133142</v>
      </c>
      <c r="G356" s="9">
        <f t="shared" si="81"/>
        <v>1.0335375995227971</v>
      </c>
      <c r="H356" s="9">
        <f t="shared" si="82"/>
        <v>1.8061593276277816</v>
      </c>
      <c r="I356" s="9">
        <f t="shared" si="83"/>
        <v>4.1832958065302153</v>
      </c>
      <c r="J356" s="9">
        <f t="shared" si="84"/>
        <v>4.8240891182343502</v>
      </c>
      <c r="K356" s="11">
        <f t="shared" si="85"/>
        <v>0.5617977528089888</v>
      </c>
      <c r="L356" s="11">
        <f t="shared" si="86"/>
        <v>0.24509803921568626</v>
      </c>
      <c r="M356" s="11">
        <f t="shared" si="87"/>
        <v>0.21276595744680851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-0.26041681315127041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0.22148472106987666</v>
      </c>
      <c r="Q356" s="11">
        <f>2*'OddsRatio_working_3-way'!K356*'OddsRatio_working_3-way'!L356*'OddsRatio_working_3-way'!M356</f>
        <v>5.8593841552877432E-2</v>
      </c>
      <c r="R356" s="11">
        <f t="shared" si="88"/>
        <v>0</v>
      </c>
      <c r="S356" s="11">
        <f t="shared" si="89"/>
        <v>-0.85050085050085089</v>
      </c>
      <c r="T356" s="11">
        <f t="shared" si="90"/>
        <v>-0.22500022500022515</v>
      </c>
      <c r="U356" s="11">
        <f>'OddsRatio_working_3-way'!S356-'OddsRatio_working_3-way'!R356^2/3</f>
        <v>-0.85050085050085089</v>
      </c>
      <c r="V356" s="11">
        <f>'OddsRatio_working_3-way'!S356*'OddsRatio_working_3-way'!R356/3-2*'OddsRatio_working_3-way'!R356^3/27-'OddsRatio_working_3-way'!T356</f>
        <v>0.22500022500022515</v>
      </c>
      <c r="W356" s="11">
        <f>'OddsRatio_working_3-way'!V356^2+4*'OddsRatio_working_3-way'!U356^3/27</f>
        <v>-4.0517303676789532E-2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0.15094900208923334</v>
      </c>
      <c r="Y356" s="11">
        <f>IF('OddsRatio_working_3-way'!W356&gt;=0,IF('OddsRatio_working_3-way'!V356+SQRT('OddsRatio_working_3-way'!W356)&gt;0,0,PI()),ACOS('OddsRatio_working_3-way'!V356/(2*'OddsRatio_working_3-way'!X356)))</f>
        <v>0.72983328933288905</v>
      </c>
      <c r="Z356" s="11">
        <f>'OddsRatio_working_3-way'!X356^(1/3)*COS('OddsRatio_working_3-way'!Y356/3)</f>
        <v>0.51676879976139867</v>
      </c>
      <c r="AA356" s="11">
        <f>'OddsRatio_working_3-way'!X356^(1/3)*COS(('OddsRatio_working_3-way'!Y356+2*PI())/3)</f>
        <v>-0.36945968209994634</v>
      </c>
      <c r="AB356" s="11">
        <f>'OddsRatio_working_3-way'!X356^(1/3)*COS(('OddsRatio_working_3-way'!Y356+4*PI())/3)</f>
        <v>-0.14730911766145222</v>
      </c>
      <c r="AC356" s="11">
        <f>'OddsRatio_working_3-way'!X356^(1/3)*SIN('OddsRatio_working_3-way'!Y356/3)</f>
        <v>0.12825868817919181</v>
      </c>
      <c r="AD356" s="11">
        <f>'OddsRatio_working_3-way'!X356^(1/3)*SIN(('OddsRatio_working_3-way'!Y356+2*PI())/3)</f>
        <v>0.3834055643869691</v>
      </c>
      <c r="AE356" s="11">
        <f>'OddsRatio_working_3-way'!X356^(1/3)*SIN(('OddsRatio_working_3-way'!Y356+4*PI())/3)</f>
        <v>-0.51166425256616099</v>
      </c>
      <c r="AF356" s="11">
        <f>-'OddsRatio_working_3-way'!U356/(3*'OddsRatio_working_3-way'!X356^(1/3))*COS(('OddsRatio_working_3-way'!Y356)/3)</f>
        <v>0.51676879976139845</v>
      </c>
      <c r="AG356" s="11">
        <f>-'OddsRatio_working_3-way'!U356/(3*'OddsRatio_working_3-way'!X356^(1/3))*COS(('OddsRatio_working_3-way'!Y356+2*PI())/3)</f>
        <v>-0.36945968209994617</v>
      </c>
      <c r="AH356" s="11">
        <f>-'OddsRatio_working_3-way'!U356/(3*'OddsRatio_working_3-way'!X356^(1/3))*COS(('OddsRatio_working_3-way'!Y356+4*PI())/3)</f>
        <v>-0.14730911766145216</v>
      </c>
      <c r="AI356" s="11">
        <f>'OddsRatio_working_3-way'!U356/(3*'OddsRatio_working_3-way'!X356^(1/3))*SIN(('OddsRatio_working_3-way'!Y356)/3)</f>
        <v>-0.12825868817919175</v>
      </c>
      <c r="AJ356" s="11">
        <f>'OddsRatio_working_3-way'!U356/(3*'OddsRatio_working_3-way'!X356^(1/3))*SIN(('OddsRatio_working_3-way'!Y356+2*PI())/3)</f>
        <v>-0.38340556438696893</v>
      </c>
      <c r="AK356" s="11">
        <f>'OddsRatio_working_3-way'!U356/(3*'OddsRatio_working_3-way'!X356^(1/3))*SIN(('OddsRatio_working_3-way'!Y356+4*PI())/3)</f>
        <v>0.51166425256616077</v>
      </c>
      <c r="AL356" s="11">
        <f>'OddsRatio_working_3-way'!Z356+'OddsRatio_working_3-way'!AF356</f>
        <v>1.0335375995227971</v>
      </c>
      <c r="AM356" s="11">
        <f>'OddsRatio_working_3-way'!AA356+'OddsRatio_working_3-way'!AG356</f>
        <v>-0.73891936419989257</v>
      </c>
      <c r="AN356" s="11">
        <f>'OddsRatio_working_3-way'!AB356+'OddsRatio_working_3-way'!AH356</f>
        <v>-0.29461823532290438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1.0335375995227971</v>
      </c>
      <c r="AS356" s="11">
        <f>IF(('OddsRatio_working_3-way'!X356=0),IF(Q356&gt;0,-Q356^(1/3),(-Q356)^(1/3)),'OddsRatio_working_3-way'!AM356-'OddsRatio_working_3-way'!R356/3)</f>
        <v>-0.73891936419989257</v>
      </c>
      <c r="AT356" s="11">
        <f>IF(('OddsRatio_working_3-way'!X356=0),IF(Q356&gt;0,-Q356^(1/3),(-Q356)^(1/3)),'OddsRatio_working_3-way'!AN356-'OddsRatio_working_3-way'!R356/3)</f>
        <v>-0.29461823532290438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9">
        <f t="shared" si="78"/>
        <v>0.17226536578531595</v>
      </c>
      <c r="E357" s="9">
        <f t="shared" si="79"/>
        <v>0.23424367507283234</v>
      </c>
      <c r="F357" s="9">
        <f t="shared" si="80"/>
        <v>0.59349095914185168</v>
      </c>
      <c r="G357" s="9">
        <f t="shared" si="81"/>
        <v>1.037796414067699</v>
      </c>
      <c r="H357" s="9">
        <f t="shared" si="82"/>
        <v>5.8049973971334454</v>
      </c>
      <c r="I357" s="9">
        <f t="shared" si="83"/>
        <v>4.2690587043132515</v>
      </c>
      <c r="J357" s="9">
        <f t="shared" si="84"/>
        <v>1.6849456332846811</v>
      </c>
      <c r="K357" s="11">
        <f t="shared" si="85"/>
        <v>0.17761989342806395</v>
      </c>
      <c r="L357" s="11">
        <f t="shared" si="86"/>
        <v>0.24096385542168672</v>
      </c>
      <c r="M357" s="11">
        <f t="shared" si="87"/>
        <v>0.60240963855421692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-0.24818235470504491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0.21760950798851206</v>
      </c>
      <c r="Q357" s="11">
        <f>2*'OddsRatio_working_3-way'!K357*'OddsRatio_working_3-way'!L357*'OddsRatio_working_3-way'!M357</f>
        <v>5.1566234120500487E-2</v>
      </c>
      <c r="R357" s="11">
        <f t="shared" si="88"/>
        <v>0</v>
      </c>
      <c r="S357" s="11">
        <f t="shared" si="89"/>
        <v>-0.87681297184536955</v>
      </c>
      <c r="T357" s="11">
        <f t="shared" si="90"/>
        <v>-0.20777558574534824</v>
      </c>
      <c r="U357" s="11">
        <f>'OddsRatio_working_3-way'!S357-'OddsRatio_working_3-way'!R357^2/3</f>
        <v>-0.87681297184536955</v>
      </c>
      <c r="V357" s="11">
        <f>'OddsRatio_working_3-way'!S357*'OddsRatio_working_3-way'!R357/3-2*'OddsRatio_working_3-way'!R357^3/27-'OddsRatio_working_3-way'!T357</f>
        <v>0.20777558574534824</v>
      </c>
      <c r="W357" s="11">
        <f>'OddsRatio_working_3-way'!V357^2+4*'OddsRatio_working_3-way'!U357^3/27</f>
        <v>-5.6695184292914418E-2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0.15800781493706015</v>
      </c>
      <c r="Y357" s="11">
        <f>IF('OddsRatio_working_3-way'!W357&gt;=0,IF('OddsRatio_working_3-way'!V357+SQRT('OddsRatio_working_3-way'!W357)&gt;0,0,PI()),ACOS('OddsRatio_working_3-way'!V357/(2*'OddsRatio_working_3-way'!X357)))</f>
        <v>0.85332014081887986</v>
      </c>
      <c r="Z357" s="11">
        <f>'OddsRatio_working_3-way'!X357^(1/3)*COS('OddsRatio_working_3-way'!Y357/3)</f>
        <v>0.51889820703384937</v>
      </c>
      <c r="AA357" s="11">
        <f>'OddsRatio_working_3-way'!X357^(1/3)*COS(('OddsRatio_working_3-way'!Y357+2*PI())/3)</f>
        <v>-0.39083301049998959</v>
      </c>
      <c r="AB357" s="11">
        <f>'OddsRatio_working_3-way'!X357^(1/3)*COS(('OddsRatio_working_3-way'!Y357+4*PI())/3)</f>
        <v>-0.12806519653385967</v>
      </c>
      <c r="AC357" s="11">
        <f>'OddsRatio_working_3-way'!X357^(1/3)*SIN('OddsRatio_working_3-way'!Y357/3)</f>
        <v>0.15170906812771451</v>
      </c>
      <c r="AD357" s="11">
        <f>'OddsRatio_working_3-way'!X357^(1/3)*SIN(('OddsRatio_working_3-way'!Y357+2*PI())/3)</f>
        <v>0.37352449520565334</v>
      </c>
      <c r="AE357" s="11">
        <f>'OddsRatio_working_3-way'!X357^(1/3)*SIN(('OddsRatio_working_3-way'!Y357+4*PI())/3)</f>
        <v>-0.5252335633333679</v>
      </c>
      <c r="AF357" s="11">
        <f>-'OddsRatio_working_3-way'!U357/(3*'OddsRatio_working_3-way'!X357^(1/3))*COS(('OddsRatio_working_3-way'!Y357)/3)</f>
        <v>0.51889820703384948</v>
      </c>
      <c r="AG357" s="11">
        <f>-'OddsRatio_working_3-way'!U357/(3*'OddsRatio_working_3-way'!X357^(1/3))*COS(('OddsRatio_working_3-way'!Y357+2*PI())/3)</f>
        <v>-0.39083301049998964</v>
      </c>
      <c r="AH357" s="11">
        <f>-'OddsRatio_working_3-way'!U357/(3*'OddsRatio_working_3-way'!X357^(1/3))*COS(('OddsRatio_working_3-way'!Y357+4*PI())/3)</f>
        <v>-0.1280651965338597</v>
      </c>
      <c r="AI357" s="11">
        <f>'OddsRatio_working_3-way'!U357/(3*'OddsRatio_working_3-way'!X357^(1/3))*SIN(('OddsRatio_working_3-way'!Y357)/3)</f>
        <v>-0.15170906812771454</v>
      </c>
      <c r="AJ357" s="11">
        <f>'OddsRatio_working_3-way'!U357/(3*'OddsRatio_working_3-way'!X357^(1/3))*SIN(('OddsRatio_working_3-way'!Y357+2*PI())/3)</f>
        <v>-0.37352449520565345</v>
      </c>
      <c r="AK357" s="11">
        <f>'OddsRatio_working_3-way'!U357/(3*'OddsRatio_working_3-way'!X357^(1/3))*SIN(('OddsRatio_working_3-way'!Y357+4*PI())/3)</f>
        <v>0.52523356333336801</v>
      </c>
      <c r="AL357" s="11">
        <f>'OddsRatio_working_3-way'!Z357+'OddsRatio_working_3-way'!AF357</f>
        <v>1.037796414067699</v>
      </c>
      <c r="AM357" s="11">
        <f>'OddsRatio_working_3-way'!AA357+'OddsRatio_working_3-way'!AG357</f>
        <v>-0.78166602099997928</v>
      </c>
      <c r="AN357" s="11">
        <f>'OddsRatio_working_3-way'!AB357+'OddsRatio_working_3-way'!AH357</f>
        <v>-0.25613039306771934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1.037796414067699</v>
      </c>
      <c r="AS357" s="11">
        <f>IF(('OddsRatio_working_3-way'!X357=0),IF(Q357&gt;0,-Q357^(1/3),(-Q357)^(1/3)),'OddsRatio_working_3-way'!AM357-'OddsRatio_working_3-way'!R357/3)</f>
        <v>-0.78166602099997928</v>
      </c>
      <c r="AT357" s="11">
        <f>IF(('OddsRatio_working_3-way'!X357=0),IF(Q357&gt;0,-Q357^(1/3),(-Q357)^(1/3)),'OddsRatio_working_3-way'!AN357-'OddsRatio_working_3-way'!R357/3)</f>
        <v>-0.25613039306771934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9">
        <f t="shared" si="78"/>
        <v>0.4198490109606644</v>
      </c>
      <c r="E358" s="9">
        <f t="shared" si="79"/>
        <v>0.31668144887235294</v>
      </c>
      <c r="F358" s="9">
        <f t="shared" si="80"/>
        <v>0.26346954016698249</v>
      </c>
      <c r="G358" s="9">
        <f t="shared" si="81"/>
        <v>1.0629297197761667</v>
      </c>
      <c r="H358" s="9">
        <f t="shared" si="82"/>
        <v>2.3818086357090165</v>
      </c>
      <c r="I358" s="9">
        <f t="shared" si="83"/>
        <v>3.1577473311456181</v>
      </c>
      <c r="J358" s="9">
        <f t="shared" si="84"/>
        <v>3.7955051630113186</v>
      </c>
      <c r="K358" s="11">
        <f t="shared" si="85"/>
        <v>0.43478260869565222</v>
      </c>
      <c r="L358" s="11">
        <f t="shared" si="86"/>
        <v>0.33003300330033003</v>
      </c>
      <c r="M358" s="11">
        <f t="shared" si="87"/>
        <v>0.27548209366391185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-0.27435826586611223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0.23559668219786403</v>
      </c>
      <c r="Q358" s="11">
        <f>2*'OddsRatio_working_3-way'!K358*'OddsRatio_working_3-way'!L358*'OddsRatio_working_3-way'!M358</f>
        <v>7.905928932814231E-2</v>
      </c>
      <c r="R358" s="11">
        <f t="shared" si="88"/>
        <v>0</v>
      </c>
      <c r="S358" s="11">
        <f t="shared" si="89"/>
        <v>-0.85871909655835199</v>
      </c>
      <c r="T358" s="11">
        <f t="shared" si="90"/>
        <v>-0.28816077065716517</v>
      </c>
      <c r="U358" s="11">
        <f>'OddsRatio_working_3-way'!S358-'OddsRatio_working_3-way'!R358^2/3</f>
        <v>-0.85871909655835199</v>
      </c>
      <c r="V358" s="11">
        <f>'OddsRatio_working_3-way'!S358*'OddsRatio_working_3-way'!R358/3-2*'OddsRatio_working_3-way'!R358^3/27-'OddsRatio_working_3-way'!T358</f>
        <v>0.28816077065716517</v>
      </c>
      <c r="W358" s="11">
        <f>'OddsRatio_working_3-way'!V358^2+4*'OddsRatio_working_3-way'!U358^3/27</f>
        <v>-1.077346838511796E-2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0.15314217098079916</v>
      </c>
      <c r="Y358" s="11">
        <f>IF('OddsRatio_working_3-way'!W358&gt;=0,IF('OddsRatio_working_3-way'!V358+SQRT('OddsRatio_working_3-way'!W358)&gt;0,0,PI()),ACOS('OddsRatio_working_3-way'!V358/(2*'OddsRatio_working_3-way'!X358)))</f>
        <v>0.34573203972749256</v>
      </c>
      <c r="Z358" s="11">
        <f>'OddsRatio_working_3-way'!X358^(1/3)*COS('OddsRatio_working_3-way'!Y358/3)</f>
        <v>0.53146485988808323</v>
      </c>
      <c r="AA358" s="11">
        <f>'OddsRatio_working_3-way'!X358^(1/3)*COS(('OddsRatio_working_3-way'!Y358+2*PI())/3)</f>
        <v>-0.31901095439520322</v>
      </c>
      <c r="AB358" s="11">
        <f>'OddsRatio_working_3-way'!X358^(1/3)*COS(('OddsRatio_working_3-way'!Y358+4*PI())/3)</f>
        <v>-0.21245390549288007</v>
      </c>
      <c r="AC358" s="11">
        <f>'OddsRatio_working_3-way'!X358^(1/3)*SIN('OddsRatio_working_3-way'!Y358/3)</f>
        <v>6.1520740867808614E-2</v>
      </c>
      <c r="AD358" s="11">
        <f>'OddsRatio_working_3-way'!X358^(1/3)*SIN(('OddsRatio_working_3-way'!Y358+2*PI())/3)</f>
        <v>0.42950169944791317</v>
      </c>
      <c r="AE358" s="11">
        <f>'OddsRatio_working_3-way'!X358^(1/3)*SIN(('OddsRatio_working_3-way'!Y358+4*PI())/3)</f>
        <v>-0.49102244031572156</v>
      </c>
      <c r="AF358" s="11">
        <f>-'OddsRatio_working_3-way'!U358/(3*'OddsRatio_working_3-way'!X358^(1/3))*COS(('OddsRatio_working_3-way'!Y358)/3)</f>
        <v>0.53146485988808334</v>
      </c>
      <c r="AG358" s="11">
        <f>-'OddsRatio_working_3-way'!U358/(3*'OddsRatio_working_3-way'!X358^(1/3))*COS(('OddsRatio_working_3-way'!Y358+2*PI())/3)</f>
        <v>-0.31901095439520333</v>
      </c>
      <c r="AH358" s="11">
        <f>-'OddsRatio_working_3-way'!U358/(3*'OddsRatio_working_3-way'!X358^(1/3))*COS(('OddsRatio_working_3-way'!Y358+4*PI())/3)</f>
        <v>-0.2124539054928801</v>
      </c>
      <c r="AI358" s="11">
        <f>'OddsRatio_working_3-way'!U358/(3*'OddsRatio_working_3-way'!X358^(1/3))*SIN(('OddsRatio_working_3-way'!Y358)/3)</f>
        <v>-6.1520740867808628E-2</v>
      </c>
      <c r="AJ358" s="11">
        <f>'OddsRatio_working_3-way'!U358/(3*'OddsRatio_working_3-way'!X358^(1/3))*SIN(('OddsRatio_working_3-way'!Y358+2*PI())/3)</f>
        <v>-0.42950169944791322</v>
      </c>
      <c r="AK358" s="11">
        <f>'OddsRatio_working_3-way'!U358/(3*'OddsRatio_working_3-way'!X358^(1/3))*SIN(('OddsRatio_working_3-way'!Y358+4*PI())/3)</f>
        <v>0.49102244031572168</v>
      </c>
      <c r="AL358" s="11">
        <f>'OddsRatio_working_3-way'!Z358+'OddsRatio_working_3-way'!AF358</f>
        <v>1.0629297197761667</v>
      </c>
      <c r="AM358" s="11">
        <f>'OddsRatio_working_3-way'!AA358+'OddsRatio_working_3-way'!AG358</f>
        <v>-0.63802190879040654</v>
      </c>
      <c r="AN358" s="11">
        <f>'OddsRatio_working_3-way'!AB358+'OddsRatio_working_3-way'!AH358</f>
        <v>-0.42490781098576014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1.0629297197761667</v>
      </c>
      <c r="AS358" s="11">
        <f>IF(('OddsRatio_working_3-way'!X358=0),IF(Q358&gt;0,-Q358^(1/3),(-Q358)^(1/3)),'OddsRatio_working_3-way'!AM358-'OddsRatio_working_3-way'!R358/3)</f>
        <v>-0.63802190879040654</v>
      </c>
      <c r="AT358" s="11">
        <f>IF(('OddsRatio_working_3-way'!X358=0),IF(Q358&gt;0,-Q358^(1/3),(-Q358)^(1/3)),'OddsRatio_working_3-way'!AN358-'OddsRatio_working_3-way'!R358/3)</f>
        <v>-0.42490781098576014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9">
        <f t="shared" si="78"/>
        <v>0.53961718397500058</v>
      </c>
      <c r="E359" s="9">
        <f t="shared" si="79"/>
        <v>0.25650395137871707</v>
      </c>
      <c r="F359" s="9">
        <f t="shared" si="80"/>
        <v>0.20387886464628238</v>
      </c>
      <c r="G359" s="9">
        <f t="shared" si="81"/>
        <v>1.0938020453154704</v>
      </c>
      <c r="H359" s="9">
        <f t="shared" si="82"/>
        <v>1.8531655953460668</v>
      </c>
      <c r="I359" s="9">
        <f t="shared" si="83"/>
        <v>3.8985754200859968</v>
      </c>
      <c r="J359" s="9">
        <f t="shared" si="84"/>
        <v>4.9048733017762292</v>
      </c>
      <c r="K359" s="11">
        <f t="shared" si="85"/>
        <v>0.5617977528089888</v>
      </c>
      <c r="L359" s="11">
        <f t="shared" si="86"/>
        <v>0.27397260273972601</v>
      </c>
      <c r="M359" s="11">
        <f t="shared" si="87"/>
        <v>0.21881838074398249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-0.24853046129016287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0.23575937589778012</v>
      </c>
      <c r="Q359" s="11">
        <f>2*'OddsRatio_working_3-way'!K359*'OddsRatio_working_3-way'!L359*'OddsRatio_working_3-way'!M359</f>
        <v>6.7359821685080035E-2</v>
      </c>
      <c r="R359" s="11">
        <f t="shared" si="88"/>
        <v>0</v>
      </c>
      <c r="S359" s="11">
        <f t="shared" si="89"/>
        <v>-0.94861360122181426</v>
      </c>
      <c r="T359" s="11">
        <f t="shared" si="90"/>
        <v>-0.27103245749194693</v>
      </c>
      <c r="U359" s="11">
        <f>'OddsRatio_working_3-way'!S359-'OddsRatio_working_3-way'!R359^2/3</f>
        <v>-0.94861360122181426</v>
      </c>
      <c r="V359" s="11">
        <f>'OddsRatio_working_3-way'!S359*'OddsRatio_working_3-way'!R359/3-2*'OddsRatio_working_3-way'!R359^3/27-'OddsRatio_working_3-way'!T359</f>
        <v>0.27103245749194693</v>
      </c>
      <c r="W359" s="11">
        <f>'OddsRatio_working_3-way'!V359^2+4*'OddsRatio_working_3-way'!U359^3/27</f>
        <v>-5.3004636709245379E-2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0.17780834466031775</v>
      </c>
      <c r="Y359" s="11">
        <f>IF('OddsRatio_working_3-way'!W359&gt;=0,IF('OddsRatio_working_3-way'!V359+SQRT('OddsRatio_working_3-way'!W359)&gt;0,0,PI()),ACOS('OddsRatio_working_3-way'!V359/(2*'OddsRatio_working_3-way'!X359)))</f>
        <v>0.70417218326198827</v>
      </c>
      <c r="Z359" s="11">
        <f>'OddsRatio_working_3-way'!X359^(1/3)*COS('OddsRatio_working_3-way'!Y359/3)</f>
        <v>0.54690102265773521</v>
      </c>
      <c r="AA359" s="11">
        <f>'OddsRatio_working_3-way'!X359^(1/3)*COS(('OddsRatio_working_3-way'!Y359+2*PI())/3)</f>
        <v>-0.3867106272894128</v>
      </c>
      <c r="AB359" s="11">
        <f>'OddsRatio_working_3-way'!X359^(1/3)*COS(('OddsRatio_working_3-way'!Y359+4*PI())/3)</f>
        <v>-0.16019039536832255</v>
      </c>
      <c r="AC359" s="11">
        <f>'OddsRatio_working_3-way'!X359^(1/3)*SIN('OddsRatio_working_3-way'!Y359/3)</f>
        <v>0.13078151687653788</v>
      </c>
      <c r="AD359" s="11">
        <f>'OddsRatio_working_3-way'!X359^(1/3)*SIN(('OddsRatio_working_3-way'!Y359+2*PI())/3)</f>
        <v>0.40823942053901852</v>
      </c>
      <c r="AE359" s="11">
        <f>'OddsRatio_working_3-way'!X359^(1/3)*SIN(('OddsRatio_working_3-way'!Y359+4*PI())/3)</f>
        <v>-0.53902093741555646</v>
      </c>
      <c r="AF359" s="11">
        <f>-'OddsRatio_working_3-way'!U359/(3*'OddsRatio_working_3-way'!X359^(1/3))*COS(('OddsRatio_working_3-way'!Y359)/3)</f>
        <v>0.54690102265773521</v>
      </c>
      <c r="AG359" s="11">
        <f>-'OddsRatio_working_3-way'!U359/(3*'OddsRatio_working_3-way'!X359^(1/3))*COS(('OddsRatio_working_3-way'!Y359+2*PI())/3)</f>
        <v>-0.3867106272894128</v>
      </c>
      <c r="AH359" s="11">
        <f>-'OddsRatio_working_3-way'!U359/(3*'OddsRatio_working_3-way'!X359^(1/3))*COS(('OddsRatio_working_3-way'!Y359+4*PI())/3)</f>
        <v>-0.16019039536832255</v>
      </c>
      <c r="AI359" s="11">
        <f>'OddsRatio_working_3-way'!U359/(3*'OddsRatio_working_3-way'!X359^(1/3))*SIN(('OddsRatio_working_3-way'!Y359)/3)</f>
        <v>-0.13078151687653788</v>
      </c>
      <c r="AJ359" s="11">
        <f>'OddsRatio_working_3-way'!U359/(3*'OddsRatio_working_3-way'!X359^(1/3))*SIN(('OddsRatio_working_3-way'!Y359+2*PI())/3)</f>
        <v>-0.40823942053901852</v>
      </c>
      <c r="AK359" s="11">
        <f>'OddsRatio_working_3-way'!U359/(3*'OddsRatio_working_3-way'!X359^(1/3))*SIN(('OddsRatio_working_3-way'!Y359+4*PI())/3)</f>
        <v>0.53902093741555646</v>
      </c>
      <c r="AL359" s="11">
        <f>'OddsRatio_working_3-way'!Z359+'OddsRatio_working_3-way'!AF359</f>
        <v>1.0938020453154704</v>
      </c>
      <c r="AM359" s="11">
        <f>'OddsRatio_working_3-way'!AA359+'OddsRatio_working_3-way'!AG359</f>
        <v>-0.7734212545788256</v>
      </c>
      <c r="AN359" s="11">
        <f>'OddsRatio_working_3-way'!AB359+'OddsRatio_working_3-way'!AH359</f>
        <v>-0.3203807907366451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1.0938020453154704</v>
      </c>
      <c r="AS359" s="11">
        <f>IF(('OddsRatio_working_3-way'!X359=0),IF(Q359&gt;0,-Q359^(1/3),(-Q359)^(1/3)),'OddsRatio_working_3-way'!AM359-'OddsRatio_working_3-way'!R359/3)</f>
        <v>-0.7734212545788256</v>
      </c>
      <c r="AT359" s="11">
        <f>IF(('OddsRatio_working_3-way'!X359=0),IF(Q359&gt;0,-Q359^(1/3),(-Q359)^(1/3)),'OddsRatio_working_3-way'!AN359-'OddsRatio_working_3-way'!R359/3)</f>
        <v>-0.3203807907366451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9">
        <f t="shared" si="78"/>
        <v>0.45228824060605755</v>
      </c>
      <c r="E360" s="9">
        <f t="shared" si="79"/>
        <v>0.2606903276876118</v>
      </c>
      <c r="F360" s="9">
        <f t="shared" si="80"/>
        <v>0.28702143170633065</v>
      </c>
      <c r="G360" s="9">
        <f t="shared" si="81"/>
        <v>1.0350251606285996</v>
      </c>
      <c r="H360" s="9">
        <f t="shared" si="82"/>
        <v>2.2109794379354617</v>
      </c>
      <c r="I360" s="9">
        <f t="shared" si="83"/>
        <v>3.8359689401223638</v>
      </c>
      <c r="J360" s="9">
        <f t="shared" si="84"/>
        <v>3.4840603855086396</v>
      </c>
      <c r="K360" s="11">
        <f t="shared" si="85"/>
        <v>0.46082949308755761</v>
      </c>
      <c r="L360" s="11">
        <f t="shared" si="86"/>
        <v>0.26737967914438499</v>
      </c>
      <c r="M360" s="11">
        <f t="shared" si="87"/>
        <v>0.29411764705882354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-0.27882866101417281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0.2286752203037502</v>
      </c>
      <c r="Q360" s="11">
        <f>2*'OddsRatio_working_3-way'!K360*'OddsRatio_working_3-way'!L360*'OddsRatio_working_3-way'!M360</f>
        <v>7.2480260001188665E-2</v>
      </c>
      <c r="R360" s="11">
        <f t="shared" si="88"/>
        <v>0</v>
      </c>
      <c r="S360" s="11">
        <f t="shared" si="89"/>
        <v>-0.82012810114999868</v>
      </c>
      <c r="T360" s="11">
        <f t="shared" si="90"/>
        <v>-0.25994551541996791</v>
      </c>
      <c r="U360" s="11">
        <f>'OddsRatio_working_3-way'!S360-'OddsRatio_working_3-way'!R360^2/3</f>
        <v>-0.82012810114999868</v>
      </c>
      <c r="V360" s="11">
        <f>'OddsRatio_working_3-way'!S360*'OddsRatio_working_3-way'!R360/3-2*'OddsRatio_working_3-way'!R360^3/27-'OddsRatio_working_3-way'!T360</f>
        <v>0.25994551541996791</v>
      </c>
      <c r="W360" s="11">
        <f>'OddsRatio_working_3-way'!V360^2+4*'OddsRatio_working_3-way'!U360^3/27</f>
        <v>-1.4150765459009423E-2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0.14293568172954768</v>
      </c>
      <c r="Y360" s="11">
        <f>IF('OddsRatio_working_3-way'!W360&gt;=0,IF('OddsRatio_working_3-way'!V360+SQRT('OddsRatio_working_3-way'!W360)&gt;0,0,PI()),ACOS('OddsRatio_working_3-way'!V360/(2*'OddsRatio_working_3-way'!X360)))</f>
        <v>0.42917492234289667</v>
      </c>
      <c r="Z360" s="11">
        <f>'OddsRatio_working_3-way'!X360^(1/3)*COS('OddsRatio_working_3-way'!Y360/3)</f>
        <v>0.51751258031429992</v>
      </c>
      <c r="AA360" s="11">
        <f>'OddsRatio_working_3-way'!X360^(1/3)*COS(('OddsRatio_working_3-way'!Y360+2*PI())/3)</f>
        <v>-0.3233130264425772</v>
      </c>
      <c r="AB360" s="11">
        <f>'OddsRatio_working_3-way'!X360^(1/3)*COS(('OddsRatio_working_3-way'!Y360+4*PI())/3)</f>
        <v>-0.19419955387172286</v>
      </c>
      <c r="AC360" s="11">
        <f>'OddsRatio_working_3-way'!X360^(1/3)*SIN('OddsRatio_working_3-way'!Y360/3)</f>
        <v>7.4543698144790102E-2</v>
      </c>
      <c r="AD360" s="11">
        <f>'OddsRatio_working_3-way'!X360^(1/3)*SIN(('OddsRatio_working_3-way'!Y360+2*PI())/3)</f>
        <v>0.41090719225782324</v>
      </c>
      <c r="AE360" s="11">
        <f>'OddsRatio_working_3-way'!X360^(1/3)*SIN(('OddsRatio_working_3-way'!Y360+4*PI())/3)</f>
        <v>-0.48545089040261336</v>
      </c>
      <c r="AF360" s="11">
        <f>-'OddsRatio_working_3-way'!U360/(3*'OddsRatio_working_3-way'!X360^(1/3))*COS(('OddsRatio_working_3-way'!Y360)/3)</f>
        <v>0.5175125803142997</v>
      </c>
      <c r="AG360" s="11">
        <f>-'OddsRatio_working_3-way'!U360/(3*'OddsRatio_working_3-way'!X360^(1/3))*COS(('OddsRatio_working_3-way'!Y360+2*PI())/3)</f>
        <v>-0.32331302644257703</v>
      </c>
      <c r="AH360" s="11">
        <f>-'OddsRatio_working_3-way'!U360/(3*'OddsRatio_working_3-way'!X360^(1/3))*COS(('OddsRatio_working_3-way'!Y360+4*PI())/3)</f>
        <v>-0.19419955387172277</v>
      </c>
      <c r="AI360" s="11">
        <f>'OddsRatio_working_3-way'!U360/(3*'OddsRatio_working_3-way'!X360^(1/3))*SIN(('OddsRatio_working_3-way'!Y360)/3)</f>
        <v>-7.454369814479006E-2</v>
      </c>
      <c r="AJ360" s="11">
        <f>'OddsRatio_working_3-way'!U360/(3*'OddsRatio_working_3-way'!X360^(1/3))*SIN(('OddsRatio_working_3-way'!Y360+2*PI())/3)</f>
        <v>-0.41090719225782307</v>
      </c>
      <c r="AK360" s="11">
        <f>'OddsRatio_working_3-way'!U360/(3*'OddsRatio_working_3-way'!X360^(1/3))*SIN(('OddsRatio_working_3-way'!Y360+4*PI())/3)</f>
        <v>0.48545089040261313</v>
      </c>
      <c r="AL360" s="11">
        <f>'OddsRatio_working_3-way'!Z360+'OddsRatio_working_3-way'!AF360</f>
        <v>1.0350251606285996</v>
      </c>
      <c r="AM360" s="11">
        <f>'OddsRatio_working_3-way'!AA360+'OddsRatio_working_3-way'!AG360</f>
        <v>-0.64662605288515418</v>
      </c>
      <c r="AN360" s="11">
        <f>'OddsRatio_working_3-way'!AB360+'OddsRatio_working_3-way'!AH360</f>
        <v>-0.38839910774344566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1.0350251606285996</v>
      </c>
      <c r="AS360" s="11">
        <f>IF(('OddsRatio_working_3-way'!X360=0),IF(Q360&gt;0,-Q360^(1/3),(-Q360)^(1/3)),'OddsRatio_working_3-way'!AM360-'OddsRatio_working_3-way'!R360/3)</f>
        <v>-0.64662605288515418</v>
      </c>
      <c r="AT360" s="11">
        <f>IF(('OddsRatio_working_3-way'!X360=0),IF(Q360&gt;0,-Q360^(1/3),(-Q360)^(1/3)),'OddsRatio_working_3-way'!AN360-'OddsRatio_working_3-way'!R360/3)</f>
        <v>-0.38839910774344566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9">
        <f t="shared" si="78"/>
        <v>0.88389965499234358</v>
      </c>
      <c r="E361" s="9">
        <f t="shared" si="79"/>
        <v>8.6092010914218739E-2</v>
      </c>
      <c r="F361" s="9">
        <f t="shared" si="80"/>
        <v>3.0008334093437467E-2</v>
      </c>
      <c r="G361" s="9">
        <f t="shared" si="81"/>
        <v>1.1940921980526473</v>
      </c>
      <c r="H361" s="9">
        <f t="shared" si="82"/>
        <v>1.1313501417857914</v>
      </c>
      <c r="I361" s="9">
        <f t="shared" si="83"/>
        <v>11.615479640688037</v>
      </c>
      <c r="J361" s="9">
        <f t="shared" si="84"/>
        <v>33.324075801285161</v>
      </c>
      <c r="K361" s="11">
        <f t="shared" si="85"/>
        <v>0.9009009009009008</v>
      </c>
      <c r="L361" s="11">
        <f t="shared" si="86"/>
        <v>0.10111223458038422</v>
      </c>
      <c r="M361" s="11">
        <f t="shared" si="87"/>
        <v>3.5625222657641613E-2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-8.5905509684283121E-2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0.11705351490368218</v>
      </c>
      <c r="Q361" s="11">
        <f>2*'OddsRatio_working_3-way'!K361*'OddsRatio_working_3-way'!L361*'OddsRatio_working_3-way'!M361</f>
        <v>6.490352919527707E-3</v>
      </c>
      <c r="R361" s="11">
        <f t="shared" si="88"/>
        <v>0</v>
      </c>
      <c r="S361" s="11">
        <f t="shared" si="89"/>
        <v>-1.3625844876990207</v>
      </c>
      <c r="T361" s="11">
        <f t="shared" si="90"/>
        <v>-7.5552231089493813E-2</v>
      </c>
      <c r="U361" s="11">
        <f>'OddsRatio_working_3-way'!S361-'OddsRatio_working_3-way'!R361^2/3</f>
        <v>-1.3625844876990207</v>
      </c>
      <c r="V361" s="11">
        <f>'OddsRatio_working_3-way'!S361*'OddsRatio_working_3-way'!R361/3-2*'OddsRatio_working_3-way'!R361^3/27-'OddsRatio_working_3-way'!T361</f>
        <v>7.5552231089493813E-2</v>
      </c>
      <c r="W361" s="11">
        <f>'OddsRatio_working_3-way'!V361^2+4*'OddsRatio_working_3-way'!U361^3/27</f>
        <v>-0.3690806122707937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0.30609996402049527</v>
      </c>
      <c r="Y361" s="11">
        <f>IF('OddsRatio_working_3-way'!W361&gt;=0,IF('OddsRatio_working_3-way'!V361+SQRT('OddsRatio_working_3-way'!W361)&gt;0,0,PI()),ACOS('OddsRatio_working_3-way'!V361/(2*'OddsRatio_working_3-way'!X361)))</f>
        <v>1.4470698538059275</v>
      </c>
      <c r="Z361" s="11">
        <f>'OddsRatio_working_3-way'!X361^(1/3)*COS('OddsRatio_working_3-way'!Y361/3)</f>
        <v>0.59704609902632366</v>
      </c>
      <c r="AA361" s="11">
        <f>'OddsRatio_working_3-way'!X361^(1/3)*COS(('OddsRatio_working_3-way'!Y361+2*PI())/3)</f>
        <v>-0.56925924704286446</v>
      </c>
      <c r="AB361" s="11">
        <f>'OddsRatio_working_3-way'!X361^(1/3)*COS(('OddsRatio_working_3-way'!Y361+4*PI())/3)</f>
        <v>-2.778685198345926E-2</v>
      </c>
      <c r="AC361" s="11">
        <f>'OddsRatio_working_3-way'!X361^(1/3)*SIN('OddsRatio_working_3-way'!Y361/3)</f>
        <v>0.31261923304629913</v>
      </c>
      <c r="AD361" s="11">
        <f>'OddsRatio_working_3-way'!X361^(1/3)*SIN(('OddsRatio_working_3-way'!Y361+2*PI())/3)</f>
        <v>0.36074747246404631</v>
      </c>
      <c r="AE361" s="11">
        <f>'OddsRatio_working_3-way'!X361^(1/3)*SIN(('OddsRatio_working_3-way'!Y361+4*PI())/3)</f>
        <v>-0.67336670551034539</v>
      </c>
      <c r="AF361" s="11">
        <f>-'OddsRatio_working_3-way'!U361/(3*'OddsRatio_working_3-way'!X361^(1/3))*COS(('OddsRatio_working_3-way'!Y361)/3)</f>
        <v>0.59704609902632366</v>
      </c>
      <c r="AG361" s="11">
        <f>-'OddsRatio_working_3-way'!U361/(3*'OddsRatio_working_3-way'!X361^(1/3))*COS(('OddsRatio_working_3-way'!Y361+2*PI())/3)</f>
        <v>-0.56925924704286446</v>
      </c>
      <c r="AH361" s="11">
        <f>-'OddsRatio_working_3-way'!U361/(3*'OddsRatio_working_3-way'!X361^(1/3))*COS(('OddsRatio_working_3-way'!Y361+4*PI())/3)</f>
        <v>-2.778685198345926E-2</v>
      </c>
      <c r="AI361" s="11">
        <f>'OddsRatio_working_3-way'!U361/(3*'OddsRatio_working_3-way'!X361^(1/3))*SIN(('OddsRatio_working_3-way'!Y361)/3)</f>
        <v>-0.31261923304629913</v>
      </c>
      <c r="AJ361" s="11">
        <f>'OddsRatio_working_3-way'!U361/(3*'OddsRatio_working_3-way'!X361^(1/3))*SIN(('OddsRatio_working_3-way'!Y361+2*PI())/3)</f>
        <v>-0.36074747246404631</v>
      </c>
      <c r="AK361" s="11">
        <f>'OddsRatio_working_3-way'!U361/(3*'OddsRatio_working_3-way'!X361^(1/3))*SIN(('OddsRatio_working_3-way'!Y361+4*PI())/3)</f>
        <v>0.67336670551034539</v>
      </c>
      <c r="AL361" s="11">
        <f>'OddsRatio_working_3-way'!Z361+'OddsRatio_working_3-way'!AF361</f>
        <v>1.1940921980526473</v>
      </c>
      <c r="AM361" s="11">
        <f>'OddsRatio_working_3-way'!AA361+'OddsRatio_working_3-way'!AG361</f>
        <v>-1.1385184940857289</v>
      </c>
      <c r="AN361" s="11">
        <f>'OddsRatio_working_3-way'!AB361+'OddsRatio_working_3-way'!AH361</f>
        <v>-5.557370396691852E-2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1.1940921980526473</v>
      </c>
      <c r="AS361" s="11">
        <f>IF(('OddsRatio_working_3-way'!X361=0),IF(Q361&gt;0,-Q361^(1/3),(-Q361)^(1/3)),'OddsRatio_working_3-way'!AM361-'OddsRatio_working_3-way'!R361/3)</f>
        <v>-1.1385184940857289</v>
      </c>
      <c r="AT361" s="11">
        <f>IF(('OddsRatio_working_3-way'!X361=0),IF(Q361&gt;0,-Q361^(1/3),(-Q361)^(1/3)),'OddsRatio_working_3-way'!AN361-'OddsRatio_working_3-way'!R361/3)</f>
        <v>-5.557370396691852E-2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9">
        <f t="shared" si="78"/>
        <v>0.3903027484301303</v>
      </c>
      <c r="E362" s="9">
        <f t="shared" si="79"/>
        <v>0.28712285755004768</v>
      </c>
      <c r="F362" s="9">
        <f t="shared" si="80"/>
        <v>0.32257439401982224</v>
      </c>
      <c r="G362" s="9">
        <f t="shared" si="81"/>
        <v>1.0345123520362889</v>
      </c>
      <c r="H362" s="9">
        <f t="shared" si="82"/>
        <v>2.5621136515747955</v>
      </c>
      <c r="I362" s="9">
        <f t="shared" si="83"/>
        <v>3.4828296448870932</v>
      </c>
      <c r="J362" s="9">
        <f t="shared" si="84"/>
        <v>3.1000600746336668</v>
      </c>
      <c r="K362" s="11">
        <f t="shared" si="85"/>
        <v>0.39840637450199207</v>
      </c>
      <c r="L362" s="11">
        <f t="shared" si="86"/>
        <v>0.29411764705882354</v>
      </c>
      <c r="M362" s="11">
        <f t="shared" si="87"/>
        <v>0.33003300330033003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-0.284504382006047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0.22971596433137575</v>
      </c>
      <c r="Q362" s="11">
        <f>2*'OddsRatio_working_3-way'!K362*'OddsRatio_working_3-way'!L362*'OddsRatio_working_3-way'!M362</f>
        <v>7.7345442535816752E-2</v>
      </c>
      <c r="R362" s="11">
        <f t="shared" si="88"/>
        <v>0</v>
      </c>
      <c r="S362" s="11">
        <f t="shared" si="89"/>
        <v>-0.80742504811927029</v>
      </c>
      <c r="T362" s="11">
        <f t="shared" si="90"/>
        <v>-0.27186028556204389</v>
      </c>
      <c r="U362" s="11">
        <f>'OddsRatio_working_3-way'!S362-'OddsRatio_working_3-way'!R362^2/3</f>
        <v>-0.80742504811927029</v>
      </c>
      <c r="V362" s="11">
        <f>'OddsRatio_working_3-way'!S362*'OddsRatio_working_3-way'!R362/3-2*'OddsRatio_working_3-way'!R362^3/27-'OddsRatio_working_3-way'!T362</f>
        <v>0.27186028556204389</v>
      </c>
      <c r="W362" s="11">
        <f>'OddsRatio_working_3-way'!V362^2+4*'OddsRatio_working_3-way'!U362^3/27</f>
        <v>-4.0755135721720209E-3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0.13962765524605797</v>
      </c>
      <c r="Y362" s="11">
        <f>IF('OddsRatio_working_3-way'!W362&gt;=0,IF('OddsRatio_working_3-way'!V362+SQRT('OddsRatio_working_3-way'!W362)&gt;0,0,PI()),ACOS('OddsRatio_working_3-way'!V362/(2*'OddsRatio_working_3-way'!X362)))</f>
        <v>0.23064666193831784</v>
      </c>
      <c r="Z362" s="11">
        <f>'OddsRatio_working_3-way'!X362^(1/3)*COS('OddsRatio_working_3-way'!Y362/3)</f>
        <v>0.51725617601814444</v>
      </c>
      <c r="AA362" s="11">
        <f>'OddsRatio_working_3-way'!X362^(1/3)*COS(('OddsRatio_working_3-way'!Y362+2*PI())/3)</f>
        <v>-0.29313603358878337</v>
      </c>
      <c r="AB362" s="11">
        <f>'OddsRatio_working_3-way'!X362^(1/3)*COS(('OddsRatio_working_3-way'!Y362+4*PI())/3)</f>
        <v>-0.22412014242936126</v>
      </c>
      <c r="AC362" s="11">
        <f>'OddsRatio_working_3-way'!X362^(1/3)*SIN('OddsRatio_working_3-way'!Y362/3)</f>
        <v>3.9846343339254318E-2</v>
      </c>
      <c r="AD362" s="11">
        <f>'OddsRatio_working_3-way'!X362^(1/3)*SIN(('OddsRatio_working_3-way'!Y362+2*PI())/3)</f>
        <v>0.42803381702648108</v>
      </c>
      <c r="AE362" s="11">
        <f>'OddsRatio_working_3-way'!X362^(1/3)*SIN(('OddsRatio_working_3-way'!Y362+4*PI())/3)</f>
        <v>-0.46788016036573538</v>
      </c>
      <c r="AF362" s="11">
        <f>-'OddsRatio_working_3-way'!U362/(3*'OddsRatio_working_3-way'!X362^(1/3))*COS(('OddsRatio_working_3-way'!Y362)/3)</f>
        <v>0.51725617601814444</v>
      </c>
      <c r="AG362" s="11">
        <f>-'OddsRatio_working_3-way'!U362/(3*'OddsRatio_working_3-way'!X362^(1/3))*COS(('OddsRatio_working_3-way'!Y362+2*PI())/3)</f>
        <v>-0.29313603358878337</v>
      </c>
      <c r="AH362" s="11">
        <f>-'OddsRatio_working_3-way'!U362/(3*'OddsRatio_working_3-way'!X362^(1/3))*COS(('OddsRatio_working_3-way'!Y362+4*PI())/3)</f>
        <v>-0.22412014242936126</v>
      </c>
      <c r="AI362" s="11">
        <f>'OddsRatio_working_3-way'!U362/(3*'OddsRatio_working_3-way'!X362^(1/3))*SIN(('OddsRatio_working_3-way'!Y362)/3)</f>
        <v>-3.9846343339254318E-2</v>
      </c>
      <c r="AJ362" s="11">
        <f>'OddsRatio_working_3-way'!U362/(3*'OddsRatio_working_3-way'!X362^(1/3))*SIN(('OddsRatio_working_3-way'!Y362+2*PI())/3)</f>
        <v>-0.42803381702648108</v>
      </c>
      <c r="AK362" s="11">
        <f>'OddsRatio_working_3-way'!U362/(3*'OddsRatio_working_3-way'!X362^(1/3))*SIN(('OddsRatio_working_3-way'!Y362+4*PI())/3)</f>
        <v>0.46788016036573538</v>
      </c>
      <c r="AL362" s="11">
        <f>'OddsRatio_working_3-way'!Z362+'OddsRatio_working_3-way'!AF362</f>
        <v>1.0345123520362889</v>
      </c>
      <c r="AM362" s="11">
        <f>'OddsRatio_working_3-way'!AA362+'OddsRatio_working_3-way'!AG362</f>
        <v>-0.58627206717756675</v>
      </c>
      <c r="AN362" s="11">
        <f>'OddsRatio_working_3-way'!AB362+'OddsRatio_working_3-way'!AH362</f>
        <v>-0.44824028485872253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1.0345123520362889</v>
      </c>
      <c r="AS362" s="11">
        <f>IF(('OddsRatio_working_3-way'!X362=0),IF(Q362&gt;0,-Q362^(1/3),(-Q362)^(1/3)),'OddsRatio_working_3-way'!AM362-'OddsRatio_working_3-way'!R362/3)</f>
        <v>-0.58627206717756675</v>
      </c>
      <c r="AT362" s="11">
        <f>IF(('OddsRatio_working_3-way'!X362=0),IF(Q362&gt;0,-Q362^(1/3),(-Q362)^(1/3)),'OddsRatio_working_3-way'!AN362-'OddsRatio_working_3-way'!R362/3)</f>
        <v>-0.44824028485872253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9">
        <f t="shared" si="78"/>
        <v>0.31311866031066626</v>
      </c>
      <c r="E363" s="9">
        <f t="shared" si="79"/>
        <v>0.36746406408136073</v>
      </c>
      <c r="F363" s="9">
        <f t="shared" si="80"/>
        <v>0.31941727560797306</v>
      </c>
      <c r="G363" s="9">
        <f t="shared" si="81"/>
        <v>1.0496064283647397</v>
      </c>
      <c r="H363" s="9">
        <f t="shared" si="82"/>
        <v>3.1936774352823054</v>
      </c>
      <c r="I363" s="9">
        <f t="shared" si="83"/>
        <v>2.7213545425181729</v>
      </c>
      <c r="J363" s="9">
        <f t="shared" si="84"/>
        <v>3.1307010495804213</v>
      </c>
      <c r="K363" s="11">
        <f t="shared" si="85"/>
        <v>0.3236245954692557</v>
      </c>
      <c r="L363" s="11">
        <f t="shared" si="86"/>
        <v>0.37878787878787878</v>
      </c>
      <c r="M363" s="11">
        <f t="shared" si="87"/>
        <v>0.33003300330033003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-0.28150177477294658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0.23303301203906801</v>
      </c>
      <c r="Q363" s="11">
        <f>2*'OddsRatio_working_3-way'!K363*'OddsRatio_working_3-way'!L363*'OddsRatio_working_3-way'!M363</f>
        <v>8.0914240291343059E-2</v>
      </c>
      <c r="R363" s="11">
        <f t="shared" si="88"/>
        <v>0</v>
      </c>
      <c r="S363" s="11">
        <f t="shared" si="89"/>
        <v>-0.8278207561107831</v>
      </c>
      <c r="T363" s="11">
        <f t="shared" si="90"/>
        <v>-0.28743776253846637</v>
      </c>
      <c r="U363" s="11">
        <f>'OddsRatio_working_3-way'!S363-'OddsRatio_working_3-way'!R363^2/3</f>
        <v>-0.8278207561107831</v>
      </c>
      <c r="V363" s="11">
        <f>'OddsRatio_working_3-way'!S363*'OddsRatio_working_3-way'!R363/3-2*'OddsRatio_working_3-way'!R363^3/27-'OddsRatio_working_3-way'!T363</f>
        <v>0.28743776253846637</v>
      </c>
      <c r="W363" s="11">
        <f>'OddsRatio_working_3-way'!V363^2+4*'OddsRatio_working_3-way'!U363^3/27</f>
        <v>-1.4232321592479447E-3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0.14495145695401593</v>
      </c>
      <c r="Y363" s="11">
        <f>IF('OddsRatio_working_3-way'!W363&gt;=0,IF('OddsRatio_working_3-way'!V363+SQRT('OddsRatio_working_3-way'!W363)&gt;0,0,PI()),ACOS('OddsRatio_working_3-way'!V363/(2*'OddsRatio_working_3-way'!X363)))</f>
        <v>0.13050246996680315</v>
      </c>
      <c r="Z363" s="11">
        <f>'OddsRatio_working_3-way'!X363^(1/3)*COS('OddsRatio_working_3-way'!Y363/3)</f>
        <v>0.52480321418236986</v>
      </c>
      <c r="AA363" s="11">
        <f>'OddsRatio_working_3-way'!X363^(1/3)*COS(('OddsRatio_working_3-way'!Y363+2*PI())/3)</f>
        <v>-0.282184903469343</v>
      </c>
      <c r="AB363" s="11">
        <f>'OddsRatio_working_3-way'!X363^(1/3)*COS(('OddsRatio_working_3-way'!Y363+4*PI())/3)</f>
        <v>-0.24261831071302695</v>
      </c>
      <c r="AC363" s="11">
        <f>'OddsRatio_working_3-way'!X363^(1/3)*SIN('OddsRatio_working_3-way'!Y363/3)</f>
        <v>2.2843782978775398E-2</v>
      </c>
      <c r="AD363" s="11">
        <f>'OddsRatio_working_3-way'!X363^(1/3)*SIN(('OddsRatio_working_3-way'!Y363+2*PI())/3)</f>
        <v>0.44307102398027032</v>
      </c>
      <c r="AE363" s="11">
        <f>'OddsRatio_working_3-way'!X363^(1/3)*SIN(('OddsRatio_working_3-way'!Y363+4*PI())/3)</f>
        <v>-0.46591480695904575</v>
      </c>
      <c r="AF363" s="11">
        <f>-'OddsRatio_working_3-way'!U363/(3*'OddsRatio_working_3-way'!X363^(1/3))*COS(('OddsRatio_working_3-way'!Y363)/3)</f>
        <v>0.52480321418236986</v>
      </c>
      <c r="AG363" s="11">
        <f>-'OddsRatio_working_3-way'!U363/(3*'OddsRatio_working_3-way'!X363^(1/3))*COS(('OddsRatio_working_3-way'!Y363+2*PI())/3)</f>
        <v>-0.282184903469343</v>
      </c>
      <c r="AH363" s="11">
        <f>-'OddsRatio_working_3-way'!U363/(3*'OddsRatio_working_3-way'!X363^(1/3))*COS(('OddsRatio_working_3-way'!Y363+4*PI())/3)</f>
        <v>-0.24261831071302695</v>
      </c>
      <c r="AI363" s="11">
        <f>'OddsRatio_working_3-way'!U363/(3*'OddsRatio_working_3-way'!X363^(1/3))*SIN(('OddsRatio_working_3-way'!Y363)/3)</f>
        <v>-2.2843782978775398E-2</v>
      </c>
      <c r="AJ363" s="11">
        <f>'OddsRatio_working_3-way'!U363/(3*'OddsRatio_working_3-way'!X363^(1/3))*SIN(('OddsRatio_working_3-way'!Y363+2*PI())/3)</f>
        <v>-0.44307102398027032</v>
      </c>
      <c r="AK363" s="11">
        <f>'OddsRatio_working_3-way'!U363/(3*'OddsRatio_working_3-way'!X363^(1/3))*SIN(('OddsRatio_working_3-way'!Y363+4*PI())/3)</f>
        <v>0.46591480695904575</v>
      </c>
      <c r="AL363" s="11">
        <f>'OddsRatio_working_3-way'!Z363+'OddsRatio_working_3-way'!AF363</f>
        <v>1.0496064283647397</v>
      </c>
      <c r="AM363" s="11">
        <f>'OddsRatio_working_3-way'!AA363+'OddsRatio_working_3-way'!AG363</f>
        <v>-0.56436980693868599</v>
      </c>
      <c r="AN363" s="11">
        <f>'OddsRatio_working_3-way'!AB363+'OddsRatio_working_3-way'!AH363</f>
        <v>-0.48523662142605389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1.0496064283647397</v>
      </c>
      <c r="AS363" s="11">
        <f>IF(('OddsRatio_working_3-way'!X363=0),IF(Q363&gt;0,-Q363^(1/3),(-Q363)^(1/3)),'OddsRatio_working_3-way'!AM363-'OddsRatio_working_3-way'!R363/3)</f>
        <v>-0.56436980693868599</v>
      </c>
      <c r="AT363" s="11">
        <f>IF(('OddsRatio_working_3-way'!X363=0),IF(Q363&gt;0,-Q363^(1/3),(-Q363)^(1/3)),'OddsRatio_working_3-way'!AN363-'OddsRatio_working_3-way'!R363/3)</f>
        <v>-0.48523662142605389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9">
        <f t="shared" si="78"/>
        <v>0.26471061955131137</v>
      </c>
      <c r="E364" s="9">
        <f t="shared" si="79"/>
        <v>0.26772758894602627</v>
      </c>
      <c r="F364" s="9">
        <f t="shared" si="80"/>
        <v>0.46756179150266247</v>
      </c>
      <c r="G364" s="9">
        <f t="shared" si="81"/>
        <v>1.0642567707141803</v>
      </c>
      <c r="H364" s="9">
        <f t="shared" si="82"/>
        <v>3.7777101715640105</v>
      </c>
      <c r="I364" s="9">
        <f t="shared" si="83"/>
        <v>3.7351399007354429</v>
      </c>
      <c r="J364" s="9">
        <f t="shared" si="84"/>
        <v>2.1387547446641726</v>
      </c>
      <c r="K364" s="11">
        <f t="shared" si="85"/>
        <v>0.2770083102493075</v>
      </c>
      <c r="L364" s="11">
        <f t="shared" si="86"/>
        <v>0.28011204481792717</v>
      </c>
      <c r="M364" s="11">
        <f t="shared" si="87"/>
        <v>0.48309178743961356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-0.26903677284475147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0.23427948132696949</v>
      </c>
      <c r="Q364" s="11">
        <f>2*'OddsRatio_working_3-way'!K364*'OddsRatio_working_3-way'!L364*'OddsRatio_working_3-way'!M364</f>
        <v>7.4969434024630244E-2</v>
      </c>
      <c r="R364" s="11">
        <f t="shared" si="88"/>
        <v>0</v>
      </c>
      <c r="S364" s="11">
        <f t="shared" si="89"/>
        <v>-0.87080839860564796</v>
      </c>
      <c r="T364" s="11">
        <f t="shared" si="90"/>
        <v>-0.27865868755380735</v>
      </c>
      <c r="U364" s="11">
        <f>'OddsRatio_working_3-way'!S364-'OddsRatio_working_3-way'!R364^2/3</f>
        <v>-0.87080839860564796</v>
      </c>
      <c r="V364" s="11">
        <f>'OddsRatio_working_3-way'!S364*'OddsRatio_working_3-way'!R364/3-2*'OddsRatio_working_3-way'!R364^3/27-'OddsRatio_working_3-way'!T364</f>
        <v>0.27865868755380735</v>
      </c>
      <c r="W364" s="11">
        <f>'OddsRatio_working_3-way'!V364^2+4*'OddsRatio_working_3-way'!U364^3/27</f>
        <v>-2.0177533909873674E-2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0.15638749794907209</v>
      </c>
      <c r="Y364" s="11">
        <f>IF('OddsRatio_working_3-way'!W364&gt;=0,IF('OddsRatio_working_3-way'!V364+SQRT('OddsRatio_working_3-way'!W364)&gt;0,0,PI()),ACOS('OddsRatio_working_3-way'!V364/(2*'OddsRatio_working_3-way'!X364)))</f>
        <v>0.4714210835216166</v>
      </c>
      <c r="Z364" s="11">
        <f>'OddsRatio_working_3-way'!X364^(1/3)*COS('OddsRatio_working_3-way'!Y364/3)</f>
        <v>0.53212838535709017</v>
      </c>
      <c r="AA364" s="11">
        <f>'OddsRatio_working_3-way'!X364^(1/3)*COS(('OddsRatio_working_3-way'!Y364+2*PI())/3)</f>
        <v>-0.33908224369576984</v>
      </c>
      <c r="AB364" s="11">
        <f>'OddsRatio_working_3-way'!X364^(1/3)*COS(('OddsRatio_working_3-way'!Y364+4*PI())/3)</f>
        <v>-0.19304614166132053</v>
      </c>
      <c r="AC364" s="11">
        <f>'OddsRatio_working_3-way'!X364^(1/3)*SIN('OddsRatio_working_3-way'!Y364/3)</f>
        <v>8.4313982820993144E-2</v>
      </c>
      <c r="AD364" s="11">
        <f>'OddsRatio_working_3-way'!X364^(1/3)*SIN(('OddsRatio_working_3-way'!Y364+2*PI())/3)</f>
        <v>0.41867970838353891</v>
      </c>
      <c r="AE364" s="11">
        <f>'OddsRatio_working_3-way'!X364^(1/3)*SIN(('OddsRatio_working_3-way'!Y364+4*PI())/3)</f>
        <v>-0.50299369120453186</v>
      </c>
      <c r="AF364" s="11">
        <f>-'OddsRatio_working_3-way'!U364/(3*'OddsRatio_working_3-way'!X364^(1/3))*COS(('OddsRatio_working_3-way'!Y364)/3)</f>
        <v>0.53212838535709017</v>
      </c>
      <c r="AG364" s="11">
        <f>-'OddsRatio_working_3-way'!U364/(3*'OddsRatio_working_3-way'!X364^(1/3))*COS(('OddsRatio_working_3-way'!Y364+2*PI())/3)</f>
        <v>-0.33908224369576984</v>
      </c>
      <c r="AH364" s="11">
        <f>-'OddsRatio_working_3-way'!U364/(3*'OddsRatio_working_3-way'!X364^(1/3))*COS(('OddsRatio_working_3-way'!Y364+4*PI())/3)</f>
        <v>-0.19304614166132053</v>
      </c>
      <c r="AI364" s="11">
        <f>'OddsRatio_working_3-way'!U364/(3*'OddsRatio_working_3-way'!X364^(1/3))*SIN(('OddsRatio_working_3-way'!Y364)/3)</f>
        <v>-8.4313982820993144E-2</v>
      </c>
      <c r="AJ364" s="11">
        <f>'OddsRatio_working_3-way'!U364/(3*'OddsRatio_working_3-way'!X364^(1/3))*SIN(('OddsRatio_working_3-way'!Y364+2*PI())/3)</f>
        <v>-0.41867970838353891</v>
      </c>
      <c r="AK364" s="11">
        <f>'OddsRatio_working_3-way'!U364/(3*'OddsRatio_working_3-way'!X364^(1/3))*SIN(('OddsRatio_working_3-way'!Y364+4*PI())/3)</f>
        <v>0.50299369120453186</v>
      </c>
      <c r="AL364" s="11">
        <f>'OddsRatio_working_3-way'!Z364+'OddsRatio_working_3-way'!AF364</f>
        <v>1.0642567707141803</v>
      </c>
      <c r="AM364" s="11">
        <f>'OddsRatio_working_3-way'!AA364+'OddsRatio_working_3-way'!AG364</f>
        <v>-0.67816448739153967</v>
      </c>
      <c r="AN364" s="11">
        <f>'OddsRatio_working_3-way'!AB364+'OddsRatio_working_3-way'!AH364</f>
        <v>-0.38609228332264106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1.0642567707141803</v>
      </c>
      <c r="AS364" s="11">
        <f>IF(('OddsRatio_working_3-way'!X364=0),IF(Q364&gt;0,-Q364^(1/3),(-Q364)^(1/3)),'OddsRatio_working_3-way'!AM364-'OddsRatio_working_3-way'!R364/3)</f>
        <v>-0.67816448739153967</v>
      </c>
      <c r="AT364" s="11">
        <f>IF(('OddsRatio_working_3-way'!X364=0),IF(Q364&gt;0,-Q364^(1/3),(-Q364)^(1/3)),'OddsRatio_working_3-way'!AN364-'OddsRatio_working_3-way'!R364/3)</f>
        <v>-0.38609228332264106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9">
        <f t="shared" si="78"/>
        <v>0.53486789813712532</v>
      </c>
      <c r="E365" s="9">
        <f t="shared" si="79"/>
        <v>0.24184216153473695</v>
      </c>
      <c r="F365" s="9">
        <f t="shared" si="80"/>
        <v>0.22328994032813765</v>
      </c>
      <c r="G365" s="9">
        <f t="shared" si="81"/>
        <v>1.0736055852177053</v>
      </c>
      <c r="H365" s="9">
        <f t="shared" si="82"/>
        <v>1.8696205240263413</v>
      </c>
      <c r="I365" s="9">
        <f t="shared" si="83"/>
        <v>4.1349283088356996</v>
      </c>
      <c r="J365" s="9">
        <f t="shared" si="84"/>
        <v>4.478482096105366</v>
      </c>
      <c r="K365" s="11">
        <f t="shared" si="85"/>
        <v>0.5524861878453039</v>
      </c>
      <c r="L365" s="11">
        <f t="shared" si="86"/>
        <v>0.25510204081632654</v>
      </c>
      <c r="M365" s="11">
        <f t="shared" si="87"/>
        <v>0.23584905660377356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-0.25473134109267592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0.23168732728158503</v>
      </c>
      <c r="Q365" s="11">
        <f>2*'OddsRatio_working_3-way'!K365*'OddsRatio_working_3-way'!L365*'OddsRatio_working_3-way'!M365</f>
        <v>6.6481299076494985E-2</v>
      </c>
      <c r="R365" s="11">
        <f t="shared" si="88"/>
        <v>0</v>
      </c>
      <c r="S365" s="11">
        <f t="shared" si="89"/>
        <v>-0.90953600875242491</v>
      </c>
      <c r="T365" s="11">
        <f t="shared" si="90"/>
        <v>-0.26098594225320659</v>
      </c>
      <c r="U365" s="11">
        <f>'OddsRatio_working_3-way'!S365-'OddsRatio_working_3-way'!R365^2/3</f>
        <v>-0.90953600875242491</v>
      </c>
      <c r="V365" s="11">
        <f>'OddsRatio_working_3-way'!S365*'OddsRatio_working_3-way'!R365/3-2*'OddsRatio_working_3-way'!R365^3/27-'OddsRatio_working_3-way'!T365</f>
        <v>0.26098594225320659</v>
      </c>
      <c r="W365" s="11">
        <f>'OddsRatio_working_3-way'!V365^2+4*'OddsRatio_working_3-way'!U365^3/27</f>
        <v>-4.3355803750600566E-2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0.16693521632986452</v>
      </c>
      <c r="Y365" s="11">
        <f>IF('OddsRatio_working_3-way'!W365&gt;=0,IF('OddsRatio_working_3-way'!V365+SQRT('OddsRatio_working_3-way'!W365)&gt;0,0,PI()),ACOS('OddsRatio_working_3-way'!V365/(2*'OddsRatio_working_3-way'!X365)))</f>
        <v>0.67341204069371863</v>
      </c>
      <c r="Z365" s="11">
        <f>'OddsRatio_working_3-way'!X365^(1/3)*COS('OddsRatio_working_3-way'!Y365/3)</f>
        <v>0.53680279260885266</v>
      </c>
      <c r="AA365" s="11">
        <f>'OddsRatio_working_3-way'!X365^(1/3)*COS(('OddsRatio_working_3-way'!Y365+2*PI())/3)</f>
        <v>-0.37454315798949062</v>
      </c>
      <c r="AB365" s="11">
        <f>'OddsRatio_working_3-way'!X365^(1/3)*COS(('OddsRatio_working_3-way'!Y365+4*PI())/3)</f>
        <v>-0.1622596346193618</v>
      </c>
      <c r="AC365" s="11">
        <f>'OddsRatio_working_3-way'!X365^(1/3)*SIN('OddsRatio_working_3-way'!Y365/3)</f>
        <v>0.12256194936226601</v>
      </c>
      <c r="AD365" s="11">
        <f>'OddsRatio_working_3-way'!X365^(1/3)*SIN(('OddsRatio_working_3-way'!Y365+2*PI())/3)</f>
        <v>0.40360388054056301</v>
      </c>
      <c r="AE365" s="11">
        <f>'OddsRatio_working_3-way'!X365^(1/3)*SIN(('OddsRatio_working_3-way'!Y365+4*PI())/3)</f>
        <v>-0.52616582990282901</v>
      </c>
      <c r="AF365" s="11">
        <f>-'OddsRatio_working_3-way'!U365/(3*'OddsRatio_working_3-way'!X365^(1/3))*COS(('OddsRatio_working_3-way'!Y365)/3)</f>
        <v>0.53680279260885266</v>
      </c>
      <c r="AG365" s="11">
        <f>-'OddsRatio_working_3-way'!U365/(3*'OddsRatio_working_3-way'!X365^(1/3))*COS(('OddsRatio_working_3-way'!Y365+2*PI())/3)</f>
        <v>-0.37454315798949062</v>
      </c>
      <c r="AH365" s="11">
        <f>-'OddsRatio_working_3-way'!U365/(3*'OddsRatio_working_3-way'!X365^(1/3))*COS(('OddsRatio_working_3-way'!Y365+4*PI())/3)</f>
        <v>-0.1622596346193618</v>
      </c>
      <c r="AI365" s="11">
        <f>'OddsRatio_working_3-way'!U365/(3*'OddsRatio_working_3-way'!X365^(1/3))*SIN(('OddsRatio_working_3-way'!Y365)/3)</f>
        <v>-0.12256194936226601</v>
      </c>
      <c r="AJ365" s="11">
        <f>'OddsRatio_working_3-way'!U365/(3*'OddsRatio_working_3-way'!X365^(1/3))*SIN(('OddsRatio_working_3-way'!Y365+2*PI())/3)</f>
        <v>-0.40360388054056301</v>
      </c>
      <c r="AK365" s="11">
        <f>'OddsRatio_working_3-way'!U365/(3*'OddsRatio_working_3-way'!X365^(1/3))*SIN(('OddsRatio_working_3-way'!Y365+4*PI())/3)</f>
        <v>0.52616582990282901</v>
      </c>
      <c r="AL365" s="11">
        <f>'OddsRatio_working_3-way'!Z365+'OddsRatio_working_3-way'!AF365</f>
        <v>1.0736055852177053</v>
      </c>
      <c r="AM365" s="11">
        <f>'OddsRatio_working_3-way'!AA365+'OddsRatio_working_3-way'!AG365</f>
        <v>-0.74908631597898123</v>
      </c>
      <c r="AN365" s="11">
        <f>'OddsRatio_working_3-way'!AB365+'OddsRatio_working_3-way'!AH365</f>
        <v>-0.3245192692387236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1.0736055852177053</v>
      </c>
      <c r="AS365" s="11">
        <f>IF(('OddsRatio_working_3-way'!X365=0),IF(Q365&gt;0,-Q365^(1/3),(-Q365)^(1/3)),'OddsRatio_working_3-way'!AM365-'OddsRatio_working_3-way'!R365/3)</f>
        <v>-0.74908631597898123</v>
      </c>
      <c r="AT365" s="11">
        <f>IF(('OddsRatio_working_3-way'!X365=0),IF(Q365&gt;0,-Q365^(1/3),(-Q365)^(1/3)),'OddsRatio_working_3-way'!AN365-'OddsRatio_working_3-way'!R365/3)</f>
        <v>-0.3245192692387236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9">
        <f t="shared" si="78"/>
        <v>0.40666110439286485</v>
      </c>
      <c r="E366" s="9">
        <f t="shared" si="79"/>
        <v>0.29437645940423457</v>
      </c>
      <c r="F366" s="9">
        <f t="shared" si="80"/>
        <v>0.29896243620290036</v>
      </c>
      <c r="G366" s="9">
        <f t="shared" si="81"/>
        <v>1.0421785911760177</v>
      </c>
      <c r="H366" s="9">
        <f t="shared" si="82"/>
        <v>2.4590500276464251</v>
      </c>
      <c r="I366" s="9">
        <f t="shared" si="83"/>
        <v>3.3970107597048402</v>
      </c>
      <c r="J366" s="9">
        <f t="shared" si="84"/>
        <v>3.3449018301460396</v>
      </c>
      <c r="K366" s="11">
        <f t="shared" si="85"/>
        <v>0.41666666666666669</v>
      </c>
      <c r="L366" s="11">
        <f t="shared" si="86"/>
        <v>0.30303030303030304</v>
      </c>
      <c r="M366" s="11">
        <f t="shared" si="87"/>
        <v>0.30769230769230771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-0.28146853146853135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0.23115773115773119</v>
      </c>
      <c r="Q366" s="11">
        <f>2*'OddsRatio_working_3-way'!K366*'OddsRatio_working_3-way'!L366*'OddsRatio_working_3-way'!M366</f>
        <v>7.770007770007771E-2</v>
      </c>
      <c r="R366" s="11">
        <f t="shared" si="88"/>
        <v>0</v>
      </c>
      <c r="S366" s="11">
        <f t="shared" si="89"/>
        <v>-0.82125603864734353</v>
      </c>
      <c r="T366" s="11">
        <f t="shared" si="90"/>
        <v>-0.27605244996549361</v>
      </c>
      <c r="U366" s="11">
        <f>'OddsRatio_working_3-way'!S366-'OddsRatio_working_3-way'!R366^2/3</f>
        <v>-0.82125603864734353</v>
      </c>
      <c r="V366" s="11">
        <f>'OddsRatio_working_3-way'!S366*'OddsRatio_working_3-way'!R366/3-2*'OddsRatio_working_3-way'!R366^3/27-'OddsRatio_working_3-way'!T366</f>
        <v>0.27605244996549361</v>
      </c>
      <c r="W366" s="11">
        <f>'OddsRatio_working_3-way'!V366^2+4*'OddsRatio_working_3-way'!U366^3/27</f>
        <v>-5.8551284411412635E-3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0.14323065626210457</v>
      </c>
      <c r="Y366" s="11">
        <f>IF('OddsRatio_working_3-way'!W366&gt;=0,IF('OddsRatio_working_3-way'!V366+SQRT('OddsRatio_working_3-way'!W366)&gt;0,0,PI()),ACOS('OddsRatio_working_3-way'!V366/(2*'OddsRatio_working_3-way'!X366)))</f>
        <v>0.2704005305798971</v>
      </c>
      <c r="Z366" s="11">
        <f>'OddsRatio_working_3-way'!X366^(1/3)*COS('OddsRatio_working_3-way'!Y366/3)</f>
        <v>0.52108929558800887</v>
      </c>
      <c r="AA366" s="11">
        <f>'OddsRatio_working_3-way'!X366^(1/3)*COS(('OddsRatio_working_3-way'!Y366+2*PI())/3)</f>
        <v>-0.30133029698009023</v>
      </c>
      <c r="AB366" s="11">
        <f>'OddsRatio_working_3-way'!X366^(1/3)*COS(('OddsRatio_working_3-way'!Y366+4*PI())/3)</f>
        <v>-0.21975899860791873</v>
      </c>
      <c r="AC366" s="11">
        <f>'OddsRatio_working_3-way'!X366^(1/3)*SIN('OddsRatio_working_3-way'!Y366/3)</f>
        <v>4.7095211073320709E-2</v>
      </c>
      <c r="AD366" s="11">
        <f>'OddsRatio_working_3-way'!X366^(1/3)*SIN(('OddsRatio_working_3-way'!Y366+2*PI())/3)</f>
        <v>0.42772896208269379</v>
      </c>
      <c r="AE366" s="11">
        <f>'OddsRatio_working_3-way'!X366^(1/3)*SIN(('OddsRatio_working_3-way'!Y366+4*PI())/3)</f>
        <v>-0.47482417315601427</v>
      </c>
      <c r="AF366" s="11">
        <f>-'OddsRatio_working_3-way'!U366/(3*'OddsRatio_working_3-way'!X366^(1/3))*COS(('OddsRatio_working_3-way'!Y366)/3)</f>
        <v>0.52108929558800887</v>
      </c>
      <c r="AG366" s="11">
        <f>-'OddsRatio_working_3-way'!U366/(3*'OddsRatio_working_3-way'!X366^(1/3))*COS(('OddsRatio_working_3-way'!Y366+2*PI())/3)</f>
        <v>-0.30133029698009023</v>
      </c>
      <c r="AH366" s="11">
        <f>-'OddsRatio_working_3-way'!U366/(3*'OddsRatio_working_3-way'!X366^(1/3))*COS(('OddsRatio_working_3-way'!Y366+4*PI())/3)</f>
        <v>-0.21975899860791873</v>
      </c>
      <c r="AI366" s="11">
        <f>'OddsRatio_working_3-way'!U366/(3*'OddsRatio_working_3-way'!X366^(1/3))*SIN(('OddsRatio_working_3-way'!Y366)/3)</f>
        <v>-4.7095211073320709E-2</v>
      </c>
      <c r="AJ366" s="11">
        <f>'OddsRatio_working_3-way'!U366/(3*'OddsRatio_working_3-way'!X366^(1/3))*SIN(('OddsRatio_working_3-way'!Y366+2*PI())/3)</f>
        <v>-0.42772896208269379</v>
      </c>
      <c r="AK366" s="11">
        <f>'OddsRatio_working_3-way'!U366/(3*'OddsRatio_working_3-way'!X366^(1/3))*SIN(('OddsRatio_working_3-way'!Y366+4*PI())/3)</f>
        <v>0.47482417315601427</v>
      </c>
      <c r="AL366" s="11">
        <f>'OddsRatio_working_3-way'!Z366+'OddsRatio_working_3-way'!AF366</f>
        <v>1.0421785911760177</v>
      </c>
      <c r="AM366" s="11">
        <f>'OddsRatio_working_3-way'!AA366+'OddsRatio_working_3-way'!AG366</f>
        <v>-0.60266059396018046</v>
      </c>
      <c r="AN366" s="11">
        <f>'OddsRatio_working_3-way'!AB366+'OddsRatio_working_3-way'!AH366</f>
        <v>-0.43951799721583745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1.0421785911760177</v>
      </c>
      <c r="AS366" s="11">
        <f>IF(('OddsRatio_working_3-way'!X366=0),IF(Q366&gt;0,-Q366^(1/3),(-Q366)^(1/3)),'OddsRatio_working_3-way'!AM366-'OddsRatio_working_3-way'!R366/3)</f>
        <v>-0.60266059396018046</v>
      </c>
      <c r="AT366" s="11">
        <f>IF(('OddsRatio_working_3-way'!X366=0),IF(Q366&gt;0,-Q366^(1/3),(-Q366)^(1/3)),'OddsRatio_working_3-way'!AN366-'OddsRatio_working_3-way'!R366/3)</f>
        <v>-0.43951799721583745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9">
        <f t="shared" si="78"/>
        <v>0.47875823384013316</v>
      </c>
      <c r="E367" s="9">
        <f t="shared" si="79"/>
        <v>0.27726272840419613</v>
      </c>
      <c r="F367" s="9">
        <f t="shared" si="80"/>
        <v>0.24397903775567067</v>
      </c>
      <c r="G367" s="9">
        <f t="shared" si="81"/>
        <v>1.0468624255354473</v>
      </c>
      <c r="H367" s="9">
        <f t="shared" si="82"/>
        <v>2.0887369225568655</v>
      </c>
      <c r="I367" s="9">
        <f t="shared" si="83"/>
        <v>3.6066874395832635</v>
      </c>
      <c r="J367" s="9">
        <f t="shared" si="84"/>
        <v>4.0987127795849236</v>
      </c>
      <c r="K367" s="11">
        <f t="shared" si="85"/>
        <v>0.49019607843137253</v>
      </c>
      <c r="L367" s="11">
        <f t="shared" si="86"/>
        <v>0.28653295128939826</v>
      </c>
      <c r="M367" s="11">
        <f t="shared" si="87"/>
        <v>0.25252525252525254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-0.27187771870057409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0.2301939559650667</v>
      </c>
      <c r="Q367" s="11">
        <f>2*'OddsRatio_working_3-way'!K367*'OddsRatio_working_3-way'!L367*'OddsRatio_working_3-way'!M367</f>
        <v>7.0938044981530557E-2</v>
      </c>
      <c r="R367" s="11">
        <f t="shared" si="88"/>
        <v>0</v>
      </c>
      <c r="S367" s="11">
        <f t="shared" si="89"/>
        <v>-0.84668194607953584</v>
      </c>
      <c r="T367" s="11">
        <f t="shared" si="90"/>
        <v>-0.26091893561773061</v>
      </c>
      <c r="U367" s="11">
        <f>'OddsRatio_working_3-way'!S367-'OddsRatio_working_3-way'!R367^2/3</f>
        <v>-0.84668194607953584</v>
      </c>
      <c r="V367" s="11">
        <f>'OddsRatio_working_3-way'!S367*'OddsRatio_working_3-way'!R367/3-2*'OddsRatio_working_3-way'!R367^3/27-'OddsRatio_working_3-way'!T367</f>
        <v>0.26091893561773061</v>
      </c>
      <c r="W367" s="11">
        <f>'OddsRatio_working_3-way'!V367^2+4*'OddsRatio_working_3-way'!U367^3/27</f>
        <v>-2.1841480262181412E-2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0.14993346126371429</v>
      </c>
      <c r="Y367" s="11">
        <f>IF('OddsRatio_working_3-way'!W367&gt;=0,IF('OddsRatio_working_3-way'!V367+SQRT('OddsRatio_working_3-way'!W367)&gt;0,0,PI()),ACOS('OddsRatio_working_3-way'!V367/(2*'OddsRatio_working_3-way'!X367)))</f>
        <v>0.51535917205182424</v>
      </c>
      <c r="Z367" s="11">
        <f>'OddsRatio_working_3-way'!X367^(1/3)*COS('OddsRatio_working_3-way'!Y367/3)</f>
        <v>0.52343121276772364</v>
      </c>
      <c r="AA367" s="11">
        <f>'OddsRatio_working_3-way'!X367^(1/3)*COS(('OddsRatio_working_3-way'!Y367+2*PI())/3)</f>
        <v>-0.34036235231315354</v>
      </c>
      <c r="AB367" s="11">
        <f>'OddsRatio_working_3-way'!X367^(1/3)*COS(('OddsRatio_working_3-way'!Y367+4*PI())/3)</f>
        <v>-0.18306886045457041</v>
      </c>
      <c r="AC367" s="11">
        <f>'OddsRatio_working_3-way'!X367^(1/3)*SIN('OddsRatio_working_3-way'!Y367/3)</f>
        <v>9.0813439866329365E-2</v>
      </c>
      <c r="AD367" s="11">
        <f>'OddsRatio_working_3-way'!X367^(1/3)*SIN(('OddsRatio_working_3-way'!Y367+2*PI())/3)</f>
        <v>0.40789800745738153</v>
      </c>
      <c r="AE367" s="11">
        <f>'OddsRatio_working_3-way'!X367^(1/3)*SIN(('OddsRatio_working_3-way'!Y367+4*PI())/3)</f>
        <v>-0.49871144732371081</v>
      </c>
      <c r="AF367" s="11">
        <f>-'OddsRatio_working_3-way'!U367/(3*'OddsRatio_working_3-way'!X367^(1/3))*COS(('OddsRatio_working_3-way'!Y367)/3)</f>
        <v>0.52343121276772353</v>
      </c>
      <c r="AG367" s="11">
        <f>-'OddsRatio_working_3-way'!U367/(3*'OddsRatio_working_3-way'!X367^(1/3))*COS(('OddsRatio_working_3-way'!Y367+2*PI())/3)</f>
        <v>-0.34036235231315348</v>
      </c>
      <c r="AH367" s="11">
        <f>-'OddsRatio_working_3-way'!U367/(3*'OddsRatio_working_3-way'!X367^(1/3))*COS(('OddsRatio_working_3-way'!Y367+4*PI())/3)</f>
        <v>-0.18306886045457038</v>
      </c>
      <c r="AI367" s="11">
        <f>'OddsRatio_working_3-way'!U367/(3*'OddsRatio_working_3-way'!X367^(1/3))*SIN(('OddsRatio_working_3-way'!Y367)/3)</f>
        <v>-9.0813439866329351E-2</v>
      </c>
      <c r="AJ367" s="11">
        <f>'OddsRatio_working_3-way'!U367/(3*'OddsRatio_working_3-way'!X367^(1/3))*SIN(('OddsRatio_working_3-way'!Y367+2*PI())/3)</f>
        <v>-0.40789800745738147</v>
      </c>
      <c r="AK367" s="11">
        <f>'OddsRatio_working_3-way'!U367/(3*'OddsRatio_working_3-way'!X367^(1/3))*SIN(('OddsRatio_working_3-way'!Y367+4*PI())/3)</f>
        <v>0.4987114473237107</v>
      </c>
      <c r="AL367" s="11">
        <f>'OddsRatio_working_3-way'!Z367+'OddsRatio_working_3-way'!AF367</f>
        <v>1.0468624255354473</v>
      </c>
      <c r="AM367" s="11">
        <f>'OddsRatio_working_3-way'!AA367+'OddsRatio_working_3-way'!AG367</f>
        <v>-0.68072470462630696</v>
      </c>
      <c r="AN367" s="11">
        <f>'OddsRatio_working_3-way'!AB367+'OddsRatio_working_3-way'!AH367</f>
        <v>-0.36613772090914076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1.0468624255354473</v>
      </c>
      <c r="AS367" s="11">
        <f>IF(('OddsRatio_working_3-way'!X367=0),IF(Q367&gt;0,-Q367^(1/3),(-Q367)^(1/3)),'OddsRatio_working_3-way'!AM367-'OddsRatio_working_3-way'!R367/3)</f>
        <v>-0.68072470462630696</v>
      </c>
      <c r="AT367" s="11">
        <f>IF(('OddsRatio_working_3-way'!X367=0),IF(Q367&gt;0,-Q367^(1/3),(-Q367)^(1/3)),'OddsRatio_working_3-way'!AN367-'OddsRatio_working_3-way'!R367/3)</f>
        <v>-0.36613772090914076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9">
        <f t="shared" si="78"/>
        <v>0.41167245013166576</v>
      </c>
      <c r="E368" s="9">
        <f t="shared" si="79"/>
        <v>0.28289705109920932</v>
      </c>
      <c r="F368" s="9">
        <f t="shared" si="80"/>
        <v>0.30543049876912487</v>
      </c>
      <c r="G368" s="9">
        <f t="shared" si="81"/>
        <v>1.0431501249349042</v>
      </c>
      <c r="H368" s="9">
        <f t="shared" si="82"/>
        <v>2.4291156711608188</v>
      </c>
      <c r="I368" s="9">
        <f t="shared" si="83"/>
        <v>3.5348548035918177</v>
      </c>
      <c r="J368" s="9">
        <f t="shared" si="84"/>
        <v>3.2740672723580913</v>
      </c>
      <c r="K368" s="11">
        <f t="shared" si="85"/>
        <v>0.42194092827004215</v>
      </c>
      <c r="L368" s="11">
        <f t="shared" si="86"/>
        <v>0.29154518950437314</v>
      </c>
      <c r="M368" s="11">
        <f t="shared" si="87"/>
        <v>0.31446540880503143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-0.28074611058384935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0.23132980830031469</v>
      </c>
      <c r="Q368" s="11">
        <f>2*'OddsRatio_working_3-way'!K368*'OddsRatio_working_3-way'!L368*'OddsRatio_working_3-way'!M368</f>
        <v>7.7367828862981478E-2</v>
      </c>
      <c r="R368" s="11">
        <f t="shared" si="88"/>
        <v>0</v>
      </c>
      <c r="S368" s="11">
        <f t="shared" si="89"/>
        <v>-0.82398223725783126</v>
      </c>
      <c r="T368" s="11">
        <f t="shared" si="90"/>
        <v>-0.27557934356449199</v>
      </c>
      <c r="U368" s="11">
        <f>'OddsRatio_working_3-way'!S368-'OddsRatio_working_3-way'!R368^2/3</f>
        <v>-0.82398223725783126</v>
      </c>
      <c r="V368" s="11">
        <f>'OddsRatio_working_3-way'!S368*'OddsRatio_working_3-way'!R368/3-2*'OddsRatio_working_3-way'!R368^3/27-'OddsRatio_working_3-way'!T368</f>
        <v>0.27557934356449199</v>
      </c>
      <c r="W368" s="11">
        <f>'OddsRatio_working_3-way'!V368^2+4*'OddsRatio_working_3-way'!U368^3/27</f>
        <v>-6.9360318232403184E-3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0.14394443930096484</v>
      </c>
      <c r="Y368" s="11">
        <f>IF('OddsRatio_working_3-way'!W368&gt;=0,IF('OddsRatio_working_3-way'!V368+SQRT('OddsRatio_working_3-way'!W368)&gt;0,0,PI()),ACOS('OddsRatio_working_3-way'!V368/(2*'OddsRatio_working_3-way'!X368)))</f>
        <v>0.29348311169967745</v>
      </c>
      <c r="Z368" s="11">
        <f>'OddsRatio_working_3-way'!X368^(1/3)*COS('OddsRatio_working_3-way'!Y368/3)</f>
        <v>0.52157506246745211</v>
      </c>
      <c r="AA368" s="11">
        <f>'OddsRatio_working_3-way'!X368^(1/3)*COS(('OddsRatio_working_3-way'!Y368+2*PI())/3)</f>
        <v>-0.30511754334192293</v>
      </c>
      <c r="AB368" s="11">
        <f>'OddsRatio_working_3-way'!X368^(1/3)*COS(('OddsRatio_working_3-way'!Y368+4*PI())/3)</f>
        <v>-0.21645751912552927</v>
      </c>
      <c r="AC368" s="11">
        <f>'OddsRatio_working_3-way'!X368^(1/3)*SIN('OddsRatio_working_3-way'!Y368/3)</f>
        <v>5.1187888847693659E-2</v>
      </c>
      <c r="AD368" s="11">
        <f>'OddsRatio_working_3-way'!X368^(1/3)*SIN(('OddsRatio_working_3-way'!Y368+2*PI())/3)</f>
        <v>0.42610330965342219</v>
      </c>
      <c r="AE368" s="11">
        <f>'OddsRatio_working_3-way'!X368^(1/3)*SIN(('OddsRatio_working_3-way'!Y368+4*PI())/3)</f>
        <v>-0.47729119850111579</v>
      </c>
      <c r="AF368" s="11">
        <f>-'OddsRatio_working_3-way'!U368/(3*'OddsRatio_working_3-way'!X368^(1/3))*COS(('OddsRatio_working_3-way'!Y368)/3)</f>
        <v>0.52157506246745211</v>
      </c>
      <c r="AG368" s="11">
        <f>-'OddsRatio_working_3-way'!U368/(3*'OddsRatio_working_3-way'!X368^(1/3))*COS(('OddsRatio_working_3-way'!Y368+2*PI())/3)</f>
        <v>-0.30511754334192293</v>
      </c>
      <c r="AH368" s="11">
        <f>-'OddsRatio_working_3-way'!U368/(3*'OddsRatio_working_3-way'!X368^(1/3))*COS(('OddsRatio_working_3-way'!Y368+4*PI())/3)</f>
        <v>-0.21645751912552927</v>
      </c>
      <c r="AI368" s="11">
        <f>'OddsRatio_working_3-way'!U368/(3*'OddsRatio_working_3-way'!X368^(1/3))*SIN(('OddsRatio_working_3-way'!Y368)/3)</f>
        <v>-5.1187888847693659E-2</v>
      </c>
      <c r="AJ368" s="11">
        <f>'OddsRatio_working_3-way'!U368/(3*'OddsRatio_working_3-way'!X368^(1/3))*SIN(('OddsRatio_working_3-way'!Y368+2*PI())/3)</f>
        <v>-0.42610330965342219</v>
      </c>
      <c r="AK368" s="11">
        <f>'OddsRatio_working_3-way'!U368/(3*'OddsRatio_working_3-way'!X368^(1/3))*SIN(('OddsRatio_working_3-way'!Y368+4*PI())/3)</f>
        <v>0.47729119850111579</v>
      </c>
      <c r="AL368" s="11">
        <f>'OddsRatio_working_3-way'!Z368+'OddsRatio_working_3-way'!AF368</f>
        <v>1.0431501249349042</v>
      </c>
      <c r="AM368" s="11">
        <f>'OddsRatio_working_3-way'!AA368+'OddsRatio_working_3-way'!AG368</f>
        <v>-0.61023508668384585</v>
      </c>
      <c r="AN368" s="11">
        <f>'OddsRatio_working_3-way'!AB368+'OddsRatio_working_3-way'!AH368</f>
        <v>-0.43291503825105854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1.0431501249349042</v>
      </c>
      <c r="AS368" s="11">
        <f>IF(('OddsRatio_working_3-way'!X368=0),IF(Q368&gt;0,-Q368^(1/3),(-Q368)^(1/3)),'OddsRatio_working_3-way'!AM368-'OddsRatio_working_3-way'!R368/3)</f>
        <v>-0.61023508668384585</v>
      </c>
      <c r="AT368" s="11">
        <f>IF(('OddsRatio_working_3-way'!X368=0),IF(Q368&gt;0,-Q368^(1/3),(-Q368)^(1/3)),'OddsRatio_working_3-way'!AN368-'OddsRatio_working_3-way'!R368/3)</f>
        <v>-0.43291503825105854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9">
        <f t="shared" si="78"/>
        <v>0.50872808106326739</v>
      </c>
      <c r="E369" s="9">
        <f t="shared" si="79"/>
        <v>0.28247185053445495</v>
      </c>
      <c r="F369" s="9">
        <f t="shared" si="80"/>
        <v>0.20880006840227772</v>
      </c>
      <c r="G369" s="9">
        <f t="shared" si="81"/>
        <v>1.0496594076731725</v>
      </c>
      <c r="H369" s="9">
        <f t="shared" si="82"/>
        <v>1.9656866550593186</v>
      </c>
      <c r="I369" s="9">
        <f t="shared" si="83"/>
        <v>3.5401757665690776</v>
      </c>
      <c r="J369" s="9">
        <f t="shared" si="84"/>
        <v>4.789270461700152</v>
      </c>
      <c r="K369" s="11">
        <f t="shared" si="85"/>
        <v>0.52083333333333337</v>
      </c>
      <c r="L369" s="11">
        <f t="shared" si="86"/>
        <v>0.29239766081871343</v>
      </c>
      <c r="M369" s="11">
        <f t="shared" si="87"/>
        <v>0.21691973969631234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-0.26551076564634057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0.22959189066906846</v>
      </c>
      <c r="Q369" s="11">
        <f>2*'OddsRatio_working_3-way'!K369*'OddsRatio_working_3-way'!L369*'OddsRatio_working_3-way'!M369</f>
        <v>6.606960882563119E-2</v>
      </c>
      <c r="R369" s="11">
        <f t="shared" si="88"/>
        <v>0</v>
      </c>
      <c r="S369" s="11">
        <f t="shared" si="89"/>
        <v>-0.86471782080160198</v>
      </c>
      <c r="T369" s="11">
        <f t="shared" si="90"/>
        <v>-0.24883966066233143</v>
      </c>
      <c r="U369" s="11">
        <f>'OddsRatio_working_3-way'!S369-'OddsRatio_working_3-way'!R369^2/3</f>
        <v>-0.86471782080160198</v>
      </c>
      <c r="V369" s="11">
        <f>'OddsRatio_working_3-way'!S369*'OddsRatio_working_3-way'!R369/3-2*'OddsRatio_working_3-way'!R369^3/27-'OddsRatio_working_3-way'!T369</f>
        <v>0.24883966066233143</v>
      </c>
      <c r="W369" s="11">
        <f>'OddsRatio_working_3-way'!V369^2+4*'OddsRatio_working_3-way'!U369^3/27</f>
        <v>-3.3868664912937503E-2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0.1547496701381636</v>
      </c>
      <c r="Y369" s="11">
        <f>IF('OddsRatio_working_3-way'!W369&gt;=0,IF('OddsRatio_working_3-way'!V369+SQRT('OddsRatio_working_3-way'!W369)&gt;0,0,PI()),ACOS('OddsRatio_working_3-way'!V369/(2*'OddsRatio_working_3-way'!X369)))</f>
        <v>0.63679259004807176</v>
      </c>
      <c r="Z369" s="11">
        <f>'OddsRatio_working_3-way'!X369^(1/3)*COS('OddsRatio_working_3-way'!Y369/3)</f>
        <v>0.52482970383658623</v>
      </c>
      <c r="AA369" s="11">
        <f>'OddsRatio_working_3-way'!X369^(1/3)*COS(('OddsRatio_working_3-way'!Y369+2*PI())/3)</f>
        <v>-0.36036785941934624</v>
      </c>
      <c r="AB369" s="11">
        <f>'OddsRatio_working_3-way'!X369^(1/3)*COS(('OddsRatio_working_3-way'!Y369+4*PI())/3)</f>
        <v>-0.1644618444172401</v>
      </c>
      <c r="AC369" s="11">
        <f>'OddsRatio_working_3-way'!X369^(1/3)*SIN('OddsRatio_working_3-way'!Y369/3)</f>
        <v>0.11310639049733291</v>
      </c>
      <c r="AD369" s="11">
        <f>'OddsRatio_working_3-way'!X369^(1/3)*SIN(('OddsRatio_working_3-way'!Y369+2*PI())/3)</f>
        <v>0.39796266093448046</v>
      </c>
      <c r="AE369" s="11">
        <f>'OddsRatio_working_3-way'!X369^(1/3)*SIN(('OddsRatio_working_3-way'!Y369+4*PI())/3)</f>
        <v>-0.51106905143181336</v>
      </c>
      <c r="AF369" s="11">
        <f>-'OddsRatio_working_3-way'!U369/(3*'OddsRatio_working_3-way'!X369^(1/3))*COS(('OddsRatio_working_3-way'!Y369)/3)</f>
        <v>0.52482970383658623</v>
      </c>
      <c r="AG369" s="11">
        <f>-'OddsRatio_working_3-way'!U369/(3*'OddsRatio_working_3-way'!X369^(1/3))*COS(('OddsRatio_working_3-way'!Y369+2*PI())/3)</f>
        <v>-0.36036785941934624</v>
      </c>
      <c r="AH369" s="11">
        <f>-'OddsRatio_working_3-way'!U369/(3*'OddsRatio_working_3-way'!X369^(1/3))*COS(('OddsRatio_working_3-way'!Y369+4*PI())/3)</f>
        <v>-0.1644618444172401</v>
      </c>
      <c r="AI369" s="11">
        <f>'OddsRatio_working_3-way'!U369/(3*'OddsRatio_working_3-way'!X369^(1/3))*SIN(('OddsRatio_working_3-way'!Y369)/3)</f>
        <v>-0.11310639049733291</v>
      </c>
      <c r="AJ369" s="11">
        <f>'OddsRatio_working_3-way'!U369/(3*'OddsRatio_working_3-way'!X369^(1/3))*SIN(('OddsRatio_working_3-way'!Y369+2*PI())/3)</f>
        <v>-0.39796266093448046</v>
      </c>
      <c r="AK369" s="11">
        <f>'OddsRatio_working_3-way'!U369/(3*'OddsRatio_working_3-way'!X369^(1/3))*SIN(('OddsRatio_working_3-way'!Y369+4*PI())/3)</f>
        <v>0.51106905143181336</v>
      </c>
      <c r="AL369" s="11">
        <f>'OddsRatio_working_3-way'!Z369+'OddsRatio_working_3-way'!AF369</f>
        <v>1.0496594076731725</v>
      </c>
      <c r="AM369" s="11">
        <f>'OddsRatio_working_3-way'!AA369+'OddsRatio_working_3-way'!AG369</f>
        <v>-0.72073571883869247</v>
      </c>
      <c r="AN369" s="11">
        <f>'OddsRatio_working_3-way'!AB369+'OddsRatio_working_3-way'!AH369</f>
        <v>-0.3289236888344802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1.0496594076731725</v>
      </c>
      <c r="AS369" s="11">
        <f>IF(('OddsRatio_working_3-way'!X369=0),IF(Q369&gt;0,-Q369^(1/3),(-Q369)^(1/3)),'OddsRatio_working_3-way'!AM369-'OddsRatio_working_3-way'!R369/3)</f>
        <v>-0.72073571883869247</v>
      </c>
      <c r="AT369" s="11">
        <f>IF(('OddsRatio_working_3-way'!X369=0),IF(Q369&gt;0,-Q369^(1/3),(-Q369)^(1/3)),'OddsRatio_working_3-way'!AN369-'OddsRatio_working_3-way'!R369/3)</f>
        <v>-0.3289236888344802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9">
        <f t="shared" si="78"/>
        <v>0.37781137850486124</v>
      </c>
      <c r="E370" s="9">
        <f t="shared" si="79"/>
        <v>0.30756421730075845</v>
      </c>
      <c r="F370" s="9">
        <f t="shared" si="80"/>
        <v>0.31462440419438042</v>
      </c>
      <c r="G370" s="9">
        <f t="shared" si="81"/>
        <v>1.0422932954731228</v>
      </c>
      <c r="H370" s="9">
        <f t="shared" si="82"/>
        <v>2.6468234068475338</v>
      </c>
      <c r="I370" s="9">
        <f t="shared" si="83"/>
        <v>3.2513535182219457</v>
      </c>
      <c r="J370" s="9">
        <f t="shared" si="84"/>
        <v>3.1783929875388264</v>
      </c>
      <c r="K370" s="11">
        <f t="shared" si="85"/>
        <v>0.38759689922480617</v>
      </c>
      <c r="L370" s="11">
        <f t="shared" si="86"/>
        <v>0.31645569620253161</v>
      </c>
      <c r="M370" s="11">
        <f t="shared" si="87"/>
        <v>0.3236245954692557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-0.28313389026868385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0.23142127754707098</v>
      </c>
      <c r="Q370" s="11">
        <f>2*'OddsRatio_working_3-way'!K370*'OddsRatio_working_3-way'!L370*'OddsRatio_working_3-way'!M370</f>
        <v>7.9389803618206176E-2</v>
      </c>
      <c r="R370" s="11">
        <f t="shared" si="88"/>
        <v>0</v>
      </c>
      <c r="S370" s="11">
        <f t="shared" si="89"/>
        <v>-0.81735633034766886</v>
      </c>
      <c r="T370" s="11">
        <f t="shared" si="90"/>
        <v>-0.28039668279508367</v>
      </c>
      <c r="U370" s="11">
        <f>'OddsRatio_working_3-way'!S370-'OddsRatio_working_3-way'!R370^2/3</f>
        <v>-0.81735633034766886</v>
      </c>
      <c r="V370" s="11">
        <f>'OddsRatio_working_3-way'!S370*'OddsRatio_working_3-way'!R370/3-2*'OddsRatio_working_3-way'!R370^3/27-'OddsRatio_working_3-way'!T370</f>
        <v>0.28039668279508367</v>
      </c>
      <c r="W370" s="11">
        <f>'OddsRatio_working_3-way'!V370^2+4*'OddsRatio_working_3-way'!U370^3/27</f>
        <v>-2.2743467981423127E-3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0.14221167895133391</v>
      </c>
      <c r="Y370" s="11">
        <f>IF('OddsRatio_working_3-way'!W370&gt;=0,IF('OddsRatio_working_3-way'!V370+SQRT('OddsRatio_working_3-way'!W370)&gt;0,0,PI()),ACOS('OddsRatio_working_3-way'!V370/(2*'OddsRatio_working_3-way'!X370)))</f>
        <v>0.16846875601576539</v>
      </c>
      <c r="Z370" s="11">
        <f>'OddsRatio_working_3-way'!X370^(1/3)*COS('OddsRatio_working_3-way'!Y370/3)</f>
        <v>0.52114664773656139</v>
      </c>
      <c r="AA370" s="11">
        <f>'OddsRatio_working_3-way'!X370^(1/3)*COS(('OddsRatio_working_3-way'!Y370+2*PI())/3)</f>
        <v>-0.28594478917136401</v>
      </c>
      <c r="AB370" s="11">
        <f>'OddsRatio_working_3-way'!X370^(1/3)*COS(('OddsRatio_working_3-way'!Y370+4*PI())/3)</f>
        <v>-0.23520185856519743</v>
      </c>
      <c r="AC370" s="11">
        <f>'OddsRatio_working_3-way'!X370^(1/3)*SIN('OddsRatio_working_3-way'!Y370/3)</f>
        <v>2.9296444644940814E-2</v>
      </c>
      <c r="AD370" s="11">
        <f>'OddsRatio_working_3-way'!X370^(1/3)*SIN(('OddsRatio_working_3-way'!Y370+2*PI())/3)</f>
        <v>0.43667801371449172</v>
      </c>
      <c r="AE370" s="11">
        <f>'OddsRatio_working_3-way'!X370^(1/3)*SIN(('OddsRatio_working_3-way'!Y370+4*PI())/3)</f>
        <v>-0.46597445835943252</v>
      </c>
      <c r="AF370" s="11">
        <f>-'OddsRatio_working_3-way'!U370/(3*'OddsRatio_working_3-way'!X370^(1/3))*COS(('OddsRatio_working_3-way'!Y370)/3)</f>
        <v>0.52114664773656139</v>
      </c>
      <c r="AG370" s="11">
        <f>-'OddsRatio_working_3-way'!U370/(3*'OddsRatio_working_3-way'!X370^(1/3))*COS(('OddsRatio_working_3-way'!Y370+2*PI())/3)</f>
        <v>-0.28594478917136401</v>
      </c>
      <c r="AH370" s="11">
        <f>-'OddsRatio_working_3-way'!U370/(3*'OddsRatio_working_3-way'!X370^(1/3))*COS(('OddsRatio_working_3-way'!Y370+4*PI())/3)</f>
        <v>-0.23520185856519743</v>
      </c>
      <c r="AI370" s="11">
        <f>'OddsRatio_working_3-way'!U370/(3*'OddsRatio_working_3-way'!X370^(1/3))*SIN(('OddsRatio_working_3-way'!Y370)/3)</f>
        <v>-2.9296444644940814E-2</v>
      </c>
      <c r="AJ370" s="11">
        <f>'OddsRatio_working_3-way'!U370/(3*'OddsRatio_working_3-way'!X370^(1/3))*SIN(('OddsRatio_working_3-way'!Y370+2*PI())/3)</f>
        <v>-0.43667801371449172</v>
      </c>
      <c r="AK370" s="11">
        <f>'OddsRatio_working_3-way'!U370/(3*'OddsRatio_working_3-way'!X370^(1/3))*SIN(('OddsRatio_working_3-way'!Y370+4*PI())/3)</f>
        <v>0.46597445835943252</v>
      </c>
      <c r="AL370" s="11">
        <f>'OddsRatio_working_3-way'!Z370+'OddsRatio_working_3-way'!AF370</f>
        <v>1.0422932954731228</v>
      </c>
      <c r="AM370" s="11">
        <f>'OddsRatio_working_3-way'!AA370+'OddsRatio_working_3-way'!AG370</f>
        <v>-0.57188957834272802</v>
      </c>
      <c r="AN370" s="11">
        <f>'OddsRatio_working_3-way'!AB370+'OddsRatio_working_3-way'!AH370</f>
        <v>-0.47040371713039486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1.0422932954731228</v>
      </c>
      <c r="AS370" s="11">
        <f>IF(('OddsRatio_working_3-way'!X370=0),IF(Q370&gt;0,-Q370^(1/3),(-Q370)^(1/3)),'OddsRatio_working_3-way'!AM370-'OddsRatio_working_3-way'!R370/3)</f>
        <v>-0.57188957834272802</v>
      </c>
      <c r="AT370" s="11">
        <f>IF(('OddsRatio_working_3-way'!X370=0),IF(Q370&gt;0,-Q370^(1/3),(-Q370)^(1/3)),'OddsRatio_working_3-way'!AN370-'OddsRatio_working_3-way'!R370/3)</f>
        <v>-0.47040371713039486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9">
        <f t="shared" si="78"/>
        <v>0.11437663051041652</v>
      </c>
      <c r="E371" s="9">
        <f t="shared" si="79"/>
        <v>0.24205455431770262</v>
      </c>
      <c r="F371" s="9">
        <f t="shared" si="80"/>
        <v>0.64356881517188091</v>
      </c>
      <c r="G371" s="9">
        <f t="shared" si="81"/>
        <v>1.0650680549598364</v>
      </c>
      <c r="H371" s="9">
        <f t="shared" si="82"/>
        <v>8.7430447595580105</v>
      </c>
      <c r="I371" s="9">
        <f t="shared" si="83"/>
        <v>4.1313000815819194</v>
      </c>
      <c r="J371" s="9">
        <f t="shared" si="84"/>
        <v>1.5538353885791147</v>
      </c>
      <c r="K371" s="11">
        <f t="shared" si="85"/>
        <v>0.12091898428053205</v>
      </c>
      <c r="L371" s="11">
        <f t="shared" si="86"/>
        <v>0.25380710659898476</v>
      </c>
      <c r="M371" s="11">
        <f t="shared" si="87"/>
        <v>0.65789473684210531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-0.22440873911834136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0.21664785955952928</v>
      </c>
      <c r="Q371" s="11">
        <f>2*'OddsRatio_working_3-way'!K371*'OddsRatio_working_3-way'!L371*'OddsRatio_working_3-way'!M371</f>
        <v>4.0381707280434158E-2</v>
      </c>
      <c r="R371" s="11">
        <f t="shared" si="88"/>
        <v>0</v>
      </c>
      <c r="S371" s="11">
        <f t="shared" si="89"/>
        <v>-0.9654163220679236</v>
      </c>
      <c r="T371" s="11">
        <f t="shared" si="90"/>
        <v>-0.17994712433698482</v>
      </c>
      <c r="U371" s="11">
        <f>'OddsRatio_working_3-way'!S371-'OddsRatio_working_3-way'!R371^2/3</f>
        <v>-0.9654163220679236</v>
      </c>
      <c r="V371" s="11">
        <f>'OddsRatio_working_3-way'!S371*'OddsRatio_working_3-way'!R371/3-2*'OddsRatio_working_3-way'!R371^3/27-'OddsRatio_working_3-way'!T371</f>
        <v>0.17994712433698482</v>
      </c>
      <c r="W371" s="11">
        <f>'OddsRatio_working_3-way'!V371^2+4*'OddsRatio_working_3-way'!U371^3/27</f>
        <v>-0.10092209842780248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0.18255346202205586</v>
      </c>
      <c r="Y371" s="11">
        <f>IF('OddsRatio_working_3-way'!W371&gt;=0,IF('OddsRatio_working_3-way'!V371+SQRT('OddsRatio_working_3-way'!W371)&gt;0,0,PI()),ACOS('OddsRatio_working_3-way'!V371/(2*'OddsRatio_working_3-way'!X371)))</f>
        <v>1.0554210212830215</v>
      </c>
      <c r="Z371" s="11">
        <f>'OddsRatio_working_3-way'!X371^(1/3)*COS('OddsRatio_working_3-way'!Y371/3)</f>
        <v>0.53253402747991829</v>
      </c>
      <c r="AA371" s="11">
        <f>'OddsRatio_working_3-way'!X371^(1/3)*COS(('OddsRatio_working_3-way'!Y371+2*PI())/3)</f>
        <v>-0.43555881123468188</v>
      </c>
      <c r="AB371" s="11">
        <f>'OddsRatio_working_3-way'!X371^(1/3)*COS(('OddsRatio_working_3-way'!Y371+4*PI())/3)</f>
        <v>-9.6975216245236792E-2</v>
      </c>
      <c r="AC371" s="11">
        <f>'OddsRatio_working_3-way'!X371^(1/3)*SIN('OddsRatio_working_3-way'!Y371/3)</f>
        <v>0.1954813297103476</v>
      </c>
      <c r="AD371" s="11">
        <f>'OddsRatio_working_3-way'!X371^(1/3)*SIN(('OddsRatio_working_3-way'!Y371+2*PI())/3)</f>
        <v>0.3634473313220758</v>
      </c>
      <c r="AE371" s="11">
        <f>'OddsRatio_working_3-way'!X371^(1/3)*SIN(('OddsRatio_working_3-way'!Y371+4*PI())/3)</f>
        <v>-0.55892866103242334</v>
      </c>
      <c r="AF371" s="11">
        <f>-'OddsRatio_working_3-way'!U371/(3*'OddsRatio_working_3-way'!X371^(1/3))*COS(('OddsRatio_working_3-way'!Y371)/3)</f>
        <v>0.53253402747991807</v>
      </c>
      <c r="AG371" s="11">
        <f>-'OddsRatio_working_3-way'!U371/(3*'OddsRatio_working_3-way'!X371^(1/3))*COS(('OddsRatio_working_3-way'!Y371+2*PI())/3)</f>
        <v>-0.43555881123468171</v>
      </c>
      <c r="AH371" s="11">
        <f>-'OddsRatio_working_3-way'!U371/(3*'OddsRatio_working_3-way'!X371^(1/3))*COS(('OddsRatio_working_3-way'!Y371+4*PI())/3)</f>
        <v>-9.6975216245236751E-2</v>
      </c>
      <c r="AI371" s="11">
        <f>'OddsRatio_working_3-way'!U371/(3*'OddsRatio_working_3-way'!X371^(1/3))*SIN(('OddsRatio_working_3-way'!Y371)/3)</f>
        <v>-0.19548132971034754</v>
      </c>
      <c r="AJ371" s="11">
        <f>'OddsRatio_working_3-way'!U371/(3*'OddsRatio_working_3-way'!X371^(1/3))*SIN(('OddsRatio_working_3-way'!Y371+2*PI())/3)</f>
        <v>-0.36344733132207568</v>
      </c>
      <c r="AK371" s="11">
        <f>'OddsRatio_working_3-way'!U371/(3*'OddsRatio_working_3-way'!X371^(1/3))*SIN(('OddsRatio_working_3-way'!Y371+4*PI())/3)</f>
        <v>0.55892866103242311</v>
      </c>
      <c r="AL371" s="11">
        <f>'OddsRatio_working_3-way'!Z371+'OddsRatio_working_3-way'!AF371</f>
        <v>1.0650680549598364</v>
      </c>
      <c r="AM371" s="11">
        <f>'OddsRatio_working_3-way'!AA371+'OddsRatio_working_3-way'!AG371</f>
        <v>-0.87111762246936353</v>
      </c>
      <c r="AN371" s="11">
        <f>'OddsRatio_working_3-way'!AB371+'OddsRatio_working_3-way'!AH371</f>
        <v>-0.19395043249047356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1.0650680549598364</v>
      </c>
      <c r="AS371" s="11">
        <f>IF(('OddsRatio_working_3-way'!X371=0),IF(Q371&gt;0,-Q371^(1/3),(-Q371)^(1/3)),'OddsRatio_working_3-way'!AM371-'OddsRatio_working_3-way'!R371/3)</f>
        <v>-0.87111762246936353</v>
      </c>
      <c r="AT371" s="11">
        <f>IF(('OddsRatio_working_3-way'!X371=0),IF(Q371&gt;0,-Q371^(1/3),(-Q371)^(1/3)),'OddsRatio_working_3-way'!AN371-'OddsRatio_working_3-way'!R371/3)</f>
        <v>-0.19395043249047356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9">
        <f t="shared" si="78"/>
        <v>0.28501663415797751</v>
      </c>
      <c r="E372" s="9">
        <f t="shared" si="79"/>
        <v>0.2992199389951421</v>
      </c>
      <c r="F372" s="9">
        <f t="shared" si="80"/>
        <v>0.41576342684688039</v>
      </c>
      <c r="G372" s="9">
        <f t="shared" si="81"/>
        <v>1.0408992326413933</v>
      </c>
      <c r="H372" s="9">
        <f t="shared" si="82"/>
        <v>3.5085671506657583</v>
      </c>
      <c r="I372" s="9">
        <f t="shared" si="83"/>
        <v>3.342023273443135</v>
      </c>
      <c r="J372" s="9">
        <f t="shared" si="84"/>
        <v>2.4052139640658807</v>
      </c>
      <c r="K372" s="11">
        <f t="shared" si="85"/>
        <v>0.29325513196480935</v>
      </c>
      <c r="L372" s="11">
        <f t="shared" si="86"/>
        <v>0.30769230769230771</v>
      </c>
      <c r="M372" s="11">
        <f t="shared" si="87"/>
        <v>0.42553191489361702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-0.28107856453772728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0.23076443117623624</v>
      </c>
      <c r="Q372" s="11">
        <f>2*'OddsRatio_working_3-way'!K372*'OddsRatio_working_3-way'!L372*'OddsRatio_working_3-way'!M372</f>
        <v>7.6793487912225039E-2</v>
      </c>
      <c r="R372" s="11">
        <f t="shared" si="88"/>
        <v>0</v>
      </c>
      <c r="S372" s="11">
        <f t="shared" si="89"/>
        <v>-0.82099619213496544</v>
      </c>
      <c r="T372" s="11">
        <f t="shared" si="90"/>
        <v>-0.27321004729948933</v>
      </c>
      <c r="U372" s="11">
        <f>'OddsRatio_working_3-way'!S372-'OddsRatio_working_3-way'!R372^2/3</f>
        <v>-0.82099619213496544</v>
      </c>
      <c r="V372" s="11">
        <f>'OddsRatio_working_3-way'!S372*'OddsRatio_working_3-way'!R372/3-2*'OddsRatio_working_3-way'!R372^3/27-'OddsRatio_working_3-way'!T372</f>
        <v>0.27321004729948933</v>
      </c>
      <c r="W372" s="11">
        <f>'OddsRatio_working_3-way'!V372^2+4*'OddsRatio_working_3-way'!U372^3/27</f>
        <v>-7.3384865085731193E-3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0.1431626840817487</v>
      </c>
      <c r="Y372" s="11">
        <f>IF('OddsRatio_working_3-way'!W372&gt;=0,IF('OddsRatio_working_3-way'!V372+SQRT('OddsRatio_working_3-way'!W372)&gt;0,0,PI()),ACOS('OddsRatio_working_3-way'!V372/(2*'OddsRatio_working_3-way'!X372)))</f>
        <v>0.30384102022653847</v>
      </c>
      <c r="Z372" s="11">
        <f>'OddsRatio_working_3-way'!X372^(1/3)*COS('OddsRatio_working_3-way'!Y372/3)</f>
        <v>0.52044961632069664</v>
      </c>
      <c r="AA372" s="11">
        <f>'OddsRatio_working_3-way'!X372^(1/3)*COS(('OddsRatio_working_3-way'!Y372+2*PI())/3)</f>
        <v>-0.30603087421574271</v>
      </c>
      <c r="AB372" s="11">
        <f>'OddsRatio_working_3-way'!X372^(1/3)*COS(('OddsRatio_working_3-way'!Y372+4*PI())/3)</f>
        <v>-0.21441874210495374</v>
      </c>
      <c r="AC372" s="11">
        <f>'OddsRatio_working_3-way'!X372^(1/3)*SIN('OddsRatio_working_3-way'!Y372/3)</f>
        <v>5.2892289135199513E-2</v>
      </c>
      <c r="AD372" s="11">
        <f>'OddsRatio_working_3-way'!X372^(1/3)*SIN(('OddsRatio_working_3-way'!Y372+2*PI())/3)</f>
        <v>0.42427644455598762</v>
      </c>
      <c r="AE372" s="11">
        <f>'OddsRatio_working_3-way'!X372^(1/3)*SIN(('OddsRatio_working_3-way'!Y372+4*PI())/3)</f>
        <v>-0.47716873369118729</v>
      </c>
      <c r="AF372" s="11">
        <f>-'OddsRatio_working_3-way'!U372/(3*'OddsRatio_working_3-way'!X372^(1/3))*COS(('OddsRatio_working_3-way'!Y372)/3)</f>
        <v>0.52044961632069664</v>
      </c>
      <c r="AG372" s="11">
        <f>-'OddsRatio_working_3-way'!U372/(3*'OddsRatio_working_3-way'!X372^(1/3))*COS(('OddsRatio_working_3-way'!Y372+2*PI())/3)</f>
        <v>-0.30603087421574271</v>
      </c>
      <c r="AH372" s="11">
        <f>-'OddsRatio_working_3-way'!U372/(3*'OddsRatio_working_3-way'!X372^(1/3))*COS(('OddsRatio_working_3-way'!Y372+4*PI())/3)</f>
        <v>-0.21441874210495374</v>
      </c>
      <c r="AI372" s="11">
        <f>'OddsRatio_working_3-way'!U372/(3*'OddsRatio_working_3-way'!X372^(1/3))*SIN(('OddsRatio_working_3-way'!Y372)/3)</f>
        <v>-5.2892289135199513E-2</v>
      </c>
      <c r="AJ372" s="11">
        <f>'OddsRatio_working_3-way'!U372/(3*'OddsRatio_working_3-way'!X372^(1/3))*SIN(('OddsRatio_working_3-way'!Y372+2*PI())/3)</f>
        <v>-0.42427644455598762</v>
      </c>
      <c r="AK372" s="11">
        <f>'OddsRatio_working_3-way'!U372/(3*'OddsRatio_working_3-way'!X372^(1/3))*SIN(('OddsRatio_working_3-way'!Y372+4*PI())/3)</f>
        <v>0.47716873369118729</v>
      </c>
      <c r="AL372" s="11">
        <f>'OddsRatio_working_3-way'!Z372+'OddsRatio_working_3-way'!AF372</f>
        <v>1.0408992326413933</v>
      </c>
      <c r="AM372" s="11">
        <f>'OddsRatio_working_3-way'!AA372+'OddsRatio_working_3-way'!AG372</f>
        <v>-0.61206174843148542</v>
      </c>
      <c r="AN372" s="11">
        <f>'OddsRatio_working_3-way'!AB372+'OddsRatio_working_3-way'!AH372</f>
        <v>-0.42883748420990747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1.0408992326413933</v>
      </c>
      <c r="AS372" s="11">
        <f>IF(('OddsRatio_working_3-way'!X372=0),IF(Q372&gt;0,-Q372^(1/3),(-Q372)^(1/3)),'OddsRatio_working_3-way'!AM372-'OddsRatio_working_3-way'!R372/3)</f>
        <v>-0.61206174843148542</v>
      </c>
      <c r="AT372" s="11">
        <f>IF(('OddsRatio_working_3-way'!X372=0),IF(Q372&gt;0,-Q372^(1/3),(-Q372)^(1/3)),'OddsRatio_working_3-way'!AN372-'OddsRatio_working_3-way'!R372/3)</f>
        <v>-0.42883748420990747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9">
        <f t="shared" si="78"/>
        <v>0.24283208450246588</v>
      </c>
      <c r="E373" s="9">
        <f t="shared" si="79"/>
        <v>0.28998796869619792</v>
      </c>
      <c r="F373" s="9">
        <f t="shared" si="80"/>
        <v>0.46717994680133612</v>
      </c>
      <c r="G373" s="9">
        <f t="shared" si="81"/>
        <v>1.0463328750011112</v>
      </c>
      <c r="H373" s="9">
        <f t="shared" si="82"/>
        <v>4.1180719675033108</v>
      </c>
      <c r="I373" s="9">
        <f t="shared" si="83"/>
        <v>3.4484189275025989</v>
      </c>
      <c r="J373" s="9">
        <f t="shared" si="84"/>
        <v>2.1405028337512109</v>
      </c>
      <c r="K373" s="11">
        <f t="shared" si="85"/>
        <v>0.25125628140703515</v>
      </c>
      <c r="L373" s="11">
        <f t="shared" si="86"/>
        <v>0.29940119760479045</v>
      </c>
      <c r="M373" s="11">
        <f t="shared" si="87"/>
        <v>0.47846889952153115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-0.27357902309876148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0.23071838578619255</v>
      </c>
      <c r="Q373" s="11">
        <f>2*'OddsRatio_working_3-way'!K373*'OddsRatio_working_3-way'!L373*'OddsRatio_working_3-way'!M373</f>
        <v>7.1987015845925914E-2</v>
      </c>
      <c r="R373" s="11">
        <f t="shared" si="88"/>
        <v>0</v>
      </c>
      <c r="S373" s="11">
        <f t="shared" si="89"/>
        <v>-0.84333361225178316</v>
      </c>
      <c r="T373" s="11">
        <f t="shared" si="90"/>
        <v>-0.26313061224704626</v>
      </c>
      <c r="U373" s="11">
        <f>'OddsRatio_working_3-way'!S373-'OddsRatio_working_3-way'!R373^2/3</f>
        <v>-0.84333361225178316</v>
      </c>
      <c r="V373" s="11">
        <f>'OddsRatio_working_3-way'!S373*'OddsRatio_working_3-way'!R373/3-2*'OddsRatio_working_3-way'!R373^3/27-'OddsRatio_working_3-way'!T373</f>
        <v>0.26313061224704626</v>
      </c>
      <c r="W373" s="11">
        <f>'OddsRatio_working_3-way'!V373^2+4*'OddsRatio_working_3-way'!U373^3/27</f>
        <v>-1.961985603137395E-2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0.14904493880444192</v>
      </c>
      <c r="Y373" s="11">
        <f>IF('OddsRatio_working_3-way'!W373&gt;=0,IF('OddsRatio_working_3-way'!V373+SQRT('OddsRatio_working_3-way'!W373)&gt;0,0,PI()),ACOS('OddsRatio_working_3-way'!V373/(2*'OddsRatio_working_3-way'!X373)))</f>
        <v>0.48917164697395044</v>
      </c>
      <c r="Z373" s="11">
        <f>'OddsRatio_working_3-way'!X373^(1/3)*COS('OddsRatio_working_3-way'!Y373/3)</f>
        <v>0.52316643750055569</v>
      </c>
      <c r="AA373" s="11">
        <f>'OddsRatio_working_3-way'!X373^(1/3)*COS(('OddsRatio_working_3-way'!Y373+2*PI())/3)</f>
        <v>-0.33612221570944473</v>
      </c>
      <c r="AB373" s="11">
        <f>'OddsRatio_working_3-way'!X373^(1/3)*COS(('OddsRatio_working_3-way'!Y373+4*PI())/3)</f>
        <v>-0.18704422179111085</v>
      </c>
      <c r="AC373" s="11">
        <f>'OddsRatio_working_3-way'!X373^(1/3)*SIN('OddsRatio_working_3-way'!Y373/3)</f>
        <v>8.6070219918999408E-2</v>
      </c>
      <c r="AD373" s="11">
        <f>'OddsRatio_working_3-way'!X373^(1/3)*SIN(('OddsRatio_working_3-way'!Y373+2*PI())/3)</f>
        <v>0.41004031532338531</v>
      </c>
      <c r="AE373" s="11">
        <f>'OddsRatio_working_3-way'!X373^(1/3)*SIN(('OddsRatio_working_3-way'!Y373+4*PI())/3)</f>
        <v>-0.4961105352423848</v>
      </c>
      <c r="AF373" s="11">
        <f>-'OddsRatio_working_3-way'!U373/(3*'OddsRatio_working_3-way'!X373^(1/3))*COS(('OddsRatio_working_3-way'!Y373)/3)</f>
        <v>0.52316643750055558</v>
      </c>
      <c r="AG373" s="11">
        <f>-'OddsRatio_working_3-way'!U373/(3*'OddsRatio_working_3-way'!X373^(1/3))*COS(('OddsRatio_working_3-way'!Y373+2*PI())/3)</f>
        <v>-0.33612221570944467</v>
      </c>
      <c r="AH373" s="11">
        <f>-'OddsRatio_working_3-way'!U373/(3*'OddsRatio_working_3-way'!X373^(1/3))*COS(('OddsRatio_working_3-way'!Y373+4*PI())/3)</f>
        <v>-0.1870442217911108</v>
      </c>
      <c r="AI373" s="11">
        <f>'OddsRatio_working_3-way'!U373/(3*'OddsRatio_working_3-way'!X373^(1/3))*SIN(('OddsRatio_working_3-way'!Y373)/3)</f>
        <v>-8.6070219918999394E-2</v>
      </c>
      <c r="AJ373" s="11">
        <f>'OddsRatio_working_3-way'!U373/(3*'OddsRatio_working_3-way'!X373^(1/3))*SIN(('OddsRatio_working_3-way'!Y373+2*PI())/3)</f>
        <v>-0.41004031532338525</v>
      </c>
      <c r="AK373" s="11">
        <f>'OddsRatio_working_3-way'!U373/(3*'OddsRatio_working_3-way'!X373^(1/3))*SIN(('OddsRatio_working_3-way'!Y373+4*PI())/3)</f>
        <v>0.49611053524238469</v>
      </c>
      <c r="AL373" s="11">
        <f>'OddsRatio_working_3-way'!Z373+'OddsRatio_working_3-way'!AF373</f>
        <v>1.0463328750011112</v>
      </c>
      <c r="AM373" s="11">
        <f>'OddsRatio_working_3-way'!AA373+'OddsRatio_working_3-way'!AG373</f>
        <v>-0.67224443141888934</v>
      </c>
      <c r="AN373" s="11">
        <f>'OddsRatio_working_3-way'!AB373+'OddsRatio_working_3-way'!AH373</f>
        <v>-0.37408844358222165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1.0463328750011112</v>
      </c>
      <c r="AS373" s="11">
        <f>IF(('OddsRatio_working_3-way'!X373=0),IF(Q373&gt;0,-Q373^(1/3),(-Q373)^(1/3)),'OddsRatio_working_3-way'!AM373-'OddsRatio_working_3-way'!R373/3)</f>
        <v>-0.67224443141888934</v>
      </c>
      <c r="AT373" s="11">
        <f>IF(('OddsRatio_working_3-way'!X373=0),IF(Q373&gt;0,-Q373^(1/3),(-Q373)^(1/3)),'OddsRatio_working_3-way'!AN373-'OddsRatio_working_3-way'!R373/3)</f>
        <v>-0.37408844358222165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9">
        <f t="shared" si="78"/>
        <v>0.37933554902765249</v>
      </c>
      <c r="E374" s="9">
        <f t="shared" si="79"/>
        <v>0.28392773215277289</v>
      </c>
      <c r="F374" s="9">
        <f t="shared" si="80"/>
        <v>0.33673671881957473</v>
      </c>
      <c r="G374" s="9">
        <f t="shared" si="81"/>
        <v>1.0421582601259105</v>
      </c>
      <c r="H374" s="9">
        <f t="shared" si="82"/>
        <v>2.6361884683976795</v>
      </c>
      <c r="I374" s="9">
        <f t="shared" si="83"/>
        <v>3.5220229895047037</v>
      </c>
      <c r="J374" s="9">
        <f t="shared" si="84"/>
        <v>2.969679111637971</v>
      </c>
      <c r="K374" s="11">
        <f t="shared" si="85"/>
        <v>0.38910505836575876</v>
      </c>
      <c r="L374" s="11">
        <f t="shared" si="86"/>
        <v>0.29239766081871343</v>
      </c>
      <c r="M374" s="11">
        <f t="shared" si="87"/>
        <v>0.34602076124567471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-0.28269605658215391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0.23148361391273206</v>
      </c>
      <c r="Q374" s="11">
        <f>2*'OddsRatio_working_3-way'!K374*'OddsRatio_working_3-way'!L374*'OddsRatio_working_3-way'!M374</f>
        <v>7.8735923099568728E-2</v>
      </c>
      <c r="R374" s="11">
        <f t="shared" si="88"/>
        <v>0</v>
      </c>
      <c r="S374" s="11">
        <f t="shared" si="89"/>
        <v>-0.81884274125154244</v>
      </c>
      <c r="T374" s="11">
        <f t="shared" si="90"/>
        <v>-0.27851793920120493</v>
      </c>
      <c r="U374" s="11">
        <f>'OddsRatio_working_3-way'!S374-'OddsRatio_working_3-way'!R374^2/3</f>
        <v>-0.81884274125154244</v>
      </c>
      <c r="V374" s="11">
        <f>'OddsRatio_working_3-way'!S374*'OddsRatio_working_3-way'!R374/3-2*'OddsRatio_working_3-way'!R374^3/27-'OddsRatio_working_3-way'!T374</f>
        <v>0.27851793920120493</v>
      </c>
      <c r="W374" s="11">
        <f>'OddsRatio_working_3-way'!V374^2+4*'OddsRatio_working_3-way'!U374^3/27</f>
        <v>-3.7665531953168657E-3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0.14259978580997495</v>
      </c>
      <c r="Y374" s="11">
        <f>IF('OddsRatio_working_3-way'!W374&gt;=0,IF('OddsRatio_working_3-way'!V374+SQRT('OddsRatio_working_3-way'!W374)&gt;0,0,PI()),ACOS('OddsRatio_working_3-way'!V374/(2*'OddsRatio_working_3-way'!X374)))</f>
        <v>0.21688694098803207</v>
      </c>
      <c r="Z374" s="11">
        <f>'OddsRatio_working_3-way'!X374^(1/3)*COS('OddsRatio_working_3-way'!Y374/3)</f>
        <v>0.52107913006295525</v>
      </c>
      <c r="AA374" s="11">
        <f>'OddsRatio_working_3-way'!X374^(1/3)*COS(('OddsRatio_working_3-way'!Y374+2*PI())/3)</f>
        <v>-0.29322121848583754</v>
      </c>
      <c r="AB374" s="11">
        <f>'OddsRatio_working_3-way'!X374^(1/3)*COS(('OddsRatio_working_3-way'!Y374+4*PI())/3)</f>
        <v>-0.22785791157711788</v>
      </c>
      <c r="AC374" s="11">
        <f>'OddsRatio_working_3-way'!X374^(1/3)*SIN('OddsRatio_working_3-way'!Y374/3)</f>
        <v>3.7737522838873439E-2</v>
      </c>
      <c r="AD374" s="11">
        <f>'OddsRatio_working_3-way'!X374^(1/3)*SIN(('OddsRatio_working_3-way'!Y374+2*PI())/3)</f>
        <v>0.43239900259697822</v>
      </c>
      <c r="AE374" s="11">
        <f>'OddsRatio_working_3-way'!X374^(1/3)*SIN(('OddsRatio_working_3-way'!Y374+4*PI())/3)</f>
        <v>-0.4701365254358516</v>
      </c>
      <c r="AF374" s="11">
        <f>-'OddsRatio_working_3-way'!U374/(3*'OddsRatio_working_3-way'!X374^(1/3))*COS(('OddsRatio_working_3-way'!Y374)/3)</f>
        <v>0.52107913006295525</v>
      </c>
      <c r="AG374" s="11">
        <f>-'OddsRatio_working_3-way'!U374/(3*'OddsRatio_working_3-way'!X374^(1/3))*COS(('OddsRatio_working_3-way'!Y374+2*PI())/3)</f>
        <v>-0.29322121848583754</v>
      </c>
      <c r="AH374" s="11">
        <f>-'OddsRatio_working_3-way'!U374/(3*'OddsRatio_working_3-way'!X374^(1/3))*COS(('OddsRatio_working_3-way'!Y374+4*PI())/3)</f>
        <v>-0.22785791157711788</v>
      </c>
      <c r="AI374" s="11">
        <f>'OddsRatio_working_3-way'!U374/(3*'OddsRatio_working_3-way'!X374^(1/3))*SIN(('OddsRatio_working_3-way'!Y374)/3)</f>
        <v>-3.7737522838873439E-2</v>
      </c>
      <c r="AJ374" s="11">
        <f>'OddsRatio_working_3-way'!U374/(3*'OddsRatio_working_3-way'!X374^(1/3))*SIN(('OddsRatio_working_3-way'!Y374+2*PI())/3)</f>
        <v>-0.43239900259697822</v>
      </c>
      <c r="AK374" s="11">
        <f>'OddsRatio_working_3-way'!U374/(3*'OddsRatio_working_3-way'!X374^(1/3))*SIN(('OddsRatio_working_3-way'!Y374+4*PI())/3)</f>
        <v>0.4701365254358516</v>
      </c>
      <c r="AL374" s="11">
        <f>'OddsRatio_working_3-way'!Z374+'OddsRatio_working_3-way'!AF374</f>
        <v>1.0421582601259105</v>
      </c>
      <c r="AM374" s="11">
        <f>'OddsRatio_working_3-way'!AA374+'OddsRatio_working_3-way'!AG374</f>
        <v>-0.58644243697167509</v>
      </c>
      <c r="AN374" s="11">
        <f>'OddsRatio_working_3-way'!AB374+'OddsRatio_working_3-way'!AH374</f>
        <v>-0.45571582315423576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1.0421582601259105</v>
      </c>
      <c r="AS374" s="11">
        <f>IF(('OddsRatio_working_3-way'!X374=0),IF(Q374&gt;0,-Q374^(1/3),(-Q374)^(1/3)),'OddsRatio_working_3-way'!AM374-'OddsRatio_working_3-way'!R374/3)</f>
        <v>-0.58644243697167509</v>
      </c>
      <c r="AT374" s="11">
        <f>IF(('OddsRatio_working_3-way'!X374=0),IF(Q374&gt;0,-Q374^(1/3),(-Q374)^(1/3)),'OddsRatio_working_3-way'!AN374-'OddsRatio_working_3-way'!R374/3)</f>
        <v>-0.45571582315423576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9">
        <f t="shared" si="78"/>
        <v>0.33787516082050634</v>
      </c>
      <c r="E375" s="9">
        <f t="shared" si="79"/>
        <v>0.28728510634286469</v>
      </c>
      <c r="F375" s="9">
        <f t="shared" si="80"/>
        <v>0.37483973283662891</v>
      </c>
      <c r="G375" s="9">
        <f t="shared" si="81"/>
        <v>1.0423792697221921</v>
      </c>
      <c r="H375" s="9">
        <f t="shared" si="82"/>
        <v>2.9596730270777218</v>
      </c>
      <c r="I375" s="9">
        <f t="shared" si="83"/>
        <v>3.4808626619388168</v>
      </c>
      <c r="J375" s="9">
        <f t="shared" si="84"/>
        <v>2.6678068315555077</v>
      </c>
      <c r="K375" s="11">
        <f t="shared" si="85"/>
        <v>0.34722222222222221</v>
      </c>
      <c r="L375" s="11">
        <f t="shared" si="86"/>
        <v>0.29585798816568049</v>
      </c>
      <c r="M375" s="11">
        <f t="shared" si="87"/>
        <v>0.38461538461538458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-0.2828604662924189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0.23153416274718053</v>
      </c>
      <c r="Q375" s="11">
        <f>2*'OddsRatio_working_3-way'!K375*'OddsRatio_working_3-way'!L375*'OddsRatio_working_3-way'!M375</f>
        <v>7.902189854852576E-2</v>
      </c>
      <c r="R375" s="11">
        <f t="shared" si="88"/>
        <v>0</v>
      </c>
      <c r="S375" s="11">
        <f t="shared" si="89"/>
        <v>-0.81854550330770637</v>
      </c>
      <c r="T375" s="11">
        <f t="shared" si="90"/>
        <v>-0.27936706597532635</v>
      </c>
      <c r="U375" s="11">
        <f>'OddsRatio_working_3-way'!S375-'OddsRatio_working_3-way'!R375^2/3</f>
        <v>-0.81854550330770637</v>
      </c>
      <c r="V375" s="11">
        <f>'OddsRatio_working_3-way'!S375*'OddsRatio_working_3-way'!R375/3-2*'OddsRatio_working_3-way'!R375^3/27-'OddsRatio_working_3-way'!T375</f>
        <v>0.27936706597532635</v>
      </c>
      <c r="W375" s="11">
        <f>'OddsRatio_working_3-way'!V375^2+4*'OddsRatio_working_3-way'!U375^3/27</f>
        <v>-3.2042928889856465E-3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0.14252214778820166</v>
      </c>
      <c r="Y375" s="11">
        <f>IF('OddsRatio_working_3-way'!W375&gt;=0,IF('OddsRatio_working_3-way'!V375+SQRT('OddsRatio_working_3-way'!W375)&gt;0,0,PI()),ACOS('OddsRatio_working_3-way'!V375/(2*'OddsRatio_working_3-way'!X375)))</f>
        <v>0.19991736417372152</v>
      </c>
      <c r="Z375" s="11">
        <f>'OddsRatio_working_3-way'!X375^(1/3)*COS('OddsRatio_working_3-way'!Y375/3)</f>
        <v>0.52118963486109604</v>
      </c>
      <c r="AA375" s="11">
        <f>'OddsRatio_working_3-way'!X375^(1/3)*COS(('OddsRatio_working_3-way'!Y375+2*PI())/3)</f>
        <v>-0.29071788520168562</v>
      </c>
      <c r="AB375" s="11">
        <f>'OddsRatio_working_3-way'!X375^(1/3)*COS(('OddsRatio_working_3-way'!Y375+4*PI())/3)</f>
        <v>-0.23047174965941059</v>
      </c>
      <c r="AC375" s="11">
        <f>'OddsRatio_working_3-way'!X375^(1/3)*SIN('OddsRatio_working_3-way'!Y375/3)</f>
        <v>3.4783122572967361E-2</v>
      </c>
      <c r="AD375" s="11">
        <f>'OddsRatio_working_3-way'!X375^(1/3)*SIN(('OddsRatio_working_3-way'!Y375+2*PI())/3)</f>
        <v>0.43397190269236124</v>
      </c>
      <c r="AE375" s="11">
        <f>'OddsRatio_working_3-way'!X375^(1/3)*SIN(('OddsRatio_working_3-way'!Y375+4*PI())/3)</f>
        <v>-0.46875502526532847</v>
      </c>
      <c r="AF375" s="11">
        <f>-'OddsRatio_working_3-way'!U375/(3*'OddsRatio_working_3-way'!X375^(1/3))*COS(('OddsRatio_working_3-way'!Y375)/3)</f>
        <v>0.52118963486109615</v>
      </c>
      <c r="AG375" s="11">
        <f>-'OddsRatio_working_3-way'!U375/(3*'OddsRatio_working_3-way'!X375^(1/3))*COS(('OddsRatio_working_3-way'!Y375+2*PI())/3)</f>
        <v>-0.29071788520168568</v>
      </c>
      <c r="AH375" s="11">
        <f>-'OddsRatio_working_3-way'!U375/(3*'OddsRatio_working_3-way'!X375^(1/3))*COS(('OddsRatio_working_3-way'!Y375+4*PI())/3)</f>
        <v>-0.23047174965941061</v>
      </c>
      <c r="AI375" s="11">
        <f>'OddsRatio_working_3-way'!U375/(3*'OddsRatio_working_3-way'!X375^(1/3))*SIN(('OddsRatio_working_3-way'!Y375)/3)</f>
        <v>-3.4783122572967368E-2</v>
      </c>
      <c r="AJ375" s="11">
        <f>'OddsRatio_working_3-way'!U375/(3*'OddsRatio_working_3-way'!X375^(1/3))*SIN(('OddsRatio_working_3-way'!Y375+2*PI())/3)</f>
        <v>-0.43397190269236136</v>
      </c>
      <c r="AK375" s="11">
        <f>'OddsRatio_working_3-way'!U375/(3*'OddsRatio_working_3-way'!X375^(1/3))*SIN(('OddsRatio_working_3-way'!Y375+4*PI())/3)</f>
        <v>0.46875502526532858</v>
      </c>
      <c r="AL375" s="11">
        <f>'OddsRatio_working_3-way'!Z375+'OddsRatio_working_3-way'!AF375</f>
        <v>1.0423792697221921</v>
      </c>
      <c r="AM375" s="11">
        <f>'OddsRatio_working_3-way'!AA375+'OddsRatio_working_3-way'!AG375</f>
        <v>-0.58143577040337124</v>
      </c>
      <c r="AN375" s="11">
        <f>'OddsRatio_working_3-way'!AB375+'OddsRatio_working_3-way'!AH375</f>
        <v>-0.46094349931882117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1.0423792697221921</v>
      </c>
      <c r="AS375" s="11">
        <f>IF(('OddsRatio_working_3-way'!X375=0),IF(Q375&gt;0,-Q375^(1/3),(-Q375)^(1/3)),'OddsRatio_working_3-way'!AM375-'OddsRatio_working_3-way'!R375/3)</f>
        <v>-0.58143577040337124</v>
      </c>
      <c r="AT375" s="11">
        <f>IF(('OddsRatio_working_3-way'!X375=0),IF(Q375&gt;0,-Q375^(1/3),(-Q375)^(1/3)),'OddsRatio_working_3-way'!AN375-'OddsRatio_working_3-way'!R375/3)</f>
        <v>-0.46094349931882117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9">
        <f t="shared" si="78"/>
        <v>0.46114476174101288</v>
      </c>
      <c r="E376" s="9">
        <f t="shared" si="79"/>
        <v>0.27397047331496727</v>
      </c>
      <c r="F376" s="9">
        <f t="shared" si="80"/>
        <v>0.26488476494402002</v>
      </c>
      <c r="G376" s="9">
        <f t="shared" si="81"/>
        <v>1.0433182557015148</v>
      </c>
      <c r="H376" s="9">
        <f t="shared" si="82"/>
        <v>2.1685164463856967</v>
      </c>
      <c r="I376" s="9">
        <f t="shared" si="83"/>
        <v>3.6500283694818476</v>
      </c>
      <c r="J376" s="9">
        <f t="shared" si="84"/>
        <v>3.7752265601660295</v>
      </c>
      <c r="K376" s="11">
        <f t="shared" si="85"/>
        <v>0.47169811320754712</v>
      </c>
      <c r="L376" s="11">
        <f t="shared" si="86"/>
        <v>0.2824858757062147</v>
      </c>
      <c r="M376" s="11">
        <f t="shared" si="87"/>
        <v>0.27322404371584696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-0.27549464881637875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0.23008953686762507</v>
      </c>
      <c r="Q376" s="11">
        <f>2*'OddsRatio_working_3-way'!K376*'OddsRatio_working_3-way'!L376*'OddsRatio_working_3-way'!M376</f>
        <v>7.2813144578362354E-2</v>
      </c>
      <c r="R376" s="11">
        <f t="shared" si="88"/>
        <v>0</v>
      </c>
      <c r="S376" s="11">
        <f t="shared" si="89"/>
        <v>-0.83518695501408136</v>
      </c>
      <c r="T376" s="11">
        <f t="shared" si="90"/>
        <v>-0.26429966930825355</v>
      </c>
      <c r="U376" s="11">
        <f>'OddsRatio_working_3-way'!S376-'OddsRatio_working_3-way'!R376^2/3</f>
        <v>-0.83518695501408136</v>
      </c>
      <c r="V376" s="11">
        <f>'OddsRatio_working_3-way'!S376*'OddsRatio_working_3-way'!R376/3-2*'OddsRatio_working_3-way'!R376^3/27-'OddsRatio_working_3-way'!T376</f>
        <v>0.26429966930825355</v>
      </c>
      <c r="W376" s="11">
        <f>'OddsRatio_working_3-way'!V376^2+4*'OddsRatio_working_3-way'!U376^3/27</f>
        <v>-1.6452945794780002E-2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0.14689048726111589</v>
      </c>
      <c r="Y376" s="11">
        <f>IF('OddsRatio_working_3-way'!W376&gt;=0,IF('OddsRatio_working_3-way'!V376+SQRT('OddsRatio_working_3-way'!W376)&gt;0,0,PI()),ACOS('OddsRatio_working_3-way'!V376/(2*'OddsRatio_working_3-way'!X376)))</f>
        <v>0.45183209944104452</v>
      </c>
      <c r="Z376" s="11">
        <f>'OddsRatio_working_3-way'!X376^(1/3)*COS('OddsRatio_working_3-way'!Y376/3)</f>
        <v>0.52165912785075741</v>
      </c>
      <c r="AA376" s="11">
        <f>'OddsRatio_working_3-way'!X376^(1/3)*COS(('OddsRatio_working_3-way'!Y376+2*PI())/3)</f>
        <v>-0.32939015392437665</v>
      </c>
      <c r="AB376" s="11">
        <f>'OddsRatio_working_3-way'!X376^(1/3)*COS(('OddsRatio_working_3-way'!Y376+4*PI())/3)</f>
        <v>-0.19226897392638065</v>
      </c>
      <c r="AC376" s="11">
        <f>'OddsRatio_working_3-way'!X376^(1/3)*SIN('OddsRatio_working_3-way'!Y376/3)</f>
        <v>7.916695018344215E-2</v>
      </c>
      <c r="AD376" s="11">
        <f>'OddsRatio_working_3-way'!X376^(1/3)*SIN(('OddsRatio_working_3-way'!Y376+2*PI())/3)</f>
        <v>0.41218658174306927</v>
      </c>
      <c r="AE376" s="11">
        <f>'OddsRatio_working_3-way'!X376^(1/3)*SIN(('OddsRatio_working_3-way'!Y376+4*PI())/3)</f>
        <v>-0.49135353192651138</v>
      </c>
      <c r="AF376" s="11">
        <f>-'OddsRatio_working_3-way'!U376/(3*'OddsRatio_working_3-way'!X376^(1/3))*COS(('OddsRatio_working_3-way'!Y376)/3)</f>
        <v>0.52165912785075741</v>
      </c>
      <c r="AG376" s="11">
        <f>-'OddsRatio_working_3-way'!U376/(3*'OddsRatio_working_3-way'!X376^(1/3))*COS(('OddsRatio_working_3-way'!Y376+2*PI())/3)</f>
        <v>-0.32939015392437665</v>
      </c>
      <c r="AH376" s="11">
        <f>-'OddsRatio_working_3-way'!U376/(3*'OddsRatio_working_3-way'!X376^(1/3))*COS(('OddsRatio_working_3-way'!Y376+4*PI())/3)</f>
        <v>-0.19226897392638065</v>
      </c>
      <c r="AI376" s="11">
        <f>'OddsRatio_working_3-way'!U376/(3*'OddsRatio_working_3-way'!X376^(1/3))*SIN(('OddsRatio_working_3-way'!Y376)/3)</f>
        <v>-7.916695018344215E-2</v>
      </c>
      <c r="AJ376" s="11">
        <f>'OddsRatio_working_3-way'!U376/(3*'OddsRatio_working_3-way'!X376^(1/3))*SIN(('OddsRatio_working_3-way'!Y376+2*PI())/3)</f>
        <v>-0.41218658174306927</v>
      </c>
      <c r="AK376" s="11">
        <f>'OddsRatio_working_3-way'!U376/(3*'OddsRatio_working_3-way'!X376^(1/3))*SIN(('OddsRatio_working_3-way'!Y376+4*PI())/3)</f>
        <v>0.49135353192651138</v>
      </c>
      <c r="AL376" s="11">
        <f>'OddsRatio_working_3-way'!Z376+'OddsRatio_working_3-way'!AF376</f>
        <v>1.0433182557015148</v>
      </c>
      <c r="AM376" s="11">
        <f>'OddsRatio_working_3-way'!AA376+'OddsRatio_working_3-way'!AG376</f>
        <v>-0.6587803078487533</v>
      </c>
      <c r="AN376" s="11">
        <f>'OddsRatio_working_3-way'!AB376+'OddsRatio_working_3-way'!AH376</f>
        <v>-0.3845379478527613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1.0433182557015148</v>
      </c>
      <c r="AS376" s="11">
        <f>IF(('OddsRatio_working_3-way'!X376=0),IF(Q376&gt;0,-Q376^(1/3),(-Q376)^(1/3)),'OddsRatio_working_3-way'!AM376-'OddsRatio_working_3-way'!R376/3)</f>
        <v>-0.6587803078487533</v>
      </c>
      <c r="AT376" s="11">
        <f>IF(('OddsRatio_working_3-way'!X376=0),IF(Q376&gt;0,-Q376^(1/3),(-Q376)^(1/3)),'OddsRatio_working_3-way'!AN376-'OddsRatio_working_3-way'!R376/3)</f>
        <v>-0.3845379478527613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9">
        <f t="shared" si="78"/>
        <v>0.55018435604045135</v>
      </c>
      <c r="E377" s="9">
        <f t="shared" si="79"/>
        <v>0.2625295141436314</v>
      </c>
      <c r="F377" s="9">
        <f t="shared" si="80"/>
        <v>0.187286129815917</v>
      </c>
      <c r="G377" s="9">
        <f t="shared" si="81"/>
        <v>1.0481699755611782</v>
      </c>
      <c r="H377" s="9">
        <f t="shared" si="82"/>
        <v>1.8175725809377188</v>
      </c>
      <c r="I377" s="9">
        <f t="shared" si="83"/>
        <v>3.8090955345039577</v>
      </c>
      <c r="J377" s="9">
        <f t="shared" si="84"/>
        <v>5.3394236988232775</v>
      </c>
      <c r="K377" s="11">
        <f t="shared" si="85"/>
        <v>0.5617977528089888</v>
      </c>
      <c r="L377" s="11">
        <f t="shared" si="86"/>
        <v>0.27173913043478259</v>
      </c>
      <c r="M377" s="11">
        <f t="shared" si="87"/>
        <v>0.19455252918287938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-0.25703886678616694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0.22572655437681413</v>
      </c>
      <c r="Q377" s="11">
        <f>2*'OddsRatio_working_3-way'!K377*'OddsRatio_working_3-way'!L377*'OddsRatio_working_3-way'!M377</f>
        <v>5.9401724836003721E-2</v>
      </c>
      <c r="R377" s="11">
        <f t="shared" si="88"/>
        <v>0</v>
      </c>
      <c r="S377" s="11">
        <f t="shared" si="89"/>
        <v>-0.87818063158751081</v>
      </c>
      <c r="T377" s="11">
        <f t="shared" si="90"/>
        <v>-0.23110016620723969</v>
      </c>
      <c r="U377" s="11">
        <f>'OddsRatio_working_3-way'!S377-'OddsRatio_working_3-way'!R377^2/3</f>
        <v>-0.87818063158751081</v>
      </c>
      <c r="V377" s="11">
        <f>'OddsRatio_working_3-way'!S377*'OddsRatio_working_3-way'!R377/3-2*'OddsRatio_working_3-way'!R377^3/27-'OddsRatio_working_3-way'!T377</f>
        <v>0.23110016620723969</v>
      </c>
      <c r="W377" s="11">
        <f>'OddsRatio_working_3-way'!V377^2+4*'OddsRatio_working_3-way'!U377^3/27</f>
        <v>-4.6926635541884101E-2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0.15837765180329097</v>
      </c>
      <c r="Y377" s="11">
        <f>IF('OddsRatio_working_3-way'!W377&gt;=0,IF('OddsRatio_working_3-way'!V377+SQRT('OddsRatio_working_3-way'!W377)&gt;0,0,PI()),ACOS('OddsRatio_working_3-way'!V377/(2*'OddsRatio_working_3-way'!X377)))</f>
        <v>0.75308025040514903</v>
      </c>
      <c r="Z377" s="11">
        <f>'OddsRatio_working_3-way'!X377^(1/3)*COS('OddsRatio_working_3-way'!Y377/3)</f>
        <v>0.5240849877805891</v>
      </c>
      <c r="AA377" s="11">
        <f>'OddsRatio_working_3-way'!X377^(1/3)*COS(('OddsRatio_working_3-way'!Y377+2*PI())/3)</f>
        <v>-0.37843129096347755</v>
      </c>
      <c r="AB377" s="11">
        <f>'OddsRatio_working_3-way'!X377^(1/3)*COS(('OddsRatio_working_3-way'!Y377+4*PI())/3)</f>
        <v>-0.14565369681711118</v>
      </c>
      <c r="AC377" s="11">
        <f>'OddsRatio_working_3-way'!X377^(1/3)*SIN('OddsRatio_working_3-way'!Y377/3)</f>
        <v>0.13439420664171803</v>
      </c>
      <c r="AD377" s="11">
        <f>'OddsRatio_working_3-way'!X377^(1/3)*SIN(('OddsRatio_working_3-way'!Y377+2*PI())/3)</f>
        <v>0.38667380983918831</v>
      </c>
      <c r="AE377" s="11">
        <f>'OddsRatio_working_3-way'!X377^(1/3)*SIN(('OddsRatio_working_3-way'!Y377+4*PI())/3)</f>
        <v>-0.52106801648090628</v>
      </c>
      <c r="AF377" s="11">
        <f>-'OddsRatio_working_3-way'!U377/(3*'OddsRatio_working_3-way'!X377^(1/3))*COS(('OddsRatio_working_3-way'!Y377)/3)</f>
        <v>0.5240849877805891</v>
      </c>
      <c r="AG377" s="11">
        <f>-'OddsRatio_working_3-way'!U377/(3*'OddsRatio_working_3-way'!X377^(1/3))*COS(('OddsRatio_working_3-way'!Y377+2*PI())/3)</f>
        <v>-0.37843129096347755</v>
      </c>
      <c r="AH377" s="11">
        <f>-'OddsRatio_working_3-way'!U377/(3*'OddsRatio_working_3-way'!X377^(1/3))*COS(('OddsRatio_working_3-way'!Y377+4*PI())/3)</f>
        <v>-0.14565369681711118</v>
      </c>
      <c r="AI377" s="11">
        <f>'OddsRatio_working_3-way'!U377/(3*'OddsRatio_working_3-way'!X377^(1/3))*SIN(('OddsRatio_working_3-way'!Y377)/3)</f>
        <v>-0.13439420664171803</v>
      </c>
      <c r="AJ377" s="11">
        <f>'OddsRatio_working_3-way'!U377/(3*'OddsRatio_working_3-way'!X377^(1/3))*SIN(('OddsRatio_working_3-way'!Y377+2*PI())/3)</f>
        <v>-0.38667380983918831</v>
      </c>
      <c r="AK377" s="11">
        <f>'OddsRatio_working_3-way'!U377/(3*'OddsRatio_working_3-way'!X377^(1/3))*SIN(('OddsRatio_working_3-way'!Y377+4*PI())/3)</f>
        <v>0.52106801648090628</v>
      </c>
      <c r="AL377" s="11">
        <f>'OddsRatio_working_3-way'!Z377+'OddsRatio_working_3-way'!AF377</f>
        <v>1.0481699755611782</v>
      </c>
      <c r="AM377" s="11">
        <f>'OddsRatio_working_3-way'!AA377+'OddsRatio_working_3-way'!AG377</f>
        <v>-0.7568625819269551</v>
      </c>
      <c r="AN377" s="11">
        <f>'OddsRatio_working_3-way'!AB377+'OddsRatio_working_3-way'!AH377</f>
        <v>-0.29130739363422237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1.0481699755611782</v>
      </c>
      <c r="AS377" s="11">
        <f>IF(('OddsRatio_working_3-way'!X377=0),IF(Q377&gt;0,-Q377^(1/3),(-Q377)^(1/3)),'OddsRatio_working_3-way'!AM377-'OddsRatio_working_3-way'!R377/3)</f>
        <v>-0.7568625819269551</v>
      </c>
      <c r="AT377" s="11">
        <f>IF(('OddsRatio_working_3-way'!X377=0),IF(Q377&gt;0,-Q377^(1/3),(-Q377)^(1/3)),'OddsRatio_working_3-way'!AN377-'OddsRatio_working_3-way'!R377/3)</f>
        <v>-0.29130739363422237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9">
        <f t="shared" si="78"/>
        <v>0.54969173346298961</v>
      </c>
      <c r="E378" s="9">
        <f t="shared" si="79"/>
        <v>0.24781634105071496</v>
      </c>
      <c r="F378" s="9">
        <f t="shared" si="80"/>
        <v>0.20249192548629544</v>
      </c>
      <c r="G378" s="9">
        <f t="shared" si="81"/>
        <v>1.0502582725685747</v>
      </c>
      <c r="H378" s="9">
        <f t="shared" si="82"/>
        <v>1.8192014526034879</v>
      </c>
      <c r="I378" s="9">
        <f t="shared" si="83"/>
        <v>4.0352464077231804</v>
      </c>
      <c r="J378" s="9">
        <f t="shared" si="84"/>
        <v>4.9384685221321556</v>
      </c>
      <c r="K378" s="11">
        <f t="shared" si="85"/>
        <v>0.5617977528089888</v>
      </c>
      <c r="L378" s="11">
        <f t="shared" si="86"/>
        <v>0.25706940874035988</v>
      </c>
      <c r="M378" s="11">
        <f t="shared" si="87"/>
        <v>0.21052631578947367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-0.25701620099756906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0.22560082943269905</v>
      </c>
      <c r="Q378" s="11">
        <f>2*'OddsRatio_working_3-way'!K378*'OddsRatio_working_3-way'!L378*'OddsRatio_working_3-way'!M378</f>
        <v>6.0808848903692467E-2</v>
      </c>
      <c r="R378" s="11">
        <f t="shared" si="88"/>
        <v>0</v>
      </c>
      <c r="S378" s="11">
        <f t="shared" si="89"/>
        <v>-0.87776890545056674</v>
      </c>
      <c r="T378" s="11">
        <f t="shared" si="90"/>
        <v>-0.23659539230473497</v>
      </c>
      <c r="U378" s="11">
        <f>'OddsRatio_working_3-way'!S378-'OddsRatio_working_3-way'!R378^2/3</f>
        <v>-0.87776890545056674</v>
      </c>
      <c r="V378" s="11">
        <f>'OddsRatio_working_3-way'!S378*'OddsRatio_working_3-way'!R378/3-2*'OddsRatio_working_3-way'!R378^3/27-'OddsRatio_working_3-way'!T378</f>
        <v>0.23659539230473497</v>
      </c>
      <c r="W378" s="11">
        <f>'OddsRatio_working_3-way'!V378^2+4*'OddsRatio_working_3-way'!U378^3/27</f>
        <v>-4.4215487211824556E-2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0.15826628421086406</v>
      </c>
      <c r="Y378" s="11">
        <f>IF('OddsRatio_working_3-way'!W378&gt;=0,IF('OddsRatio_working_3-way'!V378+SQRT('OddsRatio_working_3-way'!W378)&gt;0,0,PI()),ACOS('OddsRatio_working_3-way'!V378/(2*'OddsRatio_working_3-way'!X378)))</f>
        <v>0.72656624827642424</v>
      </c>
      <c r="Z378" s="11">
        <f>'OddsRatio_working_3-way'!X378^(1/3)*COS('OddsRatio_working_3-way'!Y378/3)</f>
        <v>0.52512913628428737</v>
      </c>
      <c r="AA378" s="11">
        <f>'OddsRatio_working_3-way'!X378^(1/3)*COS(('OddsRatio_working_3-way'!Y378+2*PI())/3)</f>
        <v>-0.37491121487283374</v>
      </c>
      <c r="AB378" s="11">
        <f>'OddsRatio_working_3-way'!X378^(1/3)*COS(('OddsRatio_working_3-way'!Y378+4*PI())/3)</f>
        <v>-0.15021792141145376</v>
      </c>
      <c r="AC378" s="11">
        <f>'OddsRatio_working_3-way'!X378^(1/3)*SIN('OddsRatio_working_3-way'!Y378/3)</f>
        <v>0.12972673346503133</v>
      </c>
      <c r="AD378" s="11">
        <f>'OddsRatio_working_3-way'!X378^(1/3)*SIN(('OddsRatio_working_3-way'!Y378+2*PI())/3)</f>
        <v>0.38991180555705784</v>
      </c>
      <c r="AE378" s="11">
        <f>'OddsRatio_working_3-way'!X378^(1/3)*SIN(('OddsRatio_working_3-way'!Y378+4*PI())/3)</f>
        <v>-0.51963853902208912</v>
      </c>
      <c r="AF378" s="11">
        <f>-'OddsRatio_working_3-way'!U378/(3*'OddsRatio_working_3-way'!X378^(1/3))*COS(('OddsRatio_working_3-way'!Y378)/3)</f>
        <v>0.52512913628428737</v>
      </c>
      <c r="AG378" s="11">
        <f>-'OddsRatio_working_3-way'!U378/(3*'OddsRatio_working_3-way'!X378^(1/3))*COS(('OddsRatio_working_3-way'!Y378+2*PI())/3)</f>
        <v>-0.37491121487283374</v>
      </c>
      <c r="AH378" s="11">
        <f>-'OddsRatio_working_3-way'!U378/(3*'OddsRatio_working_3-way'!X378^(1/3))*COS(('OddsRatio_working_3-way'!Y378+4*PI())/3)</f>
        <v>-0.15021792141145376</v>
      </c>
      <c r="AI378" s="11">
        <f>'OddsRatio_working_3-way'!U378/(3*'OddsRatio_working_3-way'!X378^(1/3))*SIN(('OddsRatio_working_3-way'!Y378)/3)</f>
        <v>-0.12972673346503133</v>
      </c>
      <c r="AJ378" s="11">
        <f>'OddsRatio_working_3-way'!U378/(3*'OddsRatio_working_3-way'!X378^(1/3))*SIN(('OddsRatio_working_3-way'!Y378+2*PI())/3)</f>
        <v>-0.38991180555705784</v>
      </c>
      <c r="AK378" s="11">
        <f>'OddsRatio_working_3-way'!U378/(3*'OddsRatio_working_3-way'!X378^(1/3))*SIN(('OddsRatio_working_3-way'!Y378+4*PI())/3)</f>
        <v>0.51963853902208912</v>
      </c>
      <c r="AL378" s="11">
        <f>'OddsRatio_working_3-way'!Z378+'OddsRatio_working_3-way'!AF378</f>
        <v>1.0502582725685747</v>
      </c>
      <c r="AM378" s="11">
        <f>'OddsRatio_working_3-way'!AA378+'OddsRatio_working_3-way'!AG378</f>
        <v>-0.74982242974566748</v>
      </c>
      <c r="AN378" s="11">
        <f>'OddsRatio_working_3-way'!AB378+'OddsRatio_working_3-way'!AH378</f>
        <v>-0.30043584282290753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1.0502582725685747</v>
      </c>
      <c r="AS378" s="11">
        <f>IF(('OddsRatio_working_3-way'!X378=0),IF(Q378&gt;0,-Q378^(1/3),(-Q378)^(1/3)),'OddsRatio_working_3-way'!AM378-'OddsRatio_working_3-way'!R378/3)</f>
        <v>-0.74982242974566748</v>
      </c>
      <c r="AT378" s="11">
        <f>IF(('OddsRatio_working_3-way'!X378=0),IF(Q378&gt;0,-Q378^(1/3),(-Q378)^(1/3)),'OddsRatio_working_3-way'!AN378-'OddsRatio_working_3-way'!R378/3)</f>
        <v>-0.30043584282290753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9">
        <f t="shared" si="78"/>
        <v>0.67150590801559229</v>
      </c>
      <c r="E379" s="9">
        <f t="shared" si="79"/>
        <v>0.20091097835328259</v>
      </c>
      <c r="F379" s="9">
        <f t="shared" si="80"/>
        <v>0.1275831136311249</v>
      </c>
      <c r="G379" s="9">
        <f t="shared" si="81"/>
        <v>1.0634569000007503</v>
      </c>
      <c r="H379" s="9">
        <f t="shared" si="82"/>
        <v>1.4891901740003457</v>
      </c>
      <c r="I379" s="9">
        <f t="shared" si="83"/>
        <v>4.9773288060028076</v>
      </c>
      <c r="J379" s="9">
        <f t="shared" si="84"/>
        <v>7.8380278670048238</v>
      </c>
      <c r="K379" s="11">
        <f t="shared" si="85"/>
        <v>0.68493150684931503</v>
      </c>
      <c r="L379" s="11">
        <f t="shared" si="86"/>
        <v>0.21097046413502107</v>
      </c>
      <c r="M379" s="11">
        <f t="shared" si="87"/>
        <v>0.13458950201884254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-0.2151396192021825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0.20673464054972199</v>
      </c>
      <c r="Q379" s="11">
        <f>2*'OddsRatio_working_3-way'!K379*'OddsRatio_working_3-way'!L379*'OddsRatio_working_3-way'!M379</f>
        <v>3.8896451655639132E-2</v>
      </c>
      <c r="R379" s="11">
        <f t="shared" si="88"/>
        <v>0</v>
      </c>
      <c r="S379" s="11">
        <f t="shared" si="89"/>
        <v>-0.96093244617783891</v>
      </c>
      <c r="T379" s="11">
        <f t="shared" si="90"/>
        <v>-0.18079632101182294</v>
      </c>
      <c r="U379" s="11">
        <f>'OddsRatio_working_3-way'!S379-'OddsRatio_working_3-way'!R379^2/3</f>
        <v>-0.96093244617783891</v>
      </c>
      <c r="V379" s="11">
        <f>'OddsRatio_working_3-way'!S379*'OddsRatio_working_3-way'!R379/3-2*'OddsRatio_working_3-way'!R379^3/27-'OddsRatio_working_3-way'!T379</f>
        <v>0.18079632101182294</v>
      </c>
      <c r="W379" s="11">
        <f>'OddsRatio_working_3-way'!V379^2+4*'OddsRatio_working_3-way'!U379^3/27</f>
        <v>-9.87669913509793E-2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0.18128313562104267</v>
      </c>
      <c r="Y379" s="11">
        <f>IF('OddsRatio_working_3-way'!W379&gt;=0,IF('OddsRatio_working_3-way'!V379+SQRT('OddsRatio_working_3-way'!W379)&gt;0,0,PI()),ACOS('OddsRatio_working_3-way'!V379/(2*'OddsRatio_working_3-way'!X379)))</f>
        <v>1.0487472649973137</v>
      </c>
      <c r="Z379" s="11">
        <f>'OddsRatio_working_3-way'!X379^(1/3)*COS('OddsRatio_working_3-way'!Y379/3)</f>
        <v>0.53172845000037527</v>
      </c>
      <c r="AA379" s="11">
        <f>'OddsRatio_working_3-way'!X379^(1/3)*COS(('OddsRatio_working_3-way'!Y379+2*PI())/3)</f>
        <v>-0.43373844321015759</v>
      </c>
      <c r="AB379" s="11">
        <f>'OddsRatio_working_3-way'!X379^(1/3)*COS(('OddsRatio_working_3-way'!Y379+4*PI())/3)</f>
        <v>-9.7990006790217743E-2</v>
      </c>
      <c r="AC379" s="11">
        <f>'OddsRatio_working_3-way'!X379^(1/3)*SIN('OddsRatio_working_3-way'!Y379/3)</f>
        <v>0.19384445014704832</v>
      </c>
      <c r="AD379" s="11">
        <f>'OddsRatio_working_3-way'!X379^(1/3)*SIN(('OddsRatio_working_3-way'!Y379+2*PI())/3)</f>
        <v>0.36356812054172449</v>
      </c>
      <c r="AE379" s="11">
        <f>'OddsRatio_working_3-way'!X379^(1/3)*SIN(('OddsRatio_working_3-way'!Y379+4*PI())/3)</f>
        <v>-0.55741257068877281</v>
      </c>
      <c r="AF379" s="11">
        <f>-'OddsRatio_working_3-way'!U379/(3*'OddsRatio_working_3-way'!X379^(1/3))*COS(('OddsRatio_working_3-way'!Y379)/3)</f>
        <v>0.53172845000037505</v>
      </c>
      <c r="AG379" s="11">
        <f>-'OddsRatio_working_3-way'!U379/(3*'OddsRatio_working_3-way'!X379^(1/3))*COS(('OddsRatio_working_3-way'!Y379+2*PI())/3)</f>
        <v>-0.43373844321015742</v>
      </c>
      <c r="AH379" s="11">
        <f>-'OddsRatio_working_3-way'!U379/(3*'OddsRatio_working_3-way'!X379^(1/3))*COS(('OddsRatio_working_3-way'!Y379+4*PI())/3)</f>
        <v>-9.7990006790217715E-2</v>
      </c>
      <c r="AI379" s="11">
        <f>'OddsRatio_working_3-way'!U379/(3*'OddsRatio_working_3-way'!X379^(1/3))*SIN(('OddsRatio_working_3-way'!Y379)/3)</f>
        <v>-0.19384445014704824</v>
      </c>
      <c r="AJ379" s="11">
        <f>'OddsRatio_working_3-way'!U379/(3*'OddsRatio_working_3-way'!X379^(1/3))*SIN(('OddsRatio_working_3-way'!Y379+2*PI())/3)</f>
        <v>-0.36356812054172438</v>
      </c>
      <c r="AK379" s="11">
        <f>'OddsRatio_working_3-way'!U379/(3*'OddsRatio_working_3-way'!X379^(1/3))*SIN(('OddsRatio_working_3-way'!Y379+4*PI())/3)</f>
        <v>0.55741257068877259</v>
      </c>
      <c r="AL379" s="11">
        <f>'OddsRatio_working_3-way'!Z379+'OddsRatio_working_3-way'!AF379</f>
        <v>1.0634569000007503</v>
      </c>
      <c r="AM379" s="11">
        <f>'OddsRatio_working_3-way'!AA379+'OddsRatio_working_3-way'!AG379</f>
        <v>-0.86747688642031506</v>
      </c>
      <c r="AN379" s="11">
        <f>'OddsRatio_working_3-way'!AB379+'OddsRatio_working_3-way'!AH379</f>
        <v>-0.19598001358043546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1.0634569000007503</v>
      </c>
      <c r="AS379" s="11">
        <f>IF(('OddsRatio_working_3-way'!X379=0),IF(Q379&gt;0,-Q379^(1/3),(-Q379)^(1/3)),'OddsRatio_working_3-way'!AM379-'OddsRatio_working_3-way'!R379/3)</f>
        <v>-0.86747688642031506</v>
      </c>
      <c r="AT379" s="11">
        <f>IF(('OddsRatio_working_3-way'!X379=0),IF(Q379&gt;0,-Q379^(1/3),(-Q379)^(1/3)),'OddsRatio_working_3-way'!AN379-'OddsRatio_working_3-way'!R379/3)</f>
        <v>-0.19598001358043546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9">
        <f t="shared" si="78"/>
        <v>0.28545087607301983</v>
      </c>
      <c r="E380" s="9">
        <f t="shared" si="79"/>
        <v>0.27247126897047802</v>
      </c>
      <c r="F380" s="9">
        <f t="shared" si="80"/>
        <v>0.44207785495650231</v>
      </c>
      <c r="G380" s="9">
        <f t="shared" si="81"/>
        <v>1.043012394048779</v>
      </c>
      <c r="H380" s="9">
        <f t="shared" si="82"/>
        <v>3.5032297457170696</v>
      </c>
      <c r="I380" s="9">
        <f t="shared" si="83"/>
        <v>3.6701117287648737</v>
      </c>
      <c r="J380" s="9">
        <f t="shared" si="84"/>
        <v>2.2620449967990224</v>
      </c>
      <c r="K380" s="11">
        <f t="shared" si="85"/>
        <v>0.29411764705882354</v>
      </c>
      <c r="L380" s="11">
        <f t="shared" si="86"/>
        <v>0.2808988764044944</v>
      </c>
      <c r="M380" s="11">
        <f t="shared" si="87"/>
        <v>0.45248868778280543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-0.27791717632703605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0.23065558522966867</v>
      </c>
      <c r="Q380" s="11">
        <f>2*'OddsRatio_working_3-way'!K380*'OddsRatio_working_3-way'!L380*'OddsRatio_working_3-way'!M380</f>
        <v>7.476680234349066E-2</v>
      </c>
      <c r="R380" s="11">
        <f t="shared" si="88"/>
        <v>0</v>
      </c>
      <c r="S380" s="11">
        <f t="shared" si="89"/>
        <v>-0.82994361225895297</v>
      </c>
      <c r="T380" s="11">
        <f t="shared" si="90"/>
        <v>-0.26902548209366384</v>
      </c>
      <c r="U380" s="11">
        <f>'OddsRatio_working_3-way'!S380-'OddsRatio_working_3-way'!R380^2/3</f>
        <v>-0.82994361225895297</v>
      </c>
      <c r="V380" s="11">
        <f>'OddsRatio_working_3-way'!S380*'OddsRatio_working_3-way'!R380/3-2*'OddsRatio_working_3-way'!R380^3/27-'OddsRatio_working_3-way'!T380</f>
        <v>0.26902548209366384</v>
      </c>
      <c r="W380" s="11">
        <f>'OddsRatio_working_3-way'!V380^2+4*'OddsRatio_working_3-way'!U380^3/27</f>
        <v>-1.2317211669093428E-2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0.14550938258822149</v>
      </c>
      <c r="Y380" s="11">
        <f>IF('OddsRatio_working_3-way'!W380&gt;=0,IF('OddsRatio_working_3-way'!V380+SQRT('OddsRatio_working_3-way'!W380)&gt;0,0,PI()),ACOS('OddsRatio_working_3-way'!V380/(2*'OddsRatio_working_3-way'!X380)))</f>
        <v>0.39126709940516458</v>
      </c>
      <c r="Z380" s="11">
        <f>'OddsRatio_working_3-way'!X380^(1/3)*COS('OddsRatio_working_3-way'!Y380/3)</f>
        <v>0.52150619702438961</v>
      </c>
      <c r="AA380" s="11">
        <f>'OddsRatio_working_3-way'!X380^(1/3)*COS(('OddsRatio_working_3-way'!Y380+2*PI())/3)</f>
        <v>-0.3199930167566285</v>
      </c>
      <c r="AB380" s="11">
        <f>'OddsRatio_working_3-way'!X380^(1/3)*COS(('OddsRatio_working_3-way'!Y380+4*PI())/3)</f>
        <v>-0.20151318026776119</v>
      </c>
      <c r="AC380" s="11">
        <f>'OddsRatio_working_3-way'!X380^(1/3)*SIN('OddsRatio_working_3-way'!Y380/3)</f>
        <v>6.8404365490390473E-2</v>
      </c>
      <c r="AD380" s="11">
        <f>'OddsRatio_working_3-way'!X380^(1/3)*SIN(('OddsRatio_working_3-way'!Y380+2*PI())/3)</f>
        <v>0.4174354321089388</v>
      </c>
      <c r="AE380" s="11">
        <f>'OddsRatio_working_3-way'!X380^(1/3)*SIN(('OddsRatio_working_3-way'!Y380+4*PI())/3)</f>
        <v>-0.48583979759932916</v>
      </c>
      <c r="AF380" s="11">
        <f>-'OddsRatio_working_3-way'!U380/(3*'OddsRatio_working_3-way'!X380^(1/3))*COS(('OddsRatio_working_3-way'!Y380)/3)</f>
        <v>0.5215061970243895</v>
      </c>
      <c r="AG380" s="11">
        <f>-'OddsRatio_working_3-way'!U380/(3*'OddsRatio_working_3-way'!X380^(1/3))*COS(('OddsRatio_working_3-way'!Y380+2*PI())/3)</f>
        <v>-0.31999301675662845</v>
      </c>
      <c r="AH380" s="11">
        <f>-'OddsRatio_working_3-way'!U380/(3*'OddsRatio_working_3-way'!X380^(1/3))*COS(('OddsRatio_working_3-way'!Y380+4*PI())/3)</f>
        <v>-0.20151318026776116</v>
      </c>
      <c r="AI380" s="11">
        <f>'OddsRatio_working_3-way'!U380/(3*'OddsRatio_working_3-way'!X380^(1/3))*SIN(('OddsRatio_working_3-way'!Y380)/3)</f>
        <v>-6.8404365490390459E-2</v>
      </c>
      <c r="AJ380" s="11">
        <f>'OddsRatio_working_3-way'!U380/(3*'OddsRatio_working_3-way'!X380^(1/3))*SIN(('OddsRatio_working_3-way'!Y380+2*PI())/3)</f>
        <v>-0.41743543210893869</v>
      </c>
      <c r="AK380" s="11">
        <f>'OddsRatio_working_3-way'!U380/(3*'OddsRatio_working_3-way'!X380^(1/3))*SIN(('OddsRatio_working_3-way'!Y380+4*PI())/3)</f>
        <v>0.48583979759932905</v>
      </c>
      <c r="AL380" s="11">
        <f>'OddsRatio_working_3-way'!Z380+'OddsRatio_working_3-way'!AF380</f>
        <v>1.043012394048779</v>
      </c>
      <c r="AM380" s="11">
        <f>'OddsRatio_working_3-way'!AA380+'OddsRatio_working_3-way'!AG380</f>
        <v>-0.639986033513257</v>
      </c>
      <c r="AN380" s="11">
        <f>'OddsRatio_working_3-way'!AB380+'OddsRatio_working_3-way'!AH380</f>
        <v>-0.40302636053552232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1.043012394048779</v>
      </c>
      <c r="AS380" s="11">
        <f>IF(('OddsRatio_working_3-way'!X380=0),IF(Q380&gt;0,-Q380^(1/3),(-Q380)^(1/3)),'OddsRatio_working_3-way'!AM380-'OddsRatio_working_3-way'!R380/3)</f>
        <v>-0.639986033513257</v>
      </c>
      <c r="AT380" s="11">
        <f>IF(('OddsRatio_working_3-way'!X380=0),IF(Q380&gt;0,-Q380^(1/3),(-Q380)^(1/3)),'OddsRatio_working_3-way'!AN380-'OddsRatio_working_3-way'!R380/3)</f>
        <v>-0.40302636053552232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9">
        <f t="shared" si="78"/>
        <v>0.70530639834442221</v>
      </c>
      <c r="E381" s="9">
        <f t="shared" si="79"/>
        <v>0.18361861967233054</v>
      </c>
      <c r="F381" s="9">
        <f t="shared" si="80"/>
        <v>0.1110749819832471</v>
      </c>
      <c r="G381" s="9">
        <f t="shared" si="81"/>
        <v>1.071342357595759</v>
      </c>
      <c r="H381" s="9">
        <f t="shared" si="82"/>
        <v>1.4178235194623459</v>
      </c>
      <c r="I381" s="9">
        <f t="shared" si="83"/>
        <v>5.4460707840223996</v>
      </c>
      <c r="J381" s="9">
        <f t="shared" si="84"/>
        <v>9.0029274112403197</v>
      </c>
      <c r="K381" s="11">
        <f t="shared" si="85"/>
        <v>0.71942446043165476</v>
      </c>
      <c r="L381" s="11">
        <f t="shared" si="86"/>
        <v>0.1941747572815534</v>
      </c>
      <c r="M381" s="11">
        <f t="shared" si="87"/>
        <v>0.11806375442739078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-0.19940124515740265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0.19807860455024984</v>
      </c>
      <c r="Q381" s="11">
        <f>2*'OddsRatio_working_3-way'!K381*'OddsRatio_working_3-way'!L381*'OddsRatio_working_3-way'!M381</f>
        <v>3.2985612747751844E-2</v>
      </c>
      <c r="R381" s="11">
        <f t="shared" si="88"/>
        <v>0</v>
      </c>
      <c r="S381" s="11">
        <f t="shared" si="89"/>
        <v>-0.99336693907749296</v>
      </c>
      <c r="T381" s="11">
        <f t="shared" si="90"/>
        <v>-0.16542330375978234</v>
      </c>
      <c r="U381" s="11">
        <f>'OddsRatio_working_3-way'!S381-'OddsRatio_working_3-way'!R381^2/3</f>
        <v>-0.99336693907749296</v>
      </c>
      <c r="V381" s="11">
        <f>'OddsRatio_working_3-way'!S381*'OddsRatio_working_3-way'!R381/3-2*'OddsRatio_working_3-way'!R381^3/27-'OddsRatio_working_3-way'!T381</f>
        <v>0.16542330375978234</v>
      </c>
      <c r="W381" s="11">
        <f>'OddsRatio_working_3-way'!V381^2+4*'OddsRatio_working_3-way'!U381^3/27</f>
        <v>-0.11785476285260688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0.19053846874017863</v>
      </c>
      <c r="Y381" s="11">
        <f>IF('OddsRatio_working_3-way'!W381&gt;=0,IF('OddsRatio_working_3-way'!V381+SQRT('OddsRatio_working_3-way'!W381)&gt;0,0,PI()),ACOS('OddsRatio_working_3-way'!V381/(2*'OddsRatio_working_3-way'!X381)))</f>
        <v>1.1217637241910887</v>
      </c>
      <c r="Z381" s="11">
        <f>'OddsRatio_working_3-way'!X381^(1/3)*COS('OddsRatio_working_3-way'!Y381/3)</f>
        <v>0.53567117879787951</v>
      </c>
      <c r="AA381" s="11">
        <f>'OddsRatio_working_3-way'!X381^(1/3)*COS(('OddsRatio_working_3-way'!Y381+2*PI())/3)</f>
        <v>-0.44986313106047215</v>
      </c>
      <c r="AB381" s="11">
        <f>'OddsRatio_working_3-way'!X381^(1/3)*COS(('OddsRatio_working_3-way'!Y381+4*PI())/3)</f>
        <v>-8.5808047737407522E-2</v>
      </c>
      <c r="AC381" s="11">
        <f>'OddsRatio_working_3-way'!X381^(1/3)*SIN('OddsRatio_working_3-way'!Y381/3)</f>
        <v>0.21018730035642316</v>
      </c>
      <c r="AD381" s="11">
        <f>'OddsRatio_working_3-way'!X381^(1/3)*SIN(('OddsRatio_working_3-way'!Y381+2*PI())/3)</f>
        <v>0.35881119873590828</v>
      </c>
      <c r="AE381" s="11">
        <f>'OddsRatio_working_3-way'!X381^(1/3)*SIN(('OddsRatio_working_3-way'!Y381+4*PI())/3)</f>
        <v>-0.56899849909233136</v>
      </c>
      <c r="AF381" s="11">
        <f>-'OddsRatio_working_3-way'!U381/(3*'OddsRatio_working_3-way'!X381^(1/3))*COS(('OddsRatio_working_3-way'!Y381)/3)</f>
        <v>0.53567117879787951</v>
      </c>
      <c r="AG381" s="11">
        <f>-'OddsRatio_working_3-way'!U381/(3*'OddsRatio_working_3-way'!X381^(1/3))*COS(('OddsRatio_working_3-way'!Y381+2*PI())/3)</f>
        <v>-0.44986313106047215</v>
      </c>
      <c r="AH381" s="11">
        <f>-'OddsRatio_working_3-way'!U381/(3*'OddsRatio_working_3-way'!X381^(1/3))*COS(('OddsRatio_working_3-way'!Y381+4*PI())/3)</f>
        <v>-8.5808047737407522E-2</v>
      </c>
      <c r="AI381" s="11">
        <f>'OddsRatio_working_3-way'!U381/(3*'OddsRatio_working_3-way'!X381^(1/3))*SIN(('OddsRatio_working_3-way'!Y381)/3)</f>
        <v>-0.21018730035642316</v>
      </c>
      <c r="AJ381" s="11">
        <f>'OddsRatio_working_3-way'!U381/(3*'OddsRatio_working_3-way'!X381^(1/3))*SIN(('OddsRatio_working_3-way'!Y381+2*PI())/3)</f>
        <v>-0.35881119873590828</v>
      </c>
      <c r="AK381" s="11">
        <f>'OddsRatio_working_3-way'!U381/(3*'OddsRatio_working_3-way'!X381^(1/3))*SIN(('OddsRatio_working_3-way'!Y381+4*PI())/3)</f>
        <v>0.56899849909233136</v>
      </c>
      <c r="AL381" s="11">
        <f>'OddsRatio_working_3-way'!Z381+'OddsRatio_working_3-way'!AF381</f>
        <v>1.071342357595759</v>
      </c>
      <c r="AM381" s="11">
        <f>'OddsRatio_working_3-way'!AA381+'OddsRatio_working_3-way'!AG381</f>
        <v>-0.89972626212094431</v>
      </c>
      <c r="AN381" s="11">
        <f>'OddsRatio_working_3-way'!AB381+'OddsRatio_working_3-way'!AH381</f>
        <v>-0.17161609547481504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1.071342357595759</v>
      </c>
      <c r="AS381" s="11">
        <f>IF(('OddsRatio_working_3-way'!X381=0),IF(Q381&gt;0,-Q381^(1/3),(-Q381)^(1/3)),'OddsRatio_working_3-way'!AM381-'OddsRatio_working_3-way'!R381/3)</f>
        <v>-0.89972626212094431</v>
      </c>
      <c r="AT381" s="11">
        <f>IF(('OddsRatio_working_3-way'!X381=0),IF(Q381&gt;0,-Q381^(1/3),(-Q381)^(1/3)),'OddsRatio_working_3-way'!AN381-'OddsRatio_working_3-way'!R381/3)</f>
        <v>-0.17161609547481504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9">
        <f t="shared" si="78"/>
        <v>0.14530875298414422</v>
      </c>
      <c r="E382" s="9">
        <f t="shared" si="79"/>
        <v>0.23213151476824032</v>
      </c>
      <c r="F382" s="9">
        <f t="shared" si="80"/>
        <v>0.6225597322476154</v>
      </c>
      <c r="G382" s="9">
        <f t="shared" si="81"/>
        <v>1.0636343374584731</v>
      </c>
      <c r="H382" s="9">
        <f t="shared" si="82"/>
        <v>6.8818978861453575</v>
      </c>
      <c r="I382" s="9">
        <f t="shared" si="83"/>
        <v>4.3079027894958521</v>
      </c>
      <c r="J382" s="9">
        <f t="shared" si="84"/>
        <v>1.6062715723513297</v>
      </c>
      <c r="K382" s="11">
        <f t="shared" si="85"/>
        <v>0.15313935681470137</v>
      </c>
      <c r="L382" s="11">
        <f t="shared" si="86"/>
        <v>0.24330900243309</v>
      </c>
      <c r="M382" s="11">
        <f t="shared" si="87"/>
        <v>0.63694267515923564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-0.23265142687163187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0.21857725855276075</v>
      </c>
      <c r="Q382" s="11">
        <f>2*'OddsRatio_working_3-way'!K382*'OddsRatio_working_3-way'!L382*'OddsRatio_working_3-way'!M382</f>
        <v>4.7465202725898104E-2</v>
      </c>
      <c r="R382" s="11">
        <f t="shared" si="88"/>
        <v>0</v>
      </c>
      <c r="S382" s="11">
        <f t="shared" si="89"/>
        <v>-0.93950534278632769</v>
      </c>
      <c r="T382" s="11">
        <f t="shared" si="90"/>
        <v>-0.20401853263546749</v>
      </c>
      <c r="U382" s="11">
        <f>'OddsRatio_working_3-way'!S382-'OddsRatio_working_3-way'!R382^2/3</f>
        <v>-0.93950534278632769</v>
      </c>
      <c r="V382" s="11">
        <f>'OddsRatio_working_3-way'!S382*'OddsRatio_working_3-way'!R382/3-2*'OddsRatio_working_3-way'!R382^3/27-'OddsRatio_working_3-way'!T382</f>
        <v>0.20401853263546749</v>
      </c>
      <c r="W382" s="11">
        <f>'OddsRatio_working_3-way'!V382^2+4*'OddsRatio_working_3-way'!U382^3/27</f>
        <v>-8.1231764645093255E-2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0.17525362072138664</v>
      </c>
      <c r="Y382" s="11">
        <f>IF('OddsRatio_working_3-way'!W382&gt;=0,IF('OddsRatio_working_3-way'!V382+SQRT('OddsRatio_working_3-way'!W382)&gt;0,0,PI()),ACOS('OddsRatio_working_3-way'!V382/(2*'OddsRatio_working_3-way'!X382)))</f>
        <v>0.94952852881331906</v>
      </c>
      <c r="Z382" s="11">
        <f>'OddsRatio_working_3-way'!X382^(1/3)*COS('OddsRatio_working_3-way'!Y382/3)</f>
        <v>0.53181716872923646</v>
      </c>
      <c r="AA382" s="11">
        <f>'OddsRatio_working_3-way'!X382^(1/3)*COS(('OddsRatio_working_3-way'!Y382+2*PI())/3)</f>
        <v>-0.41675357095746468</v>
      </c>
      <c r="AB382" s="11">
        <f>'OddsRatio_working_3-way'!X382^(1/3)*COS(('OddsRatio_working_3-way'!Y382+4*PI())/3)</f>
        <v>-0.11506359777177162</v>
      </c>
      <c r="AC382" s="11">
        <f>'OddsRatio_working_3-way'!X382^(1/3)*SIN('OddsRatio_working_3-way'!Y382/3)</f>
        <v>0.17418078723057082</v>
      </c>
      <c r="AD382" s="11">
        <f>'OddsRatio_working_3-way'!X382^(1/3)*SIN(('OddsRatio_working_3-way'!Y382+2*PI())/3)</f>
        <v>0.37347678467294854</v>
      </c>
      <c r="AE382" s="11">
        <f>'OddsRatio_working_3-way'!X382^(1/3)*SIN(('OddsRatio_working_3-way'!Y382+4*PI())/3)</f>
        <v>-0.54765757190351938</v>
      </c>
      <c r="AF382" s="11">
        <f>-'OddsRatio_working_3-way'!U382/(3*'OddsRatio_working_3-way'!X382^(1/3))*COS(('OddsRatio_working_3-way'!Y382)/3)</f>
        <v>0.53181716872923657</v>
      </c>
      <c r="AG382" s="11">
        <f>-'OddsRatio_working_3-way'!U382/(3*'OddsRatio_working_3-way'!X382^(1/3))*COS(('OddsRatio_working_3-way'!Y382+2*PI())/3)</f>
        <v>-0.41675357095746474</v>
      </c>
      <c r="AH382" s="11">
        <f>-'OddsRatio_working_3-way'!U382/(3*'OddsRatio_working_3-way'!X382^(1/3))*COS(('OddsRatio_working_3-way'!Y382+4*PI())/3)</f>
        <v>-0.11506359777177165</v>
      </c>
      <c r="AI382" s="11">
        <f>'OddsRatio_working_3-way'!U382/(3*'OddsRatio_working_3-way'!X382^(1/3))*SIN(('OddsRatio_working_3-way'!Y382)/3)</f>
        <v>-0.17418078723057087</v>
      </c>
      <c r="AJ382" s="11">
        <f>'OddsRatio_working_3-way'!U382/(3*'OddsRatio_working_3-way'!X382^(1/3))*SIN(('OddsRatio_working_3-way'!Y382+2*PI())/3)</f>
        <v>-0.37347678467294859</v>
      </c>
      <c r="AK382" s="11">
        <f>'OddsRatio_working_3-way'!U382/(3*'OddsRatio_working_3-way'!X382^(1/3))*SIN(('OddsRatio_working_3-way'!Y382+4*PI())/3)</f>
        <v>0.54765757190351949</v>
      </c>
      <c r="AL382" s="11">
        <f>'OddsRatio_working_3-way'!Z382+'OddsRatio_working_3-way'!AF382</f>
        <v>1.0636343374584731</v>
      </c>
      <c r="AM382" s="11">
        <f>'OddsRatio_working_3-way'!AA382+'OddsRatio_working_3-way'!AG382</f>
        <v>-0.83350714191492936</v>
      </c>
      <c r="AN382" s="11">
        <f>'OddsRatio_working_3-way'!AB382+'OddsRatio_working_3-way'!AH382</f>
        <v>-0.23012719554354327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1.0636343374584731</v>
      </c>
      <c r="AS382" s="11">
        <f>IF(('OddsRatio_working_3-way'!X382=0),IF(Q382&gt;0,-Q382^(1/3),(-Q382)^(1/3)),'OddsRatio_working_3-way'!AM382-'OddsRatio_working_3-way'!R382/3)</f>
        <v>-0.83350714191492936</v>
      </c>
      <c r="AT382" s="11">
        <f>IF(('OddsRatio_working_3-way'!X382=0),IF(Q382&gt;0,-Q382^(1/3),(-Q382)^(1/3)),'OddsRatio_working_3-way'!AN382-'OddsRatio_working_3-way'!R382/3)</f>
        <v>-0.23012719554354327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9">
        <f t="shared" si="78"/>
        <v>0.32983689600532329</v>
      </c>
      <c r="E383" s="9">
        <f t="shared" si="79"/>
        <v>0.28313073645377596</v>
      </c>
      <c r="F383" s="9">
        <f t="shared" si="80"/>
        <v>0.38703236754090081</v>
      </c>
      <c r="G383" s="9">
        <f t="shared" si="81"/>
        <v>1.0419494932986215</v>
      </c>
      <c r="H383" s="9">
        <f t="shared" si="82"/>
        <v>3.0318015119323123</v>
      </c>
      <c r="I383" s="9">
        <f t="shared" si="83"/>
        <v>3.5319372687156503</v>
      </c>
      <c r="J383" s="9">
        <f t="shared" si="84"/>
        <v>2.5837632298139042</v>
      </c>
      <c r="K383" s="11">
        <f t="shared" si="85"/>
        <v>0.33898305084745761</v>
      </c>
      <c r="L383" s="11">
        <f t="shared" si="86"/>
        <v>0.29154518950437314</v>
      </c>
      <c r="M383" s="11">
        <f t="shared" si="87"/>
        <v>0.3968253968253968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-0.28246705115806259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0.2313850710352168</v>
      </c>
      <c r="Q383" s="11">
        <f>2*'OddsRatio_working_3-way'!K383*'OddsRatio_working_3-way'!L383*'OddsRatio_working_3-way'!M383</f>
        <v>7.8435617300073479E-2</v>
      </c>
      <c r="R383" s="11">
        <f t="shared" si="88"/>
        <v>0</v>
      </c>
      <c r="S383" s="11">
        <f t="shared" si="89"/>
        <v>-0.81915773923571211</v>
      </c>
      <c r="T383" s="11">
        <f t="shared" si="90"/>
        <v>-0.27768058957142783</v>
      </c>
      <c r="U383" s="11">
        <f>'OddsRatio_working_3-way'!S383-'OddsRatio_working_3-way'!R383^2/3</f>
        <v>-0.81915773923571211</v>
      </c>
      <c r="V383" s="11">
        <f>'OddsRatio_working_3-way'!S383*'OddsRatio_working_3-way'!R383/3-2*'OddsRatio_working_3-way'!R383^3/27-'OddsRatio_working_3-way'!T383</f>
        <v>0.27768058957142783</v>
      </c>
      <c r="W383" s="11">
        <f>'OddsRatio_working_3-way'!V383^2+4*'OddsRatio_working_3-way'!U383^3/27</f>
        <v>-4.3261918227658624E-3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0.14268207810329719</v>
      </c>
      <c r="Y383" s="11">
        <f>IF('OddsRatio_working_3-way'!W383&gt;=0,IF('OddsRatio_working_3-way'!V383+SQRT('OddsRatio_working_3-way'!W383)&gt;0,0,PI()),ACOS('OddsRatio_working_3-way'!V383/(2*'OddsRatio_working_3-way'!X383)))</f>
        <v>0.23258196204890336</v>
      </c>
      <c r="Z383" s="11">
        <f>'OddsRatio_working_3-way'!X383^(1/3)*COS('OddsRatio_working_3-way'!Y383/3)</f>
        <v>0.52097474664931076</v>
      </c>
      <c r="AA383" s="11">
        <f>'OddsRatio_working_3-way'!X383^(1/3)*COS(('OddsRatio_working_3-way'!Y383+2*PI())/3)</f>
        <v>-0.29553619390670682</v>
      </c>
      <c r="AB383" s="11">
        <f>'OddsRatio_working_3-way'!X383^(1/3)*COS(('OddsRatio_working_3-way'!Y383+4*PI())/3)</f>
        <v>-0.2254385527426041</v>
      </c>
      <c r="AC383" s="11">
        <f>'OddsRatio_working_3-way'!X383^(1/3)*SIN('OddsRatio_working_3-way'!Y383/3)</f>
        <v>4.0470891995652535E-2</v>
      </c>
      <c r="AD383" s="11">
        <f>'OddsRatio_working_3-way'!X383^(1/3)*SIN(('OddsRatio_working_3-way'!Y383+2*PI())/3)</f>
        <v>0.43094191933063875</v>
      </c>
      <c r="AE383" s="11">
        <f>'OddsRatio_working_3-way'!X383^(1/3)*SIN(('OddsRatio_working_3-way'!Y383+4*PI())/3)</f>
        <v>-0.47141281132629126</v>
      </c>
      <c r="AF383" s="11">
        <f>-'OddsRatio_working_3-way'!U383/(3*'OddsRatio_working_3-way'!X383^(1/3))*COS(('OddsRatio_working_3-way'!Y383)/3)</f>
        <v>0.52097474664931076</v>
      </c>
      <c r="AG383" s="11">
        <f>-'OddsRatio_working_3-way'!U383/(3*'OddsRatio_working_3-way'!X383^(1/3))*COS(('OddsRatio_working_3-way'!Y383+2*PI())/3)</f>
        <v>-0.29553619390670682</v>
      </c>
      <c r="AH383" s="11">
        <f>-'OddsRatio_working_3-way'!U383/(3*'OddsRatio_working_3-way'!X383^(1/3))*COS(('OddsRatio_working_3-way'!Y383+4*PI())/3)</f>
        <v>-0.2254385527426041</v>
      </c>
      <c r="AI383" s="11">
        <f>'OddsRatio_working_3-way'!U383/(3*'OddsRatio_working_3-way'!X383^(1/3))*SIN(('OddsRatio_working_3-way'!Y383)/3)</f>
        <v>-4.0470891995652535E-2</v>
      </c>
      <c r="AJ383" s="11">
        <f>'OddsRatio_working_3-way'!U383/(3*'OddsRatio_working_3-way'!X383^(1/3))*SIN(('OddsRatio_working_3-way'!Y383+2*PI())/3)</f>
        <v>-0.43094191933063875</v>
      </c>
      <c r="AK383" s="11">
        <f>'OddsRatio_working_3-way'!U383/(3*'OddsRatio_working_3-way'!X383^(1/3))*SIN(('OddsRatio_working_3-way'!Y383+4*PI())/3)</f>
        <v>0.47141281132629126</v>
      </c>
      <c r="AL383" s="11">
        <f>'OddsRatio_working_3-way'!Z383+'OddsRatio_working_3-way'!AF383</f>
        <v>1.0419494932986215</v>
      </c>
      <c r="AM383" s="11">
        <f>'OddsRatio_working_3-way'!AA383+'OddsRatio_working_3-way'!AG383</f>
        <v>-0.59107238781341365</v>
      </c>
      <c r="AN383" s="11">
        <f>'OddsRatio_working_3-way'!AB383+'OddsRatio_working_3-way'!AH383</f>
        <v>-0.45087710548520821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1.0419494932986215</v>
      </c>
      <c r="AS383" s="11">
        <f>IF(('OddsRatio_working_3-way'!X383=0),IF(Q383&gt;0,-Q383^(1/3),(-Q383)^(1/3)),'OddsRatio_working_3-way'!AM383-'OddsRatio_working_3-way'!R383/3)</f>
        <v>-0.59107238781341365</v>
      </c>
      <c r="AT383" s="11">
        <f>IF(('OddsRatio_working_3-way'!X383=0),IF(Q383&gt;0,-Q383^(1/3),(-Q383)^(1/3)),'OddsRatio_working_3-way'!AN383-'OddsRatio_working_3-way'!R383/3)</f>
        <v>-0.45087710548520821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9">
        <f t="shared" si="78"/>
        <v>0.57855476530017103</v>
      </c>
      <c r="E384" s="9">
        <f t="shared" si="79"/>
        <v>0.2405815732669811</v>
      </c>
      <c r="F384" s="9">
        <f t="shared" si="80"/>
        <v>0.18086366143284779</v>
      </c>
      <c r="G384" s="9">
        <f t="shared" si="81"/>
        <v>1.0557171625753488</v>
      </c>
      <c r="H384" s="9">
        <f t="shared" si="82"/>
        <v>1.7284448421769907</v>
      </c>
      <c r="I384" s="9">
        <f t="shared" si="83"/>
        <v>4.1565943161002936</v>
      </c>
      <c r="J384" s="9">
        <f t="shared" si="84"/>
        <v>5.5290266274482471</v>
      </c>
      <c r="K384" s="11">
        <f t="shared" si="85"/>
        <v>0.59171597633136097</v>
      </c>
      <c r="L384" s="11">
        <f t="shared" si="86"/>
        <v>0.25062656641604009</v>
      </c>
      <c r="M384" s="11">
        <f t="shared" si="87"/>
        <v>0.1890359168241966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-0.24812030075187974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0.22343080439098439</v>
      </c>
      <c r="Q384" s="11">
        <f>2*'OddsRatio_working_3-way'!K384*'OddsRatio_working_3-way'!L384*'OddsRatio_working_3-way'!M384</f>
        <v>5.6067955932492947E-2</v>
      </c>
      <c r="R384" s="11">
        <f t="shared" si="88"/>
        <v>0</v>
      </c>
      <c r="S384" s="11">
        <f t="shared" si="89"/>
        <v>-0.90049384800002785</v>
      </c>
      <c r="T384" s="11">
        <f t="shared" si="90"/>
        <v>-0.22597085269762304</v>
      </c>
      <c r="U384" s="11">
        <f>'OddsRatio_working_3-way'!S384-'OddsRatio_working_3-way'!R384^2/3</f>
        <v>-0.90049384800002785</v>
      </c>
      <c r="V384" s="11">
        <f>'OddsRatio_working_3-way'!S384*'OddsRatio_working_3-way'!R384/3-2*'OddsRatio_working_3-way'!R384^3/27-'OddsRatio_working_3-way'!T384</f>
        <v>0.22597085269762304</v>
      </c>
      <c r="W384" s="11">
        <f>'OddsRatio_working_3-way'!V384^2+4*'OddsRatio_working_3-way'!U384^3/27</f>
        <v>-5.7115056583301356E-2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0.16445203164767547</v>
      </c>
      <c r="Y384" s="11">
        <f>IF('OddsRatio_working_3-way'!W384&gt;=0,IF('OddsRatio_working_3-way'!V384+SQRT('OddsRatio_working_3-way'!W384)&gt;0,0,PI()),ACOS('OddsRatio_working_3-way'!V384/(2*'OddsRatio_working_3-way'!X384)))</f>
        <v>0.81338628780349376</v>
      </c>
      <c r="Z384" s="11">
        <f>'OddsRatio_working_3-way'!X384^(1/3)*COS('OddsRatio_working_3-way'!Y384/3)</f>
        <v>0.52785858128767449</v>
      </c>
      <c r="AA384" s="11">
        <f>'OddsRatio_working_3-way'!X384^(1/3)*COS(('OddsRatio_working_3-way'!Y384+2*PI())/3)</f>
        <v>-0.39100191012077135</v>
      </c>
      <c r="AB384" s="11">
        <f>'OddsRatio_working_3-way'!X384^(1/3)*COS(('OddsRatio_working_3-way'!Y384+4*PI())/3)</f>
        <v>-0.13685667116690275</v>
      </c>
      <c r="AC384" s="11">
        <f>'OddsRatio_working_3-way'!X384^(1/3)*SIN('OddsRatio_working_3-way'!Y384/3)</f>
        <v>0.14673082212327779</v>
      </c>
      <c r="AD384" s="11">
        <f>'OddsRatio_working_3-way'!X384^(1/3)*SIN(('OddsRatio_working_3-way'!Y384+2*PI())/3)</f>
        <v>0.38377352993910041</v>
      </c>
      <c r="AE384" s="11">
        <f>'OddsRatio_working_3-way'!X384^(1/3)*SIN(('OddsRatio_working_3-way'!Y384+4*PI())/3)</f>
        <v>-0.53050435206237812</v>
      </c>
      <c r="AF384" s="11">
        <f>-'OddsRatio_working_3-way'!U384/(3*'OddsRatio_working_3-way'!X384^(1/3))*COS(('OddsRatio_working_3-way'!Y384)/3)</f>
        <v>0.52785858128767427</v>
      </c>
      <c r="AG384" s="11">
        <f>-'OddsRatio_working_3-way'!U384/(3*'OddsRatio_working_3-way'!X384^(1/3))*COS(('OddsRatio_working_3-way'!Y384+2*PI())/3)</f>
        <v>-0.39100191012077123</v>
      </c>
      <c r="AH384" s="11">
        <f>-'OddsRatio_working_3-way'!U384/(3*'OddsRatio_working_3-way'!X384^(1/3))*COS(('OddsRatio_working_3-way'!Y384+4*PI())/3)</f>
        <v>-0.1368566711669027</v>
      </c>
      <c r="AI384" s="11">
        <f>'OddsRatio_working_3-way'!U384/(3*'OddsRatio_working_3-way'!X384^(1/3))*SIN(('OddsRatio_working_3-way'!Y384)/3)</f>
        <v>-0.1467308221232777</v>
      </c>
      <c r="AJ384" s="11">
        <f>'OddsRatio_working_3-way'!U384/(3*'OddsRatio_working_3-way'!X384^(1/3))*SIN(('OddsRatio_working_3-way'!Y384+2*PI())/3)</f>
        <v>-0.38377352993910024</v>
      </c>
      <c r="AK384" s="11">
        <f>'OddsRatio_working_3-way'!U384/(3*'OddsRatio_working_3-way'!X384^(1/3))*SIN(('OddsRatio_working_3-way'!Y384+4*PI())/3)</f>
        <v>0.53050435206237789</v>
      </c>
      <c r="AL384" s="11">
        <f>'OddsRatio_working_3-way'!Z384+'OddsRatio_working_3-way'!AF384</f>
        <v>1.0557171625753488</v>
      </c>
      <c r="AM384" s="11">
        <f>'OddsRatio_working_3-way'!AA384+'OddsRatio_working_3-way'!AG384</f>
        <v>-0.78200382024154258</v>
      </c>
      <c r="AN384" s="11">
        <f>'OddsRatio_working_3-way'!AB384+'OddsRatio_working_3-way'!AH384</f>
        <v>-0.27371334233380545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1.0557171625753488</v>
      </c>
      <c r="AS384" s="11">
        <f>IF(('OddsRatio_working_3-way'!X384=0),IF(Q384&gt;0,-Q384^(1/3),(-Q384)^(1/3)),'OddsRatio_working_3-way'!AM384-'OddsRatio_working_3-way'!R384/3)</f>
        <v>-0.78200382024154258</v>
      </c>
      <c r="AT384" s="11">
        <f>IF(('OddsRatio_working_3-way'!X384=0),IF(Q384&gt;0,-Q384^(1/3),(-Q384)^(1/3)),'OddsRatio_working_3-way'!AN384-'OddsRatio_working_3-way'!R384/3)</f>
        <v>-0.27371334233380545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9">
        <f t="shared" si="78"/>
        <v>0.39325657110030177</v>
      </c>
      <c r="E385" s="9">
        <f t="shared" si="79"/>
        <v>0.29522236434352489</v>
      </c>
      <c r="F385" s="9">
        <f t="shared" si="80"/>
        <v>0.31152106455617334</v>
      </c>
      <c r="G385" s="9">
        <f t="shared" si="81"/>
        <v>1.0424791507908904</v>
      </c>
      <c r="H385" s="9">
        <f t="shared" si="82"/>
        <v>2.5428691431705173</v>
      </c>
      <c r="I385" s="9">
        <f t="shared" si="83"/>
        <v>3.387277255311139</v>
      </c>
      <c r="J385" s="9">
        <f t="shared" si="84"/>
        <v>3.2100557996766876</v>
      </c>
      <c r="K385" s="11">
        <f t="shared" si="85"/>
        <v>0.40322580645161293</v>
      </c>
      <c r="L385" s="11">
        <f t="shared" si="86"/>
        <v>0.303951367781155</v>
      </c>
      <c r="M385" s="11">
        <f t="shared" si="87"/>
        <v>0.32051282051282048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-0.28224800822604523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0.23137323669238566</v>
      </c>
      <c r="Q385" s="11">
        <f>2*'OddsRatio_working_3-way'!K385*'OddsRatio_working_3-way'!L385*'OddsRatio_working_3-way'!M385</f>
        <v>7.8564766279248091E-2</v>
      </c>
      <c r="R385" s="11">
        <f t="shared" si="88"/>
        <v>0</v>
      </c>
      <c r="S385" s="11">
        <f t="shared" si="89"/>
        <v>-0.81975153038842608</v>
      </c>
      <c r="T385" s="11">
        <f t="shared" si="90"/>
        <v>-0.27835366057331951</v>
      </c>
      <c r="U385" s="11">
        <f>'OddsRatio_working_3-way'!S385-'OddsRatio_working_3-way'!R385^2/3</f>
        <v>-0.81975153038842608</v>
      </c>
      <c r="V385" s="11">
        <f>'OddsRatio_working_3-way'!S385*'OddsRatio_working_3-way'!R385/3-2*'OddsRatio_working_3-way'!R385^3/27-'OddsRatio_working_3-way'!T385</f>
        <v>0.27835366057331951</v>
      </c>
      <c r="W385" s="11">
        <f>'OddsRatio_working_3-way'!V385^2+4*'OddsRatio_working_3-way'!U385^3/27</f>
        <v>-4.1291565280372339E-3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0.1428372473154359</v>
      </c>
      <c r="Y385" s="11">
        <f>IF('OddsRatio_working_3-way'!W385&gt;=0,IF('OddsRatio_working_3-way'!V385+SQRT('OddsRatio_working_3-way'!W385)&gt;0,0,PI()),ACOS('OddsRatio_working_3-way'!V385/(2*'OddsRatio_working_3-way'!X385)))</f>
        <v>0.22687747872490305</v>
      </c>
      <c r="Z385" s="11">
        <f>'OddsRatio_working_3-way'!X385^(1/3)*COS('OddsRatio_working_3-way'!Y385/3)</f>
        <v>0.52123957539544519</v>
      </c>
      <c r="AA385" s="11">
        <f>'OddsRatio_working_3-way'!X385^(1/3)*COS(('OddsRatio_working_3-way'!Y385+2*PI())/3)</f>
        <v>-0.29482302406927868</v>
      </c>
      <c r="AB385" s="11">
        <f>'OddsRatio_working_3-way'!X385^(1/3)*COS(('OddsRatio_working_3-way'!Y385+4*PI())/3)</f>
        <v>-0.22641655132616659</v>
      </c>
      <c r="AC385" s="11">
        <f>'OddsRatio_working_3-way'!X385^(1/3)*SIN('OddsRatio_working_3-way'!Y385/3)</f>
        <v>3.9494495452548538E-2</v>
      </c>
      <c r="AD385" s="11">
        <f>'OddsRatio_working_3-way'!X385^(1/3)*SIN(('OddsRatio_working_3-way'!Y385+2*PI())/3)</f>
        <v>0.43165946602399546</v>
      </c>
      <c r="AE385" s="11">
        <f>'OddsRatio_working_3-way'!X385^(1/3)*SIN(('OddsRatio_working_3-way'!Y385+4*PI())/3)</f>
        <v>-0.47115396147654398</v>
      </c>
      <c r="AF385" s="11">
        <f>-'OddsRatio_working_3-way'!U385/(3*'OddsRatio_working_3-way'!X385^(1/3))*COS(('OddsRatio_working_3-way'!Y385)/3)</f>
        <v>0.52123957539544519</v>
      </c>
      <c r="AG385" s="11">
        <f>-'OddsRatio_working_3-way'!U385/(3*'OddsRatio_working_3-way'!X385^(1/3))*COS(('OddsRatio_working_3-way'!Y385+2*PI())/3)</f>
        <v>-0.29482302406927868</v>
      </c>
      <c r="AH385" s="11">
        <f>-'OddsRatio_working_3-way'!U385/(3*'OddsRatio_working_3-way'!X385^(1/3))*COS(('OddsRatio_working_3-way'!Y385+4*PI())/3)</f>
        <v>-0.22641655132616659</v>
      </c>
      <c r="AI385" s="11">
        <f>'OddsRatio_working_3-way'!U385/(3*'OddsRatio_working_3-way'!X385^(1/3))*SIN(('OddsRatio_working_3-way'!Y385)/3)</f>
        <v>-3.9494495452548538E-2</v>
      </c>
      <c r="AJ385" s="11">
        <f>'OddsRatio_working_3-way'!U385/(3*'OddsRatio_working_3-way'!X385^(1/3))*SIN(('OddsRatio_working_3-way'!Y385+2*PI())/3)</f>
        <v>-0.43165946602399546</v>
      </c>
      <c r="AK385" s="11">
        <f>'OddsRatio_working_3-way'!U385/(3*'OddsRatio_working_3-way'!X385^(1/3))*SIN(('OddsRatio_working_3-way'!Y385+4*PI())/3)</f>
        <v>0.47115396147654398</v>
      </c>
      <c r="AL385" s="11">
        <f>'OddsRatio_working_3-way'!Z385+'OddsRatio_working_3-way'!AF385</f>
        <v>1.0424791507908904</v>
      </c>
      <c r="AM385" s="11">
        <f>'OddsRatio_working_3-way'!AA385+'OddsRatio_working_3-way'!AG385</f>
        <v>-0.58964604813855737</v>
      </c>
      <c r="AN385" s="11">
        <f>'OddsRatio_working_3-way'!AB385+'OddsRatio_working_3-way'!AH385</f>
        <v>-0.45283310265233317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1.0424791507908904</v>
      </c>
      <c r="AS385" s="11">
        <f>IF(('OddsRatio_working_3-way'!X385=0),IF(Q385&gt;0,-Q385^(1/3),(-Q385)^(1/3)),'OddsRatio_working_3-way'!AM385-'OddsRatio_working_3-way'!R385/3)</f>
        <v>-0.58964604813855737</v>
      </c>
      <c r="AT385" s="11">
        <f>IF(('OddsRatio_working_3-way'!X385=0),IF(Q385&gt;0,-Q385^(1/3),(-Q385)^(1/3)),'OddsRatio_working_3-way'!AN385-'OddsRatio_working_3-way'!R385/3)</f>
        <v>-0.45283310265233317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9">
        <f t="shared" si="78"/>
        <v>0.58918106911691537</v>
      </c>
      <c r="E386" s="9">
        <f t="shared" si="79"/>
        <v>0.23923566341568461</v>
      </c>
      <c r="F386" s="9">
        <f t="shared" si="80"/>
        <v>0.17158326746739996</v>
      </c>
      <c r="G386" s="9">
        <f t="shared" si="81"/>
        <v>1.056471360346634</v>
      </c>
      <c r="H386" s="9">
        <f t="shared" si="82"/>
        <v>1.6972710978287779</v>
      </c>
      <c r="I386" s="9">
        <f t="shared" si="83"/>
        <v>4.1799787946433682</v>
      </c>
      <c r="J386" s="9">
        <f t="shared" si="84"/>
        <v>5.8280741167841175</v>
      </c>
      <c r="K386" s="11">
        <f t="shared" si="85"/>
        <v>0.60240963855421692</v>
      </c>
      <c r="L386" s="11">
        <f t="shared" si="86"/>
        <v>0.24937655860349128</v>
      </c>
      <c r="M386" s="11">
        <f t="shared" si="87"/>
        <v>0.17953321364452424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-0.24486063722828277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0.22223863239955527</v>
      </c>
      <c r="Q386" s="11">
        <f>2*'OddsRatio_working_3-way'!K386*'OddsRatio_working_3-way'!L386*'OddsRatio_working_3-way'!M386</f>
        <v>5.3941415630960027E-2</v>
      </c>
      <c r="R386" s="11">
        <f t="shared" si="88"/>
        <v>0</v>
      </c>
      <c r="S386" s="11">
        <f t="shared" si="89"/>
        <v>-0.90761273398289377</v>
      </c>
      <c r="T386" s="11">
        <f t="shared" si="90"/>
        <v>-0.22029435290846941</v>
      </c>
      <c r="U386" s="11">
        <f>'OddsRatio_working_3-way'!S386-'OddsRatio_working_3-way'!R386^2/3</f>
        <v>-0.90761273398289377</v>
      </c>
      <c r="V386" s="11">
        <f>'OddsRatio_working_3-way'!S386*'OddsRatio_working_3-way'!R386/3-2*'OddsRatio_working_3-way'!R386^3/27-'OddsRatio_working_3-way'!T386</f>
        <v>0.22029435290846941</v>
      </c>
      <c r="W386" s="11">
        <f>'OddsRatio_working_3-way'!V386^2+4*'OddsRatio_working_3-way'!U386^3/27</f>
        <v>-6.22342291588832E-2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0.16640600280807516</v>
      </c>
      <c r="Y386" s="11">
        <f>IF('OddsRatio_working_3-way'!W386&gt;=0,IF('OddsRatio_working_3-way'!V386+SQRT('OddsRatio_working_3-way'!W386)&gt;0,0,PI()),ACOS('OddsRatio_working_3-way'!V386/(2*'OddsRatio_working_3-way'!X386)))</f>
        <v>0.84742128452693</v>
      </c>
      <c r="Z386" s="11">
        <f>'OddsRatio_working_3-way'!X386^(1/3)*COS('OddsRatio_working_3-way'!Y386/3)</f>
        <v>0.52823568017331701</v>
      </c>
      <c r="AA386" s="11">
        <f>'OddsRatio_working_3-way'!X386^(1/3)*COS(('OddsRatio_working_3-way'!Y386+2*PI())/3)</f>
        <v>-0.39689013817477009</v>
      </c>
      <c r="AB386" s="11">
        <f>'OddsRatio_working_3-way'!X386^(1/3)*COS(('OddsRatio_working_3-way'!Y386+4*PI())/3)</f>
        <v>-0.13134554199854681</v>
      </c>
      <c r="AC386" s="11">
        <f>'OddsRatio_working_3-way'!X386^(1/3)*SIN('OddsRatio_working_3-way'!Y386/3)</f>
        <v>0.153312244084193</v>
      </c>
      <c r="AD386" s="11">
        <f>'OddsRatio_working_3-way'!X386^(1/3)*SIN(('OddsRatio_working_3-way'!Y386+2*PI())/3)</f>
        <v>0.38080939617334802</v>
      </c>
      <c r="AE386" s="11">
        <f>'OddsRatio_working_3-way'!X386^(1/3)*SIN(('OddsRatio_working_3-way'!Y386+4*PI())/3)</f>
        <v>-0.53412164025754094</v>
      </c>
      <c r="AF386" s="11">
        <f>-'OddsRatio_working_3-way'!U386/(3*'OddsRatio_working_3-way'!X386^(1/3))*COS(('OddsRatio_working_3-way'!Y386)/3)</f>
        <v>0.5282356801733169</v>
      </c>
      <c r="AG386" s="11">
        <f>-'OddsRatio_working_3-way'!U386/(3*'OddsRatio_working_3-way'!X386^(1/3))*COS(('OddsRatio_working_3-way'!Y386+2*PI())/3)</f>
        <v>-0.39689013817477004</v>
      </c>
      <c r="AH386" s="11">
        <f>-'OddsRatio_working_3-way'!U386/(3*'OddsRatio_working_3-way'!X386^(1/3))*COS(('OddsRatio_working_3-way'!Y386+4*PI())/3)</f>
        <v>-0.13134554199854678</v>
      </c>
      <c r="AI386" s="11">
        <f>'OddsRatio_working_3-way'!U386/(3*'OddsRatio_working_3-way'!X386^(1/3))*SIN(('OddsRatio_working_3-way'!Y386)/3)</f>
        <v>-0.15331224408419297</v>
      </c>
      <c r="AJ386" s="11">
        <f>'OddsRatio_working_3-way'!U386/(3*'OddsRatio_working_3-way'!X386^(1/3))*SIN(('OddsRatio_working_3-way'!Y386+2*PI())/3)</f>
        <v>-0.38080939617334797</v>
      </c>
      <c r="AK386" s="11">
        <f>'OddsRatio_working_3-way'!U386/(3*'OddsRatio_working_3-way'!X386^(1/3))*SIN(('OddsRatio_working_3-way'!Y386+4*PI())/3)</f>
        <v>0.53412164025754083</v>
      </c>
      <c r="AL386" s="11">
        <f>'OddsRatio_working_3-way'!Z386+'OddsRatio_working_3-way'!AF386</f>
        <v>1.056471360346634</v>
      </c>
      <c r="AM386" s="11">
        <f>'OddsRatio_working_3-way'!AA386+'OddsRatio_working_3-way'!AG386</f>
        <v>-0.79378027634954007</v>
      </c>
      <c r="AN386" s="11">
        <f>'OddsRatio_working_3-way'!AB386+'OddsRatio_working_3-way'!AH386</f>
        <v>-0.26269108399709362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1.056471360346634</v>
      </c>
      <c r="AS386" s="11">
        <f>IF(('OddsRatio_working_3-way'!X386=0),IF(Q386&gt;0,-Q386^(1/3),(-Q386)^(1/3)),'OddsRatio_working_3-way'!AM386-'OddsRatio_working_3-way'!R386/3)</f>
        <v>-0.79378027634954007</v>
      </c>
      <c r="AT386" s="11">
        <f>IF(('OddsRatio_working_3-way'!X386=0),IF(Q386&gt;0,-Q386^(1/3),(-Q386)^(1/3)),'OddsRatio_working_3-way'!AN386-'OddsRatio_working_3-way'!R386/3)</f>
        <v>-0.26269108399709362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9">
        <f t="shared" si="78"/>
        <v>0.56822378464710299</v>
      </c>
      <c r="E387" s="9">
        <f t="shared" si="79"/>
        <v>0.25017105093374248</v>
      </c>
      <c r="F387" s="9">
        <f t="shared" si="80"/>
        <v>0.18160516441915453</v>
      </c>
      <c r="G387" s="9">
        <f t="shared" si="81"/>
        <v>1.055375019830564</v>
      </c>
      <c r="H387" s="9">
        <f t="shared" si="82"/>
        <v>1.7598700142780064</v>
      </c>
      <c r="I387" s="9">
        <f t="shared" si="83"/>
        <v>3.9972650563188021</v>
      </c>
      <c r="J387" s="9">
        <f t="shared" si="84"/>
        <v>5.5064513346765072</v>
      </c>
      <c r="K387" s="11">
        <f t="shared" si="85"/>
        <v>0.58139534883720934</v>
      </c>
      <c r="L387" s="11">
        <f t="shared" si="86"/>
        <v>0.26041666666666669</v>
      </c>
      <c r="M387" s="11">
        <f t="shared" si="87"/>
        <v>0.18975332068311196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-0.25084671903269951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0.22495283747407446</v>
      </c>
      <c r="Q387" s="11">
        <f>2*'OddsRatio_working_3-way'!K387*'OddsRatio_working_3-way'!L387*'OddsRatio_working_3-way'!M387</f>
        <v>5.7459217745612884E-2</v>
      </c>
      <c r="R387" s="11">
        <f t="shared" si="88"/>
        <v>0</v>
      </c>
      <c r="S387" s="11">
        <f t="shared" si="89"/>
        <v>-0.89677408714582552</v>
      </c>
      <c r="T387" s="11">
        <f t="shared" si="90"/>
        <v>-0.22906106951362079</v>
      </c>
      <c r="U387" s="11">
        <f>'OddsRatio_working_3-way'!S387-'OddsRatio_working_3-way'!R387^2/3</f>
        <v>-0.89677408714582552</v>
      </c>
      <c r="V387" s="11">
        <f>'OddsRatio_working_3-way'!S387*'OddsRatio_working_3-way'!R387/3-2*'OddsRatio_working_3-way'!R387^3/27-'OddsRatio_working_3-way'!T387</f>
        <v>0.22906106951362079</v>
      </c>
      <c r="W387" s="11">
        <f>'OddsRatio_working_3-way'!V387^2+4*'OddsRatio_working_3-way'!U387^3/27</f>
        <v>-5.4373855437862099E-2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0.1634341067560455</v>
      </c>
      <c r="Y387" s="11">
        <f>IF('OddsRatio_working_3-way'!W387&gt;=0,IF('OddsRatio_working_3-way'!V387+SQRT('OddsRatio_working_3-way'!W387)&gt;0,0,PI()),ACOS('OddsRatio_working_3-way'!V387/(2*'OddsRatio_working_3-way'!X387)))</f>
        <v>0.79431304715621032</v>
      </c>
      <c r="Z387" s="11">
        <f>'OddsRatio_working_3-way'!X387^(1/3)*COS('OddsRatio_working_3-way'!Y387/3)</f>
        <v>0.52768750991528202</v>
      </c>
      <c r="AA387" s="11">
        <f>'OddsRatio_working_3-way'!X387^(1/3)*COS(('OddsRatio_working_3-way'!Y387+2*PI())/3)</f>
        <v>-0.38775073900621371</v>
      </c>
      <c r="AB387" s="11">
        <f>'OddsRatio_working_3-way'!X387^(1/3)*COS(('OddsRatio_working_3-way'!Y387+4*PI())/3)</f>
        <v>-0.13993677090906842</v>
      </c>
      <c r="AC387" s="11">
        <f>'OddsRatio_working_3-way'!X387^(1/3)*SIN('OddsRatio_working_3-way'!Y387/3)</f>
        <v>0.14307546118983619</v>
      </c>
      <c r="AD387" s="11">
        <f>'OddsRatio_working_3-way'!X387^(1/3)*SIN(('OddsRatio_working_3-way'!Y387+2*PI())/3)</f>
        <v>0.38545305825146892</v>
      </c>
      <c r="AE387" s="11">
        <f>'OddsRatio_working_3-way'!X387^(1/3)*SIN(('OddsRatio_working_3-way'!Y387+4*PI())/3)</f>
        <v>-0.52852851944130508</v>
      </c>
      <c r="AF387" s="11">
        <f>-'OddsRatio_working_3-way'!U387/(3*'OddsRatio_working_3-way'!X387^(1/3))*COS(('OddsRatio_working_3-way'!Y387)/3)</f>
        <v>0.52768750991528202</v>
      </c>
      <c r="AG387" s="11">
        <f>-'OddsRatio_working_3-way'!U387/(3*'OddsRatio_working_3-way'!X387^(1/3))*COS(('OddsRatio_working_3-way'!Y387+2*PI())/3)</f>
        <v>-0.38775073900621371</v>
      </c>
      <c r="AH387" s="11">
        <f>-'OddsRatio_working_3-way'!U387/(3*'OddsRatio_working_3-way'!X387^(1/3))*COS(('OddsRatio_working_3-way'!Y387+4*PI())/3)</f>
        <v>-0.13993677090906842</v>
      </c>
      <c r="AI387" s="11">
        <f>'OddsRatio_working_3-way'!U387/(3*'OddsRatio_working_3-way'!X387^(1/3))*SIN(('OddsRatio_working_3-way'!Y387)/3)</f>
        <v>-0.14307546118983619</v>
      </c>
      <c r="AJ387" s="11">
        <f>'OddsRatio_working_3-way'!U387/(3*'OddsRatio_working_3-way'!X387^(1/3))*SIN(('OddsRatio_working_3-way'!Y387+2*PI())/3)</f>
        <v>-0.38545305825146892</v>
      </c>
      <c r="AK387" s="11">
        <f>'OddsRatio_working_3-way'!U387/(3*'OddsRatio_working_3-way'!X387^(1/3))*SIN(('OddsRatio_working_3-way'!Y387+4*PI())/3)</f>
        <v>0.52852851944130508</v>
      </c>
      <c r="AL387" s="11">
        <f>'OddsRatio_working_3-way'!Z387+'OddsRatio_working_3-way'!AF387</f>
        <v>1.055375019830564</v>
      </c>
      <c r="AM387" s="11">
        <f>'OddsRatio_working_3-way'!AA387+'OddsRatio_working_3-way'!AG387</f>
        <v>-0.77550147801242741</v>
      </c>
      <c r="AN387" s="11">
        <f>'OddsRatio_working_3-way'!AB387+'OddsRatio_working_3-way'!AH387</f>
        <v>-0.27987354181813684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1.055375019830564</v>
      </c>
      <c r="AS387" s="11">
        <f>IF(('OddsRatio_working_3-way'!X387=0),IF(Q387&gt;0,-Q387^(1/3),(-Q387)^(1/3)),'OddsRatio_working_3-way'!AM387-'OddsRatio_working_3-way'!R387/3)</f>
        <v>-0.77550147801242741</v>
      </c>
      <c r="AT387" s="11">
        <f>IF(('OddsRatio_working_3-way'!X387=0),IF(Q387&gt;0,-Q387^(1/3),(-Q387)^(1/3)),'OddsRatio_working_3-way'!AN387-'OddsRatio_working_3-way'!R387/3)</f>
        <v>-0.27987354181813684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9">
        <f t="shared" ref="D388:D451" si="91">(K388/(AR388+K388-(AR388*K388)))</f>
        <v>0.32429498885329411</v>
      </c>
      <c r="E388" s="9">
        <f t="shared" ref="E388:E451" si="92">(L388/(AR388+L388-(AR388*L388)))</f>
        <v>0.27904283481854109</v>
      </c>
      <c r="F388" s="9">
        <f t="shared" ref="F388:F451" si="93">(M388/(AR388+M388-(AR388*M388)))</f>
        <v>0.39666217632816486</v>
      </c>
      <c r="G388" s="9">
        <f t="shared" ref="G388:G451" si="94">AR388</f>
        <v>1.0418061246274517</v>
      </c>
      <c r="H388" s="9">
        <f t="shared" ref="H388:H451" si="95">IF(A388="","",1/D388)</f>
        <v>3.083612249254903</v>
      </c>
      <c r="I388" s="9">
        <f t="shared" ref="I388:I451" si="96">IF(B388="","",1/E388)</f>
        <v>3.5836791890760806</v>
      </c>
      <c r="J388" s="9">
        <f t="shared" ref="J388:J451" si="97">IF(C388="","",1/F388)</f>
        <v>2.5210369419560799</v>
      </c>
      <c r="K388" s="11">
        <f t="shared" ref="K388:K451" si="98">1/A388</f>
        <v>0.33333333333333331</v>
      </c>
      <c r="L388" s="11">
        <f t="shared" ref="L388:L451" si="99">1/B388</f>
        <v>0.28735632183908044</v>
      </c>
      <c r="M388" s="11">
        <f t="shared" ref="M388:M451" si="100">1/C388</f>
        <v>0.4065040650406504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-0.28196741737532327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0.23128679562657695</v>
      </c>
      <c r="Q388" s="11">
        <f>2*'OddsRatio_working_3-way'!K388*'OddsRatio_working_3-way'!L388*'OddsRatio_working_3-way'!M388</f>
        <v>7.7874341961810409E-2</v>
      </c>
      <c r="R388" s="11">
        <f t="shared" ref="R388:R451" si="101">O388/N388</f>
        <v>0</v>
      </c>
      <c r="S388" s="11">
        <f t="shared" ref="S388:S451" si="102">P388/N388</f>
        <v>-0.82026071586389715</v>
      </c>
      <c r="T388" s="11">
        <f t="shared" ref="T388:T451" si="103">Q388/N388</f>
        <v>-0.27618205921343336</v>
      </c>
      <c r="U388" s="11">
        <f>'OddsRatio_working_3-way'!S388-'OddsRatio_working_3-way'!R388^2/3</f>
        <v>-0.82026071586389715</v>
      </c>
      <c r="V388" s="11">
        <f>'OddsRatio_working_3-way'!S388*'OddsRatio_working_3-way'!R388/3-2*'OddsRatio_working_3-way'!R388^3/27-'OddsRatio_working_3-way'!T388</f>
        <v>0.27618205921343336</v>
      </c>
      <c r="W388" s="11">
        <f>'OddsRatio_working_3-way'!V388^2+4*'OddsRatio_working_3-way'!U388^3/27</f>
        <v>-5.4855565792007316E-3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0.14297035218059473</v>
      </c>
      <c r="Y388" s="11">
        <f>IF('OddsRatio_working_3-way'!W388&gt;=0,IF('OddsRatio_working_3-way'!V388+SQRT('OddsRatio_working_3-way'!W388)&gt;0,0,PI()),ACOS('OddsRatio_working_3-way'!V388/(2*'OddsRatio_working_3-way'!X388)))</f>
        <v>0.26200809672933412</v>
      </c>
      <c r="Z388" s="11">
        <f>'OddsRatio_working_3-way'!X388^(1/3)*COS('OddsRatio_working_3-way'!Y388/3)</f>
        <v>0.52090306231372585</v>
      </c>
      <c r="AA388" s="11">
        <f>'OddsRatio_working_3-way'!X388^(1/3)*COS(('OddsRatio_working_3-way'!Y388+2*PI())/3)</f>
        <v>-0.29995062886948526</v>
      </c>
      <c r="AB388" s="11">
        <f>'OddsRatio_working_3-way'!X388^(1/3)*COS(('OddsRatio_working_3-way'!Y388+4*PI())/3)</f>
        <v>-0.22095243344424045</v>
      </c>
      <c r="AC388" s="11">
        <f>'OddsRatio_working_3-way'!X388^(1/3)*SIN('OddsRatio_working_3-way'!Y388/3)</f>
        <v>4.5609629394259804E-2</v>
      </c>
      <c r="AD388" s="11">
        <f>'OddsRatio_working_3-way'!X388^(1/3)*SIN(('OddsRatio_working_3-way'!Y388+2*PI())/3)</f>
        <v>0.4283104701756652</v>
      </c>
      <c r="AE388" s="11">
        <f>'OddsRatio_working_3-way'!X388^(1/3)*SIN(('OddsRatio_working_3-way'!Y388+4*PI())/3)</f>
        <v>-0.47392009956992492</v>
      </c>
      <c r="AF388" s="11">
        <f>-'OddsRatio_working_3-way'!U388/(3*'OddsRatio_working_3-way'!X388^(1/3))*COS(('OddsRatio_working_3-way'!Y388)/3)</f>
        <v>0.52090306231372585</v>
      </c>
      <c r="AG388" s="11">
        <f>-'OddsRatio_working_3-way'!U388/(3*'OddsRatio_working_3-way'!X388^(1/3))*COS(('OddsRatio_working_3-way'!Y388+2*PI())/3)</f>
        <v>-0.29995062886948526</v>
      </c>
      <c r="AH388" s="11">
        <f>-'OddsRatio_working_3-way'!U388/(3*'OddsRatio_working_3-way'!X388^(1/3))*COS(('OddsRatio_working_3-way'!Y388+4*PI())/3)</f>
        <v>-0.22095243344424045</v>
      </c>
      <c r="AI388" s="11">
        <f>'OddsRatio_working_3-way'!U388/(3*'OddsRatio_working_3-way'!X388^(1/3))*SIN(('OddsRatio_working_3-way'!Y388)/3)</f>
        <v>-4.5609629394259804E-2</v>
      </c>
      <c r="AJ388" s="11">
        <f>'OddsRatio_working_3-way'!U388/(3*'OddsRatio_working_3-way'!X388^(1/3))*SIN(('OddsRatio_working_3-way'!Y388+2*PI())/3)</f>
        <v>-0.4283104701756652</v>
      </c>
      <c r="AK388" s="11">
        <f>'OddsRatio_working_3-way'!U388/(3*'OddsRatio_working_3-way'!X388^(1/3))*SIN(('OddsRatio_working_3-way'!Y388+4*PI())/3)</f>
        <v>0.47392009956992492</v>
      </c>
      <c r="AL388" s="11">
        <f>'OddsRatio_working_3-way'!Z388+'OddsRatio_working_3-way'!AF388</f>
        <v>1.0418061246274517</v>
      </c>
      <c r="AM388" s="11">
        <f>'OddsRatio_working_3-way'!AA388+'OddsRatio_working_3-way'!AG388</f>
        <v>-0.59990125773897052</v>
      </c>
      <c r="AN388" s="11">
        <f>'OddsRatio_working_3-way'!AB388+'OddsRatio_working_3-way'!AH388</f>
        <v>-0.44190486688848091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1.0418061246274517</v>
      </c>
      <c r="AS388" s="11">
        <f>IF(('OddsRatio_working_3-way'!X388=0),IF(Q388&gt;0,-Q388^(1/3),(-Q388)^(1/3)),'OddsRatio_working_3-way'!AM388-'OddsRatio_working_3-way'!R388/3)</f>
        <v>-0.59990125773897052</v>
      </c>
      <c r="AT388" s="11">
        <f>IF(('OddsRatio_working_3-way'!X388=0),IF(Q388&gt;0,-Q388^(1/3),(-Q388)^(1/3)),'OddsRatio_working_3-way'!AN388-'OddsRatio_working_3-way'!R388/3)</f>
        <v>-0.44190486688848091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9">
        <f t="shared" si="91"/>
        <v>0.39978673037631346</v>
      </c>
      <c r="E389" s="9">
        <f t="shared" si="92"/>
        <v>0.29072580255436131</v>
      </c>
      <c r="F389" s="9">
        <f t="shared" si="93"/>
        <v>0.30948746706932528</v>
      </c>
      <c r="G389" s="9">
        <f t="shared" si="94"/>
        <v>1.0425928098705599</v>
      </c>
      <c r="H389" s="9">
        <f t="shared" si="95"/>
        <v>2.501333646213606</v>
      </c>
      <c r="I389" s="9">
        <f t="shared" si="96"/>
        <v>3.4396671750971097</v>
      </c>
      <c r="J389" s="9">
        <f t="shared" si="97"/>
        <v>3.2311486131229983</v>
      </c>
      <c r="K389" s="11">
        <f t="shared" si="98"/>
        <v>0.4098360655737705</v>
      </c>
      <c r="L389" s="11">
        <f t="shared" si="99"/>
        <v>0.29940119760479045</v>
      </c>
      <c r="M389" s="11">
        <f t="shared" si="100"/>
        <v>0.31847133757961782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-0.28179039227590552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0.2313426816618408</v>
      </c>
      <c r="Q389" s="11">
        <f>2*'OddsRatio_working_3-way'!K389*'OddsRatio_working_3-way'!L389*'OddsRatio_working_3-way'!M389</f>
        <v>7.8156311372243506E-2</v>
      </c>
      <c r="R389" s="11">
        <f t="shared" si="101"/>
        <v>0</v>
      </c>
      <c r="S389" s="11">
        <f t="shared" si="102"/>
        <v>-0.8209743412235625</v>
      </c>
      <c r="T389" s="11">
        <f t="shared" si="103"/>
        <v>-0.27735619635931164</v>
      </c>
      <c r="U389" s="11">
        <f>'OddsRatio_working_3-way'!S389-'OddsRatio_working_3-way'!R389^2/3</f>
        <v>-0.8209743412235625</v>
      </c>
      <c r="V389" s="11">
        <f>'OddsRatio_working_3-way'!S389*'OddsRatio_working_3-way'!R389/3-2*'OddsRatio_working_3-way'!R389^3/27-'OddsRatio_working_3-way'!T389</f>
        <v>0.27735619635931164</v>
      </c>
      <c r="W389" s="11">
        <f>'OddsRatio_working_3-way'!V389^2+4*'OddsRatio_working_3-way'!U389^3/27</f>
        <v>-5.0492110699200399E-3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0.14315696868195507</v>
      </c>
      <c r="Y389" s="11">
        <f>IF('OddsRatio_working_3-way'!W389&gt;=0,IF('OddsRatio_working_3-way'!V389+SQRT('OddsRatio_working_3-way'!W389)&gt;0,0,PI()),ACOS('OddsRatio_working_3-way'!V389/(2*'OddsRatio_working_3-way'!X389)))</f>
        <v>0.25080249282720057</v>
      </c>
      <c r="Z389" s="11">
        <f>'OddsRatio_working_3-way'!X389^(1/3)*COS('OddsRatio_working_3-way'!Y389/3)</f>
        <v>0.52129640493527996</v>
      </c>
      <c r="AA389" s="11">
        <f>'OddsRatio_working_3-way'!X389^(1/3)*COS(('OddsRatio_working_3-way'!Y389+2*PI())/3)</f>
        <v>-0.29847846756128005</v>
      </c>
      <c r="AB389" s="11">
        <f>'OddsRatio_working_3-way'!X389^(1/3)*COS(('OddsRatio_working_3-way'!Y389+4*PI())/3)</f>
        <v>-0.2228179373739998</v>
      </c>
      <c r="AC389" s="11">
        <f>'OddsRatio_working_3-way'!X389^(1/3)*SIN('OddsRatio_working_3-way'!Y389/3)</f>
        <v>4.3682627470656037E-2</v>
      </c>
      <c r="AD389" s="11">
        <f>'OddsRatio_working_3-way'!X389^(1/3)*SIN(('OddsRatio_working_3-way'!Y389+2*PI())/3)</f>
        <v>0.42961461584012406</v>
      </c>
      <c r="AE389" s="11">
        <f>'OddsRatio_working_3-way'!X389^(1/3)*SIN(('OddsRatio_working_3-way'!Y389+4*PI())/3)</f>
        <v>-0.4732972433107801</v>
      </c>
      <c r="AF389" s="11">
        <f>-'OddsRatio_working_3-way'!U389/(3*'OddsRatio_working_3-way'!X389^(1/3))*COS(('OddsRatio_working_3-way'!Y389)/3)</f>
        <v>0.52129640493527996</v>
      </c>
      <c r="AG389" s="11">
        <f>-'OddsRatio_working_3-way'!U389/(3*'OddsRatio_working_3-way'!X389^(1/3))*COS(('OddsRatio_working_3-way'!Y389+2*PI())/3)</f>
        <v>-0.29847846756128005</v>
      </c>
      <c r="AH389" s="11">
        <f>-'OddsRatio_working_3-way'!U389/(3*'OddsRatio_working_3-way'!X389^(1/3))*COS(('OddsRatio_working_3-way'!Y389+4*PI())/3)</f>
        <v>-0.2228179373739998</v>
      </c>
      <c r="AI389" s="11">
        <f>'OddsRatio_working_3-way'!U389/(3*'OddsRatio_working_3-way'!X389^(1/3))*SIN(('OddsRatio_working_3-way'!Y389)/3)</f>
        <v>-4.3682627470656037E-2</v>
      </c>
      <c r="AJ389" s="11">
        <f>'OddsRatio_working_3-way'!U389/(3*'OddsRatio_working_3-way'!X389^(1/3))*SIN(('OddsRatio_working_3-way'!Y389+2*PI())/3)</f>
        <v>-0.42961461584012406</v>
      </c>
      <c r="AK389" s="11">
        <f>'OddsRatio_working_3-way'!U389/(3*'OddsRatio_working_3-way'!X389^(1/3))*SIN(('OddsRatio_working_3-way'!Y389+4*PI())/3)</f>
        <v>0.4732972433107801</v>
      </c>
      <c r="AL389" s="11">
        <f>'OddsRatio_working_3-way'!Z389+'OddsRatio_working_3-way'!AF389</f>
        <v>1.0425928098705599</v>
      </c>
      <c r="AM389" s="11">
        <f>'OddsRatio_working_3-way'!AA389+'OddsRatio_working_3-way'!AG389</f>
        <v>-0.5969569351225601</v>
      </c>
      <c r="AN389" s="11">
        <f>'OddsRatio_working_3-way'!AB389+'OddsRatio_working_3-way'!AH389</f>
        <v>-0.44563587474799959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1.0425928098705599</v>
      </c>
      <c r="AS389" s="11">
        <f>IF(('OddsRatio_working_3-way'!X389=0),IF(Q389&gt;0,-Q389^(1/3),(-Q389)^(1/3)),'OddsRatio_working_3-way'!AM389-'OddsRatio_working_3-way'!R389/3)</f>
        <v>-0.5969569351225601</v>
      </c>
      <c r="AT389" s="11">
        <f>IF(('OddsRatio_working_3-way'!X389=0),IF(Q389&gt;0,-Q389^(1/3),(-Q389)^(1/3)),'OddsRatio_working_3-way'!AN389-'OddsRatio_working_3-way'!R389/3)</f>
        <v>-0.44563587474799959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9">
        <f t="shared" si="91"/>
        <v>0.50289745675371145</v>
      </c>
      <c r="E390" s="9">
        <f t="shared" si="92"/>
        <v>0.26855951254651605</v>
      </c>
      <c r="F390" s="9">
        <f t="shared" si="93"/>
        <v>0.22854303069977253</v>
      </c>
      <c r="G390" s="9">
        <f t="shared" si="94"/>
        <v>1.0515712213557502</v>
      </c>
      <c r="H390" s="9">
        <f t="shared" si="95"/>
        <v>1.9884769480744047</v>
      </c>
      <c r="I390" s="9">
        <f t="shared" si="96"/>
        <v>3.7235694633113927</v>
      </c>
      <c r="J390" s="9">
        <f t="shared" si="97"/>
        <v>4.3755436205519578</v>
      </c>
      <c r="K390" s="11">
        <f t="shared" si="98"/>
        <v>0.51546391752577325</v>
      </c>
      <c r="L390" s="11">
        <f t="shared" si="99"/>
        <v>0.2785515320334262</v>
      </c>
      <c r="M390" s="11">
        <f t="shared" si="100"/>
        <v>0.23752969121140144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-0.26653507936948595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0.22986964344899147</v>
      </c>
      <c r="Q390" s="11">
        <f>2*'OddsRatio_working_3-way'!K390*'OddsRatio_working_3-way'!L390*'OddsRatio_working_3-way'!M390</f>
        <v>6.8210576691095384E-2</v>
      </c>
      <c r="R390" s="11">
        <f t="shared" si="101"/>
        <v>0</v>
      </c>
      <c r="S390" s="11">
        <f t="shared" si="102"/>
        <v>-0.86243673437946688</v>
      </c>
      <c r="T390" s="11">
        <f t="shared" si="103"/>
        <v>-0.25591594491972308</v>
      </c>
      <c r="U390" s="11">
        <f>'OddsRatio_working_3-way'!S390-'OddsRatio_working_3-way'!R390^2/3</f>
        <v>-0.86243673437946688</v>
      </c>
      <c r="V390" s="11">
        <f>'OddsRatio_working_3-way'!S390*'OddsRatio_working_3-way'!R390/3-2*'OddsRatio_working_3-way'!R390^3/27-'OddsRatio_working_3-way'!T390</f>
        <v>0.25591594491972308</v>
      </c>
      <c r="W390" s="11">
        <f>'OddsRatio_working_3-way'!V390^2+4*'OddsRatio_working_3-way'!U390^3/27</f>
        <v>-2.9540800974325515E-2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0.15413774021835167</v>
      </c>
      <c r="Y390" s="11">
        <f>IF('OddsRatio_working_3-way'!W390&gt;=0,IF('OddsRatio_working_3-way'!V390+SQRT('OddsRatio_working_3-way'!W390)&gt;0,0,PI()),ACOS('OddsRatio_working_3-way'!V390/(2*'OddsRatio_working_3-way'!X390)))</f>
        <v>0.5914135201328834</v>
      </c>
      <c r="Z390" s="11">
        <f>'OddsRatio_working_3-way'!X390^(1/3)*COS('OddsRatio_working_3-way'!Y390/3)</f>
        <v>0.5257856106778751</v>
      </c>
      <c r="AA390" s="11">
        <f>'OddsRatio_working_3-way'!X390^(1/3)*COS(('OddsRatio_working_3-way'!Y390+2*PI())/3)</f>
        <v>-0.35383950565256755</v>
      </c>
      <c r="AB390" s="11">
        <f>'OddsRatio_working_3-way'!X390^(1/3)*COS(('OddsRatio_working_3-way'!Y390+4*PI())/3)</f>
        <v>-0.17194610502530747</v>
      </c>
      <c r="AC390" s="11">
        <f>'OddsRatio_working_3-way'!X390^(1/3)*SIN('OddsRatio_working_3-way'!Y390/3)</f>
        <v>0.10501620381596498</v>
      </c>
      <c r="AD390" s="11">
        <f>'OddsRatio_working_3-way'!X390^(1/3)*SIN(('OddsRatio_working_3-way'!Y390+2*PI())/3)</f>
        <v>0.40283559388337198</v>
      </c>
      <c r="AE390" s="11">
        <f>'OddsRatio_working_3-way'!X390^(1/3)*SIN(('OddsRatio_working_3-way'!Y390+4*PI())/3)</f>
        <v>-0.50785179769933697</v>
      </c>
      <c r="AF390" s="11">
        <f>-'OddsRatio_working_3-way'!U390/(3*'OddsRatio_working_3-way'!X390^(1/3))*COS(('OddsRatio_working_3-way'!Y390)/3)</f>
        <v>0.52578561067787499</v>
      </c>
      <c r="AG390" s="11">
        <f>-'OddsRatio_working_3-way'!U390/(3*'OddsRatio_working_3-way'!X390^(1/3))*COS(('OddsRatio_working_3-way'!Y390+2*PI())/3)</f>
        <v>-0.35383950565256744</v>
      </c>
      <c r="AH390" s="11">
        <f>-'OddsRatio_working_3-way'!U390/(3*'OddsRatio_working_3-way'!X390^(1/3))*COS(('OddsRatio_working_3-way'!Y390+4*PI())/3)</f>
        <v>-0.17194610502530744</v>
      </c>
      <c r="AI390" s="11">
        <f>'OddsRatio_working_3-way'!U390/(3*'OddsRatio_working_3-way'!X390^(1/3))*SIN(('OddsRatio_working_3-way'!Y390)/3)</f>
        <v>-0.10501620381596495</v>
      </c>
      <c r="AJ390" s="11">
        <f>'OddsRatio_working_3-way'!U390/(3*'OddsRatio_working_3-way'!X390^(1/3))*SIN(('OddsRatio_working_3-way'!Y390+2*PI())/3)</f>
        <v>-0.40283559388337192</v>
      </c>
      <c r="AK390" s="11">
        <f>'OddsRatio_working_3-way'!U390/(3*'OddsRatio_working_3-way'!X390^(1/3))*SIN(('OddsRatio_working_3-way'!Y390+4*PI())/3)</f>
        <v>0.50785179769933686</v>
      </c>
      <c r="AL390" s="11">
        <f>'OddsRatio_working_3-way'!Z390+'OddsRatio_working_3-way'!AF390</f>
        <v>1.0515712213557502</v>
      </c>
      <c r="AM390" s="11">
        <f>'OddsRatio_working_3-way'!AA390+'OddsRatio_working_3-way'!AG390</f>
        <v>-0.707679011305135</v>
      </c>
      <c r="AN390" s="11">
        <f>'OddsRatio_working_3-way'!AB390+'OddsRatio_working_3-way'!AH390</f>
        <v>-0.34389221005061488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1.0515712213557502</v>
      </c>
      <c r="AS390" s="11">
        <f>IF(('OddsRatio_working_3-way'!X390=0),IF(Q390&gt;0,-Q390^(1/3),(-Q390)^(1/3)),'OddsRatio_working_3-way'!AM390-'OddsRatio_working_3-way'!R390/3)</f>
        <v>-0.707679011305135</v>
      </c>
      <c r="AT390" s="11">
        <f>IF(('OddsRatio_working_3-way'!X390=0),IF(Q390&gt;0,-Q390^(1/3),(-Q390)^(1/3)),'OddsRatio_working_3-way'!AN390-'OddsRatio_working_3-way'!R390/3)</f>
        <v>-0.34389221005061488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9">
        <f t="shared" si="91"/>
        <v>0.34554404703360697</v>
      </c>
      <c r="E391" s="9">
        <f t="shared" si="92"/>
        <v>0.29468099669967196</v>
      </c>
      <c r="F391" s="9">
        <f t="shared" si="93"/>
        <v>0.35977495626672112</v>
      </c>
      <c r="G391" s="9">
        <f t="shared" si="94"/>
        <v>1.04065222953644</v>
      </c>
      <c r="H391" s="9">
        <f t="shared" si="95"/>
        <v>2.8939870577563207</v>
      </c>
      <c r="I391" s="9">
        <f t="shared" si="96"/>
        <v>3.3935001279338119</v>
      </c>
      <c r="J391" s="9">
        <f t="shared" si="97"/>
        <v>2.7795153125073124</v>
      </c>
      <c r="K391" s="11">
        <f t="shared" si="98"/>
        <v>0.3546099290780142</v>
      </c>
      <c r="L391" s="11">
        <f t="shared" si="99"/>
        <v>0.30303030303030304</v>
      </c>
      <c r="M391" s="11">
        <f t="shared" si="100"/>
        <v>0.36900369003690037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-0.28383307043902173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0.2311725244912024</v>
      </c>
      <c r="Q391" s="11">
        <f>2*'OddsRatio_working_3-way'!K391*'OddsRatio_working_3-way'!L391*'OddsRatio_working_3-way'!M391</f>
        <v>7.9304468093036845E-2</v>
      </c>
      <c r="R391" s="11">
        <f t="shared" si="101"/>
        <v>0</v>
      </c>
      <c r="S391" s="11">
        <f t="shared" si="102"/>
        <v>-0.8144664895236976</v>
      </c>
      <c r="T391" s="11">
        <f t="shared" si="103"/>
        <v>-0.27940531373025645</v>
      </c>
      <c r="U391" s="11">
        <f>'OddsRatio_working_3-way'!S391-'OddsRatio_working_3-way'!R391^2/3</f>
        <v>-0.8144664895236976</v>
      </c>
      <c r="V391" s="11">
        <f>'OddsRatio_working_3-way'!S391*'OddsRatio_working_3-way'!R391/3-2*'OddsRatio_working_3-way'!R391^3/27-'OddsRatio_working_3-way'!T391</f>
        <v>0.27940531373025645</v>
      </c>
      <c r="W391" s="11">
        <f>'OddsRatio_working_3-way'!V391^2+4*'OddsRatio_working_3-way'!U391^3/27</f>
        <v>-1.9742940353727201E-3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0.14145814166748741</v>
      </c>
      <c r="Y391" s="11">
        <f>IF('OddsRatio_working_3-way'!W391&gt;=0,IF('OddsRatio_working_3-way'!V391+SQRT('OddsRatio_working_3-way'!W391)&gt;0,0,PI()),ACOS('OddsRatio_working_3-way'!V391/(2*'OddsRatio_working_3-way'!X391)))</f>
        <v>0.15770654451957022</v>
      </c>
      <c r="Z391" s="11">
        <f>'OddsRatio_working_3-way'!X391^(1/3)*COS('OddsRatio_working_3-way'!Y391/3)</f>
        <v>0.52032611476821999</v>
      </c>
      <c r="AA391" s="11">
        <f>'OddsRatio_working_3-way'!X391^(1/3)*COS(('OddsRatio_working_3-way'!Y391+2*PI())/3)</f>
        <v>-0.2838732471467682</v>
      </c>
      <c r="AB391" s="11">
        <f>'OddsRatio_working_3-way'!X391^(1/3)*COS(('OddsRatio_working_3-way'!Y391+4*PI())/3)</f>
        <v>-0.23645286762145185</v>
      </c>
      <c r="AC391" s="11">
        <f>'OddsRatio_working_3-way'!X391^(1/3)*SIN('OddsRatio_working_3-way'!Y391/3)</f>
        <v>2.7378168884015678E-2</v>
      </c>
      <c r="AD391" s="11">
        <f>'OddsRatio_working_3-way'!X391^(1/3)*SIN(('OddsRatio_working_3-way'!Y391+2*PI())/3)</f>
        <v>0.43692654919972801</v>
      </c>
      <c r="AE391" s="11">
        <f>'OddsRatio_working_3-way'!X391^(1/3)*SIN(('OddsRatio_working_3-way'!Y391+4*PI())/3)</f>
        <v>-0.46430471808374363</v>
      </c>
      <c r="AF391" s="11">
        <f>-'OddsRatio_working_3-way'!U391/(3*'OddsRatio_working_3-way'!X391^(1/3))*COS(('OddsRatio_working_3-way'!Y391)/3)</f>
        <v>0.52032611476821999</v>
      </c>
      <c r="AG391" s="11">
        <f>-'OddsRatio_working_3-way'!U391/(3*'OddsRatio_working_3-way'!X391^(1/3))*COS(('OddsRatio_working_3-way'!Y391+2*PI())/3)</f>
        <v>-0.2838732471467682</v>
      </c>
      <c r="AH391" s="11">
        <f>-'OddsRatio_working_3-way'!U391/(3*'OddsRatio_working_3-way'!X391^(1/3))*COS(('OddsRatio_working_3-way'!Y391+4*PI())/3)</f>
        <v>-0.23645286762145185</v>
      </c>
      <c r="AI391" s="11">
        <f>'OddsRatio_working_3-way'!U391/(3*'OddsRatio_working_3-way'!X391^(1/3))*SIN(('OddsRatio_working_3-way'!Y391)/3)</f>
        <v>-2.7378168884015678E-2</v>
      </c>
      <c r="AJ391" s="11">
        <f>'OddsRatio_working_3-way'!U391/(3*'OddsRatio_working_3-way'!X391^(1/3))*SIN(('OddsRatio_working_3-way'!Y391+2*PI())/3)</f>
        <v>-0.43692654919972801</v>
      </c>
      <c r="AK391" s="11">
        <f>'OddsRatio_working_3-way'!U391/(3*'OddsRatio_working_3-way'!X391^(1/3))*SIN(('OddsRatio_working_3-way'!Y391+4*PI())/3)</f>
        <v>0.46430471808374363</v>
      </c>
      <c r="AL391" s="11">
        <f>'OddsRatio_working_3-way'!Z391+'OddsRatio_working_3-way'!AF391</f>
        <v>1.04065222953644</v>
      </c>
      <c r="AM391" s="11">
        <f>'OddsRatio_working_3-way'!AA391+'OddsRatio_working_3-way'!AG391</f>
        <v>-0.56774649429353641</v>
      </c>
      <c r="AN391" s="11">
        <f>'OddsRatio_working_3-way'!AB391+'OddsRatio_working_3-way'!AH391</f>
        <v>-0.47290573524290369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1.04065222953644</v>
      </c>
      <c r="AS391" s="11">
        <f>IF(('OddsRatio_working_3-way'!X391=0),IF(Q391&gt;0,-Q391^(1/3),(-Q391)^(1/3)),'OddsRatio_working_3-way'!AM391-'OddsRatio_working_3-way'!R391/3)</f>
        <v>-0.56774649429353641</v>
      </c>
      <c r="AT391" s="11">
        <f>IF(('OddsRatio_working_3-way'!X391=0),IF(Q391&gt;0,-Q391^(1/3),(-Q391)^(1/3)),'OddsRatio_working_3-way'!AN391-'OddsRatio_working_3-way'!R391/3)</f>
        <v>-0.47290573524290369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9">
        <f t="shared" si="91"/>
        <v>0.21291794006452033</v>
      </c>
      <c r="E392" s="9">
        <f t="shared" si="92"/>
        <v>0.24977993487853559</v>
      </c>
      <c r="F392" s="9">
        <f t="shared" si="93"/>
        <v>0.53730212505694397</v>
      </c>
      <c r="G392" s="9">
        <f t="shared" si="94"/>
        <v>1.0501832671707121</v>
      </c>
      <c r="H392" s="9">
        <f t="shared" si="95"/>
        <v>4.6966451004409064</v>
      </c>
      <c r="I392" s="9">
        <f t="shared" si="96"/>
        <v>4.0035241441082352</v>
      </c>
      <c r="J392" s="9">
        <f t="shared" si="97"/>
        <v>1.8611502790799845</v>
      </c>
      <c r="K392" s="11">
        <f t="shared" si="98"/>
        <v>0.22123893805309736</v>
      </c>
      <c r="L392" s="11">
        <f t="shared" si="99"/>
        <v>0.2590673575129534</v>
      </c>
      <c r="M392" s="11">
        <f t="shared" si="100"/>
        <v>0.54945054945054939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-0.25997130935459156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0.22674377298615001</v>
      </c>
      <c r="Q392" s="11">
        <f>2*'OddsRatio_working_3-way'!K392*'OddsRatio_working_3-way'!L392*'OddsRatio_working_3-way'!M392</f>
        <v>6.2984381385041671E-2</v>
      </c>
      <c r="R392" s="11">
        <f t="shared" si="101"/>
        <v>0</v>
      </c>
      <c r="S392" s="11">
        <f t="shared" si="102"/>
        <v>-0.87218767928302277</v>
      </c>
      <c r="T392" s="11">
        <f t="shared" si="103"/>
        <v>-0.24227435535639522</v>
      </c>
      <c r="U392" s="11">
        <f>'OddsRatio_working_3-way'!S392-'OddsRatio_working_3-way'!R392^2/3</f>
        <v>-0.87218767928302277</v>
      </c>
      <c r="V392" s="11">
        <f>'OddsRatio_working_3-way'!S392*'OddsRatio_working_3-way'!R392/3-2*'OddsRatio_working_3-way'!R392^3/27-'OddsRatio_working_3-way'!T392</f>
        <v>0.24227435535639522</v>
      </c>
      <c r="W392" s="11">
        <f>'OddsRatio_working_3-way'!V392^2+4*'OddsRatio_working_3-way'!U392^3/27</f>
        <v>-3.9596924162294614E-2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0.15675920022892714</v>
      </c>
      <c r="Y392" s="11">
        <f>IF('OddsRatio_working_3-way'!W392&gt;=0,IF('OddsRatio_working_3-way'!V392+SQRT('OddsRatio_working_3-way'!W392)&gt;0,0,PI()),ACOS('OddsRatio_working_3-way'!V392/(2*'OddsRatio_working_3-way'!X392)))</f>
        <v>0.68761871207128222</v>
      </c>
      <c r="Z392" s="11">
        <f>'OddsRatio_working_3-way'!X392^(1/3)*COS('OddsRatio_working_3-way'!Y392/3)</f>
        <v>0.52509163358535604</v>
      </c>
      <c r="AA392" s="11">
        <f>'OddsRatio_working_3-way'!X392^(1/3)*COS(('OddsRatio_working_3-way'!Y392+2*PI())/3)</f>
        <v>-0.36864012424954579</v>
      </c>
      <c r="AB392" s="11">
        <f>'OddsRatio_working_3-way'!X392^(1/3)*COS(('OddsRatio_working_3-way'!Y392+4*PI())/3)</f>
        <v>-0.15645150933581031</v>
      </c>
      <c r="AC392" s="11">
        <f>'OddsRatio_working_3-way'!X392^(1/3)*SIN('OddsRatio_working_3-way'!Y392/3)</f>
        <v>0.12250715393941902</v>
      </c>
      <c r="AD392" s="11">
        <f>'OddsRatio_working_3-way'!X392^(1/3)*SIN(('OddsRatio_working_3-way'!Y392+2*PI())/3)</f>
        <v>0.39348911702987888</v>
      </c>
      <c r="AE392" s="11">
        <f>'OddsRatio_working_3-way'!X392^(1/3)*SIN(('OddsRatio_working_3-way'!Y392+4*PI())/3)</f>
        <v>-0.5159962709692979</v>
      </c>
      <c r="AF392" s="11">
        <f>-'OddsRatio_working_3-way'!U392/(3*'OddsRatio_working_3-way'!X392^(1/3))*COS(('OddsRatio_working_3-way'!Y392)/3)</f>
        <v>0.52509163358535604</v>
      </c>
      <c r="AG392" s="11">
        <f>-'OddsRatio_working_3-way'!U392/(3*'OddsRatio_working_3-way'!X392^(1/3))*COS(('OddsRatio_working_3-way'!Y392+2*PI())/3)</f>
        <v>-0.36864012424954579</v>
      </c>
      <c r="AH392" s="11">
        <f>-'OddsRatio_working_3-way'!U392/(3*'OddsRatio_working_3-way'!X392^(1/3))*COS(('OddsRatio_working_3-way'!Y392+4*PI())/3)</f>
        <v>-0.15645150933581031</v>
      </c>
      <c r="AI392" s="11">
        <f>'OddsRatio_working_3-way'!U392/(3*'OddsRatio_working_3-way'!X392^(1/3))*SIN(('OddsRatio_working_3-way'!Y392)/3)</f>
        <v>-0.12250715393941902</v>
      </c>
      <c r="AJ392" s="11">
        <f>'OddsRatio_working_3-way'!U392/(3*'OddsRatio_working_3-way'!X392^(1/3))*SIN(('OddsRatio_working_3-way'!Y392+2*PI())/3)</f>
        <v>-0.39348911702987888</v>
      </c>
      <c r="AK392" s="11">
        <f>'OddsRatio_working_3-way'!U392/(3*'OddsRatio_working_3-way'!X392^(1/3))*SIN(('OddsRatio_working_3-way'!Y392+4*PI())/3)</f>
        <v>0.5159962709692979</v>
      </c>
      <c r="AL392" s="11">
        <f>'OddsRatio_working_3-way'!Z392+'OddsRatio_working_3-way'!AF392</f>
        <v>1.0501832671707121</v>
      </c>
      <c r="AM392" s="11">
        <f>'OddsRatio_working_3-way'!AA392+'OddsRatio_working_3-way'!AG392</f>
        <v>-0.73728024849909157</v>
      </c>
      <c r="AN392" s="11">
        <f>'OddsRatio_working_3-way'!AB392+'OddsRatio_working_3-way'!AH392</f>
        <v>-0.31290301867162063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1.0501832671707121</v>
      </c>
      <c r="AS392" s="11">
        <f>IF(('OddsRatio_working_3-way'!X392=0),IF(Q392&gt;0,-Q392^(1/3),(-Q392)^(1/3)),'OddsRatio_working_3-way'!AM392-'OddsRatio_working_3-way'!R392/3)</f>
        <v>-0.73728024849909157</v>
      </c>
      <c r="AT392" s="11">
        <f>IF(('OddsRatio_working_3-way'!X392=0),IF(Q392&gt;0,-Q392^(1/3),(-Q392)^(1/3)),'OddsRatio_working_3-way'!AN392-'OddsRatio_working_3-way'!R392/3)</f>
        <v>-0.31290301867162063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9">
        <f t="shared" si="91"/>
        <v>0.28006986345417167</v>
      </c>
      <c r="E393" s="9">
        <f t="shared" si="92"/>
        <v>0.27210654230946174</v>
      </c>
      <c r="F393" s="9">
        <f t="shared" si="93"/>
        <v>0.4478235942363667</v>
      </c>
      <c r="G393" s="9">
        <f t="shared" si="94"/>
        <v>1.0449340155408664</v>
      </c>
      <c r="H393" s="9">
        <f t="shared" si="95"/>
        <v>3.5705376782305311</v>
      </c>
      <c r="I393" s="9">
        <f t="shared" si="96"/>
        <v>3.6750310797846177</v>
      </c>
      <c r="J393" s="9">
        <f t="shared" si="97"/>
        <v>2.2330221383382223</v>
      </c>
      <c r="K393" s="11">
        <f t="shared" si="98"/>
        <v>0.28901734104046245</v>
      </c>
      <c r="L393" s="11">
        <f t="shared" si="99"/>
        <v>0.2808988764044944</v>
      </c>
      <c r="M393" s="11">
        <f t="shared" si="100"/>
        <v>0.4587155963302752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-0.27674162666026336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0.23089211350000866</v>
      </c>
      <c r="Q393" s="11">
        <f>2*'OddsRatio_working_3-way'!K393*'OddsRatio_working_3-way'!L393*'OddsRatio_working_3-way'!M393</f>
        <v>7.4481326935486661E-2</v>
      </c>
      <c r="R393" s="11">
        <f t="shared" si="101"/>
        <v>0</v>
      </c>
      <c r="S393" s="11">
        <f t="shared" si="102"/>
        <v>-0.8343237563731567</v>
      </c>
      <c r="T393" s="11">
        <f t="shared" si="103"/>
        <v>-0.26913669560424408</v>
      </c>
      <c r="U393" s="11">
        <f>'OddsRatio_working_3-way'!S393-'OddsRatio_working_3-way'!R393^2/3</f>
        <v>-0.8343237563731567</v>
      </c>
      <c r="V393" s="11">
        <f>'OddsRatio_working_3-way'!S393*'OddsRatio_working_3-way'!R393/3-2*'OddsRatio_working_3-way'!R393^3/27-'OddsRatio_working_3-way'!T393</f>
        <v>0.26913669560424408</v>
      </c>
      <c r="W393" s="11">
        <f>'OddsRatio_working_3-way'!V393^2+4*'OddsRatio_working_3-way'!U393^3/27</f>
        <v>-1.3605370687036905E-2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0.14666282044864715</v>
      </c>
      <c r="Y393" s="11">
        <f>IF('OddsRatio_working_3-way'!W393&gt;=0,IF('OddsRatio_working_3-way'!V393+SQRT('OddsRatio_working_3-way'!W393)&gt;0,0,PI()),ACOS('OddsRatio_working_3-way'!V393/(2*'OddsRatio_working_3-way'!X393)))</f>
        <v>0.40895838183465916</v>
      </c>
      <c r="Z393" s="11">
        <f>'OddsRatio_working_3-way'!X393^(1/3)*COS('OddsRatio_working_3-way'!Y393/3)</f>
        <v>0.5224670077704332</v>
      </c>
      <c r="AA393" s="11">
        <f>'OddsRatio_working_3-way'!X393^(1/3)*COS(('OddsRatio_working_3-way'!Y393+2*PI())/3)</f>
        <v>-0.32329886005793779</v>
      </c>
      <c r="AB393" s="11">
        <f>'OddsRatio_working_3-way'!X393^(1/3)*COS(('OddsRatio_working_3-way'!Y393+4*PI())/3)</f>
        <v>-0.19916814771249569</v>
      </c>
      <c r="AC393" s="11">
        <f>'OddsRatio_working_3-way'!X393^(1/3)*SIN('OddsRatio_working_3-way'!Y393/3)</f>
        <v>7.1666900187341231E-2</v>
      </c>
      <c r="AD393" s="11">
        <f>'OddsRatio_working_3-way'!X393^(1/3)*SIN(('OddsRatio_working_3-way'!Y393+2*PI())/3)</f>
        <v>0.41663625127476622</v>
      </c>
      <c r="AE393" s="11">
        <f>'OddsRatio_working_3-way'!X393^(1/3)*SIN(('OddsRatio_working_3-way'!Y393+4*PI())/3)</f>
        <v>-0.48830315146210729</v>
      </c>
      <c r="AF393" s="11">
        <f>-'OddsRatio_working_3-way'!U393/(3*'OddsRatio_working_3-way'!X393^(1/3))*COS(('OddsRatio_working_3-way'!Y393)/3)</f>
        <v>0.52246700777043331</v>
      </c>
      <c r="AG393" s="11">
        <f>-'OddsRatio_working_3-way'!U393/(3*'OddsRatio_working_3-way'!X393^(1/3))*COS(('OddsRatio_working_3-way'!Y393+2*PI())/3)</f>
        <v>-0.32329886005793784</v>
      </c>
      <c r="AH393" s="11">
        <f>-'OddsRatio_working_3-way'!U393/(3*'OddsRatio_working_3-way'!X393^(1/3))*COS(('OddsRatio_working_3-way'!Y393+4*PI())/3)</f>
        <v>-0.19916814771249575</v>
      </c>
      <c r="AI393" s="11">
        <f>'OddsRatio_working_3-way'!U393/(3*'OddsRatio_working_3-way'!X393^(1/3))*SIN(('OddsRatio_working_3-way'!Y393)/3)</f>
        <v>-7.1666900187341245E-2</v>
      </c>
      <c r="AJ393" s="11">
        <f>'OddsRatio_working_3-way'!U393/(3*'OddsRatio_working_3-way'!X393^(1/3))*SIN(('OddsRatio_working_3-way'!Y393+2*PI())/3)</f>
        <v>-0.41663625127476628</v>
      </c>
      <c r="AK393" s="11">
        <f>'OddsRatio_working_3-way'!U393/(3*'OddsRatio_working_3-way'!X393^(1/3))*SIN(('OddsRatio_working_3-way'!Y393+4*PI())/3)</f>
        <v>0.4883031514621074</v>
      </c>
      <c r="AL393" s="11">
        <f>'OddsRatio_working_3-way'!Z393+'OddsRatio_working_3-way'!AF393</f>
        <v>1.0449340155408664</v>
      </c>
      <c r="AM393" s="11">
        <f>'OddsRatio_working_3-way'!AA393+'OddsRatio_working_3-way'!AG393</f>
        <v>-0.64659772011587568</v>
      </c>
      <c r="AN393" s="11">
        <f>'OddsRatio_working_3-way'!AB393+'OddsRatio_working_3-way'!AH393</f>
        <v>-0.39833629542499144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1.0449340155408664</v>
      </c>
      <c r="AS393" s="11">
        <f>IF(('OddsRatio_working_3-way'!X393=0),IF(Q393&gt;0,-Q393^(1/3),(-Q393)^(1/3)),'OddsRatio_working_3-way'!AM393-'OddsRatio_working_3-way'!R393/3)</f>
        <v>-0.64659772011587568</v>
      </c>
      <c r="AT393" s="11">
        <f>IF(('OddsRatio_working_3-way'!X393=0),IF(Q393&gt;0,-Q393^(1/3),(-Q393)^(1/3)),'OddsRatio_working_3-way'!AN393-'OddsRatio_working_3-way'!R393/3)</f>
        <v>-0.39833629542499144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9">
        <f t="shared" si="91"/>
        <v>0.36204573590193095</v>
      </c>
      <c r="E394" s="9">
        <f t="shared" si="92"/>
        <v>0.29159795885826711</v>
      </c>
      <c r="F394" s="9">
        <f t="shared" si="93"/>
        <v>0.34635630523980199</v>
      </c>
      <c r="G394" s="9">
        <f t="shared" si="94"/>
        <v>1.0426520541531683</v>
      </c>
      <c r="H394" s="9">
        <f t="shared" si="95"/>
        <v>2.7620819715188545</v>
      </c>
      <c r="I394" s="9">
        <f t="shared" si="96"/>
        <v>3.4293792861768826</v>
      </c>
      <c r="J394" s="9">
        <f t="shared" si="97"/>
        <v>2.887200218017234</v>
      </c>
      <c r="K394" s="11">
        <f t="shared" si="98"/>
        <v>0.37174721189591081</v>
      </c>
      <c r="L394" s="11">
        <f t="shared" si="99"/>
        <v>0.3003003003003003</v>
      </c>
      <c r="M394" s="11">
        <f t="shared" si="100"/>
        <v>0.35587188612099646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-0.28315117429935732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0.23161448765703357</v>
      </c>
      <c r="Q394" s="11">
        <f>2*'OddsRatio_working_3-way'!K394*'OddsRatio_working_3-way'!L394*'OddsRatio_working_3-way'!M394</f>
        <v>7.9456084959531242E-2</v>
      </c>
      <c r="R394" s="11">
        <f t="shared" si="101"/>
        <v>0</v>
      </c>
      <c r="S394" s="11">
        <f t="shared" si="102"/>
        <v>-0.81798879425505278</v>
      </c>
      <c r="T394" s="11">
        <f t="shared" si="103"/>
        <v>-0.28061365154547263</v>
      </c>
      <c r="U394" s="11">
        <f>'OddsRatio_working_3-way'!S394-'OddsRatio_working_3-way'!R394^2/3</f>
        <v>-0.81798879425505278</v>
      </c>
      <c r="V394" s="11">
        <f>'OddsRatio_working_3-way'!S394*'OddsRatio_working_3-way'!R394/3-2*'OddsRatio_working_3-way'!R394^3/27-'OddsRatio_working_3-way'!T394</f>
        <v>0.28061365154547263</v>
      </c>
      <c r="W394" s="11">
        <f>'OddsRatio_working_3-way'!V394^2+4*'OddsRatio_working_3-way'!U394^3/27</f>
        <v>-2.3405620047602105E-3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0.14237677429837717</v>
      </c>
      <c r="Y394" s="11">
        <f>IF('OddsRatio_working_3-way'!W394&gt;=0,IF('OddsRatio_working_3-way'!V394+SQRT('OddsRatio_working_3-way'!W394)&gt;0,0,PI()),ACOS('OddsRatio_working_3-way'!V394/(2*'OddsRatio_working_3-way'!X394)))</f>
        <v>0.17072722092349379</v>
      </c>
      <c r="Z394" s="11">
        <f>'OddsRatio_working_3-way'!X394^(1/3)*COS('OddsRatio_working_3-way'!Y394/3)</f>
        <v>0.52132602707658415</v>
      </c>
      <c r="AA394" s="11">
        <f>'OddsRatio_working_3-way'!X394^(1/3)*COS(('OddsRatio_working_3-way'!Y394+2*PI())/3)</f>
        <v>-0.28638418542395205</v>
      </c>
      <c r="AB394" s="11">
        <f>'OddsRatio_working_3-way'!X394^(1/3)*COS(('OddsRatio_working_3-way'!Y394+4*PI())/3)</f>
        <v>-0.23494184165263199</v>
      </c>
      <c r="AC394" s="11">
        <f>'OddsRatio_working_3-way'!X394^(1/3)*SIN('OddsRatio_working_3-way'!Y394/3)</f>
        <v>2.9700251024116858E-2</v>
      </c>
      <c r="AD394" s="11">
        <f>'OddsRatio_working_3-way'!X394^(1/3)*SIN(('OddsRatio_working_3-way'!Y394+2*PI())/3)</f>
        <v>0.43663145759027755</v>
      </c>
      <c r="AE394" s="11">
        <f>'OddsRatio_working_3-way'!X394^(1/3)*SIN(('OddsRatio_working_3-way'!Y394+4*PI())/3)</f>
        <v>-0.46633170861439449</v>
      </c>
      <c r="AF394" s="11">
        <f>-'OddsRatio_working_3-way'!U394/(3*'OddsRatio_working_3-way'!X394^(1/3))*COS(('OddsRatio_working_3-way'!Y394)/3)</f>
        <v>0.52132602707658415</v>
      </c>
      <c r="AG394" s="11">
        <f>-'OddsRatio_working_3-way'!U394/(3*'OddsRatio_working_3-way'!X394^(1/3))*COS(('OddsRatio_working_3-way'!Y394+2*PI())/3)</f>
        <v>-0.28638418542395205</v>
      </c>
      <c r="AH394" s="11">
        <f>-'OddsRatio_working_3-way'!U394/(3*'OddsRatio_working_3-way'!X394^(1/3))*COS(('OddsRatio_working_3-way'!Y394+4*PI())/3)</f>
        <v>-0.23494184165263199</v>
      </c>
      <c r="AI394" s="11">
        <f>'OddsRatio_working_3-way'!U394/(3*'OddsRatio_working_3-way'!X394^(1/3))*SIN(('OddsRatio_working_3-way'!Y394)/3)</f>
        <v>-2.9700251024116858E-2</v>
      </c>
      <c r="AJ394" s="11">
        <f>'OddsRatio_working_3-way'!U394/(3*'OddsRatio_working_3-way'!X394^(1/3))*SIN(('OddsRatio_working_3-way'!Y394+2*PI())/3)</f>
        <v>-0.43663145759027755</v>
      </c>
      <c r="AK394" s="11">
        <f>'OddsRatio_working_3-way'!U394/(3*'OddsRatio_working_3-way'!X394^(1/3))*SIN(('OddsRatio_working_3-way'!Y394+4*PI())/3)</f>
        <v>0.46633170861439449</v>
      </c>
      <c r="AL394" s="11">
        <f>'OddsRatio_working_3-way'!Z394+'OddsRatio_working_3-way'!AF394</f>
        <v>1.0426520541531683</v>
      </c>
      <c r="AM394" s="11">
        <f>'OddsRatio_working_3-way'!AA394+'OddsRatio_working_3-way'!AG394</f>
        <v>-0.57276837084790411</v>
      </c>
      <c r="AN394" s="11">
        <f>'OddsRatio_working_3-way'!AB394+'OddsRatio_working_3-way'!AH394</f>
        <v>-0.46988368330526398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1.0426520541531683</v>
      </c>
      <c r="AS394" s="11">
        <f>IF(('OddsRatio_working_3-way'!X394=0),IF(Q394&gt;0,-Q394^(1/3),(-Q394)^(1/3)),'OddsRatio_working_3-way'!AM394-'OddsRatio_working_3-way'!R394/3)</f>
        <v>-0.57276837084790411</v>
      </c>
      <c r="AT394" s="11">
        <f>IF(('OddsRatio_working_3-way'!X394=0),IF(Q394&gt;0,-Q394^(1/3),(-Q394)^(1/3)),'OddsRatio_working_3-way'!AN394-'OddsRatio_working_3-way'!R394/3)</f>
        <v>-0.46988368330526398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9">
        <f t="shared" si="91"/>
        <v>0.32370306796020409</v>
      </c>
      <c r="E395" s="9">
        <f t="shared" si="92"/>
        <v>0.29106068687551517</v>
      </c>
      <c r="F395" s="9">
        <f t="shared" si="93"/>
        <v>0.38523624516428101</v>
      </c>
      <c r="G395" s="9">
        <f t="shared" si="94"/>
        <v>1.0498748333901848</v>
      </c>
      <c r="H395" s="9">
        <f t="shared" si="95"/>
        <v>3.089250918446468</v>
      </c>
      <c r="I395" s="9">
        <f t="shared" si="96"/>
        <v>3.4357096134652281</v>
      </c>
      <c r="J395" s="9">
        <f t="shared" si="97"/>
        <v>2.5958097467530807</v>
      </c>
      <c r="K395" s="11">
        <f t="shared" si="98"/>
        <v>0.33444816053511706</v>
      </c>
      <c r="L395" s="11">
        <f t="shared" si="99"/>
        <v>0.30120481927710846</v>
      </c>
      <c r="M395" s="11">
        <f t="shared" si="100"/>
        <v>0.3968253968253968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-0.28052710923323831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0.23305517019503399</v>
      </c>
      <c r="Q395" s="11">
        <f>2*'OddsRatio_working_3-way'!K395*'OddsRatio_working_3-way'!L395*'OddsRatio_working_3-way'!M395</f>
        <v>7.9950315675826417E-2</v>
      </c>
      <c r="R395" s="11">
        <f t="shared" si="101"/>
        <v>0</v>
      </c>
      <c r="S395" s="11">
        <f t="shared" si="102"/>
        <v>-0.83077593046904152</v>
      </c>
      <c r="T395" s="11">
        <f t="shared" si="103"/>
        <v>-0.28500031920035729</v>
      </c>
      <c r="U395" s="11">
        <f>'OddsRatio_working_3-way'!S395-'OddsRatio_working_3-way'!R395^2/3</f>
        <v>-0.83077593046904152</v>
      </c>
      <c r="V395" s="11">
        <f>'OddsRatio_working_3-way'!S395*'OddsRatio_working_3-way'!R395/3-2*'OddsRatio_working_3-way'!R395^3/27-'OddsRatio_working_3-way'!T395</f>
        <v>0.28500031920035729</v>
      </c>
      <c r="W395" s="11">
        <f>'OddsRatio_working_3-way'!V395^2+4*'OddsRatio_working_3-way'!U395^3/27</f>
        <v>-3.7217980730399752E-3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0.14572832601912497</v>
      </c>
      <c r="Y395" s="11">
        <f>IF('OddsRatio_working_3-way'!W395&gt;=0,IF('OddsRatio_working_3-way'!V395+SQRT('OddsRatio_working_3-way'!W395)&gt;0,0,PI()),ACOS('OddsRatio_working_3-way'!V395/(2*'OddsRatio_working_3-way'!X395)))</f>
        <v>0.21087541443664404</v>
      </c>
      <c r="Z395" s="11">
        <f>'OddsRatio_working_3-way'!X395^(1/3)*COS('OddsRatio_working_3-way'!Y395/3)</f>
        <v>0.52493741669509242</v>
      </c>
      <c r="AA395" s="11">
        <f>'OddsRatio_working_3-way'!X395^(1/3)*COS(('OddsRatio_working_3-way'!Y395+2*PI())/3)</f>
        <v>-0.29447673909566574</v>
      </c>
      <c r="AB395" s="11">
        <f>'OddsRatio_working_3-way'!X395^(1/3)*COS(('OddsRatio_working_3-way'!Y395+4*PI())/3)</f>
        <v>-0.23046067759942654</v>
      </c>
      <c r="AC395" s="11">
        <f>'OddsRatio_working_3-way'!X395^(1/3)*SIN('OddsRatio_working_3-way'!Y395/3)</f>
        <v>3.6959690337313347E-2</v>
      </c>
      <c r="AD395" s="11">
        <f>'OddsRatio_working_3-way'!X395^(1/3)*SIN(('OddsRatio_working_3-way'!Y395+2*PI())/3)</f>
        <v>0.43612929308627091</v>
      </c>
      <c r="AE395" s="11">
        <f>'OddsRatio_working_3-way'!X395^(1/3)*SIN(('OddsRatio_working_3-way'!Y395+4*PI())/3)</f>
        <v>-0.47308898342358419</v>
      </c>
      <c r="AF395" s="11">
        <f>-'OddsRatio_working_3-way'!U395/(3*'OddsRatio_working_3-way'!X395^(1/3))*COS(('OddsRatio_working_3-way'!Y395)/3)</f>
        <v>0.52493741669509242</v>
      </c>
      <c r="AG395" s="11">
        <f>-'OddsRatio_working_3-way'!U395/(3*'OddsRatio_working_3-way'!X395^(1/3))*COS(('OddsRatio_working_3-way'!Y395+2*PI())/3)</f>
        <v>-0.29447673909566574</v>
      </c>
      <c r="AH395" s="11">
        <f>-'OddsRatio_working_3-way'!U395/(3*'OddsRatio_working_3-way'!X395^(1/3))*COS(('OddsRatio_working_3-way'!Y395+4*PI())/3)</f>
        <v>-0.23046067759942654</v>
      </c>
      <c r="AI395" s="11">
        <f>'OddsRatio_working_3-way'!U395/(3*'OddsRatio_working_3-way'!X395^(1/3))*SIN(('OddsRatio_working_3-way'!Y395)/3)</f>
        <v>-3.6959690337313347E-2</v>
      </c>
      <c r="AJ395" s="11">
        <f>'OddsRatio_working_3-way'!U395/(3*'OddsRatio_working_3-way'!X395^(1/3))*SIN(('OddsRatio_working_3-way'!Y395+2*PI())/3)</f>
        <v>-0.43612929308627091</v>
      </c>
      <c r="AK395" s="11">
        <f>'OddsRatio_working_3-way'!U395/(3*'OddsRatio_working_3-way'!X395^(1/3))*SIN(('OddsRatio_working_3-way'!Y395+4*PI())/3)</f>
        <v>0.47308898342358419</v>
      </c>
      <c r="AL395" s="11">
        <f>'OddsRatio_working_3-way'!Z395+'OddsRatio_working_3-way'!AF395</f>
        <v>1.0498748333901848</v>
      </c>
      <c r="AM395" s="11">
        <f>'OddsRatio_working_3-way'!AA395+'OddsRatio_working_3-way'!AG395</f>
        <v>-0.58895347819133148</v>
      </c>
      <c r="AN395" s="11">
        <f>'OddsRatio_working_3-way'!AB395+'OddsRatio_working_3-way'!AH395</f>
        <v>-0.46092135519885308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1.0498748333901848</v>
      </c>
      <c r="AS395" s="11">
        <f>IF(('OddsRatio_working_3-way'!X395=0),IF(Q395&gt;0,-Q395^(1/3),(-Q395)^(1/3)),'OddsRatio_working_3-way'!AM395-'OddsRatio_working_3-way'!R395/3)</f>
        <v>-0.58895347819133148</v>
      </c>
      <c r="AT395" s="11">
        <f>IF(('OddsRatio_working_3-way'!X395=0),IF(Q395&gt;0,-Q395^(1/3),(-Q395)^(1/3)),'OddsRatio_working_3-way'!AN395-'OddsRatio_working_3-way'!R395/3)</f>
        <v>-0.46092135519885308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9">
        <f t="shared" si="91"/>
        <v>0.51686019862210575</v>
      </c>
      <c r="E396" s="9">
        <f t="shared" si="92"/>
        <v>0.24961930202751417</v>
      </c>
      <c r="F396" s="9">
        <f t="shared" si="93"/>
        <v>0.23352049935038008</v>
      </c>
      <c r="G396" s="9">
        <f t="shared" si="94"/>
        <v>1.062226309995284</v>
      </c>
      <c r="H396" s="9">
        <f t="shared" si="95"/>
        <v>1.9347591527958499</v>
      </c>
      <c r="I396" s="9">
        <f t="shared" si="96"/>
        <v>4.0061004572866539</v>
      </c>
      <c r="J396" s="9">
        <f t="shared" si="97"/>
        <v>4.2822792978854274</v>
      </c>
      <c r="K396" s="11">
        <f t="shared" si="98"/>
        <v>0.53191489361702127</v>
      </c>
      <c r="L396" s="11">
        <f t="shared" si="99"/>
        <v>0.2610966057441253</v>
      </c>
      <c r="M396" s="11">
        <f t="shared" si="100"/>
        <v>0.24449877750611249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-0.26130496146030457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0.23090268416220827</v>
      </c>
      <c r="Q396" s="11">
        <f>2*'OddsRatio_working_3-way'!K396*'OddsRatio_working_3-way'!L396*'OddsRatio_working_3-way'!M396</f>
        <v>6.7912554165355382E-2</v>
      </c>
      <c r="R396" s="11">
        <f t="shared" si="101"/>
        <v>0</v>
      </c>
      <c r="S396" s="11">
        <f t="shared" si="102"/>
        <v>-0.88365212383188985</v>
      </c>
      <c r="T396" s="11">
        <f t="shared" si="103"/>
        <v>-0.25989768347996767</v>
      </c>
      <c r="U396" s="11">
        <f>'OddsRatio_working_3-way'!S396-'OddsRatio_working_3-way'!R396^2/3</f>
        <v>-0.88365212383188985</v>
      </c>
      <c r="V396" s="11">
        <f>'OddsRatio_working_3-way'!S396*'OddsRatio_working_3-way'!R396/3-2*'OddsRatio_working_3-way'!R396^3/27-'OddsRatio_working_3-way'!T396</f>
        <v>0.25989768347996767</v>
      </c>
      <c r="W396" s="11">
        <f>'OddsRatio_working_3-way'!V396^2+4*'OddsRatio_working_3-way'!U396^3/27</f>
        <v>-3.4674212661109718E-2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0.15986010957972221</v>
      </c>
      <c r="Y396" s="11">
        <f>IF('OddsRatio_working_3-way'!W396&gt;=0,IF('OddsRatio_working_3-way'!V396+SQRT('OddsRatio_working_3-way'!W396)&gt;0,0,PI()),ACOS('OddsRatio_working_3-way'!V396/(2*'OddsRatio_working_3-way'!X396)))</f>
        <v>0.62169748900298227</v>
      </c>
      <c r="Z396" s="11">
        <f>'OddsRatio_working_3-way'!X396^(1/3)*COS('OddsRatio_working_3-way'!Y396/3)</f>
        <v>0.531113154997642</v>
      </c>
      <c r="AA396" s="11">
        <f>'OddsRatio_working_3-way'!X396^(1/3)*COS(('OddsRatio_working_3-way'!Y396+2*PI())/3)</f>
        <v>-0.36226305814676146</v>
      </c>
      <c r="AB396" s="11">
        <f>'OddsRatio_working_3-way'!X396^(1/3)*COS(('OddsRatio_working_3-way'!Y396+4*PI())/3)</f>
        <v>-0.16885009685088068</v>
      </c>
      <c r="AC396" s="11">
        <f>'OddsRatio_working_3-way'!X396^(1/3)*SIN('OddsRatio_working_3-way'!Y396/3)</f>
        <v>0.1116670252689395</v>
      </c>
      <c r="AD396" s="11">
        <f>'OddsRatio_working_3-way'!X396^(1/3)*SIN(('OddsRatio_working_3-way'!Y396+2*PI())/3)</f>
        <v>0.40412397187759036</v>
      </c>
      <c r="AE396" s="11">
        <f>'OddsRatio_working_3-way'!X396^(1/3)*SIN(('OddsRatio_working_3-way'!Y396+4*PI())/3)</f>
        <v>-0.51579099714652976</v>
      </c>
      <c r="AF396" s="11">
        <f>-'OddsRatio_working_3-way'!U396/(3*'OddsRatio_working_3-way'!X396^(1/3))*COS(('OddsRatio_working_3-way'!Y396)/3)</f>
        <v>0.531113154997642</v>
      </c>
      <c r="AG396" s="11">
        <f>-'OddsRatio_working_3-way'!U396/(3*'OddsRatio_working_3-way'!X396^(1/3))*COS(('OddsRatio_working_3-way'!Y396+2*PI())/3)</f>
        <v>-0.36226305814676146</v>
      </c>
      <c r="AH396" s="11">
        <f>-'OddsRatio_working_3-way'!U396/(3*'OddsRatio_working_3-way'!X396^(1/3))*COS(('OddsRatio_working_3-way'!Y396+4*PI())/3)</f>
        <v>-0.16885009685088068</v>
      </c>
      <c r="AI396" s="11">
        <f>'OddsRatio_working_3-way'!U396/(3*'OddsRatio_working_3-way'!X396^(1/3))*SIN(('OddsRatio_working_3-way'!Y396)/3)</f>
        <v>-0.1116670252689395</v>
      </c>
      <c r="AJ396" s="11">
        <f>'OddsRatio_working_3-way'!U396/(3*'OddsRatio_working_3-way'!X396^(1/3))*SIN(('OddsRatio_working_3-way'!Y396+2*PI())/3)</f>
        <v>-0.40412397187759036</v>
      </c>
      <c r="AK396" s="11">
        <f>'OddsRatio_working_3-way'!U396/(3*'OddsRatio_working_3-way'!X396^(1/3))*SIN(('OddsRatio_working_3-way'!Y396+4*PI())/3)</f>
        <v>0.51579099714652976</v>
      </c>
      <c r="AL396" s="11">
        <f>'OddsRatio_working_3-way'!Z396+'OddsRatio_working_3-way'!AF396</f>
        <v>1.062226309995284</v>
      </c>
      <c r="AM396" s="11">
        <f>'OddsRatio_working_3-way'!AA396+'OddsRatio_working_3-way'!AG396</f>
        <v>-0.72452611629352293</v>
      </c>
      <c r="AN396" s="11">
        <f>'OddsRatio_working_3-way'!AB396+'OddsRatio_working_3-way'!AH396</f>
        <v>-0.33770019370176135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1.062226309995284</v>
      </c>
      <c r="AS396" s="11">
        <f>IF(('OddsRatio_working_3-way'!X396=0),IF(Q396&gt;0,-Q396^(1/3),(-Q396)^(1/3)),'OddsRatio_working_3-way'!AM396-'OddsRatio_working_3-way'!R396/3)</f>
        <v>-0.72452611629352293</v>
      </c>
      <c r="AT396" s="11">
        <f>IF(('OddsRatio_working_3-way'!X396=0),IF(Q396&gt;0,-Q396^(1/3),(-Q396)^(1/3)),'OddsRatio_working_3-way'!AN396-'OddsRatio_working_3-way'!R396/3)</f>
        <v>-0.33770019370176135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9">
        <f t="shared" si="91"/>
        <v>0.5761021434172634</v>
      </c>
      <c r="E397" s="9">
        <f t="shared" si="92"/>
        <v>0.2328224139275295</v>
      </c>
      <c r="F397" s="9">
        <f t="shared" si="93"/>
        <v>0.19107544265520704</v>
      </c>
      <c r="G397" s="9">
        <f t="shared" si="94"/>
        <v>1.0663815899746858</v>
      </c>
      <c r="H397" s="9">
        <f t="shared" si="95"/>
        <v>1.7358032970825328</v>
      </c>
      <c r="I397" s="9">
        <f t="shared" si="96"/>
        <v>4.2951191130217792</v>
      </c>
      <c r="J397" s="9">
        <f t="shared" si="97"/>
        <v>5.2335349121995023</v>
      </c>
      <c r="K397" s="11">
        <f t="shared" si="98"/>
        <v>0.59171597633136097</v>
      </c>
      <c r="L397" s="11">
        <f t="shared" si="99"/>
        <v>0.24449877750611249</v>
      </c>
      <c r="M397" s="11">
        <f t="shared" si="100"/>
        <v>0.2012072434607646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-0.24639487799906001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0.22559802908246773</v>
      </c>
      <c r="Q397" s="11">
        <f>2*'OddsRatio_working_3-way'!K397*'OddsRatio_working_3-way'!L397*'OddsRatio_working_3-way'!M397</f>
        <v>5.8218846214830401E-2</v>
      </c>
      <c r="R397" s="11">
        <f t="shared" si="101"/>
        <v>0</v>
      </c>
      <c r="S397" s="11">
        <f t="shared" si="102"/>
        <v>-0.91559544952605865</v>
      </c>
      <c r="T397" s="11">
        <f t="shared" si="103"/>
        <v>-0.23628269665188617</v>
      </c>
      <c r="U397" s="11">
        <f>'OddsRatio_working_3-way'!S397-'OddsRatio_working_3-way'!R397^2/3</f>
        <v>-0.91559544952605865</v>
      </c>
      <c r="V397" s="11">
        <f>'OddsRatio_working_3-way'!S397*'OddsRatio_working_3-way'!R397/3-2*'OddsRatio_working_3-way'!R397^3/27-'OddsRatio_working_3-way'!T397</f>
        <v>0.23628269665188617</v>
      </c>
      <c r="W397" s="11">
        <f>'OddsRatio_working_3-way'!V397^2+4*'OddsRatio_working_3-way'!U397^3/27</f>
        <v>-5.7882698250626065E-2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0.16860620613408134</v>
      </c>
      <c r="Y397" s="11">
        <f>IF('OddsRatio_working_3-way'!W397&gt;=0,IF('OddsRatio_working_3-way'!V397+SQRT('OddsRatio_working_3-way'!W397)&gt;0,0,PI()),ACOS('OddsRatio_working_3-way'!V397/(2*'OddsRatio_working_3-way'!X397)))</f>
        <v>0.79442664448492162</v>
      </c>
      <c r="Z397" s="11">
        <f>'OddsRatio_working_3-way'!X397^(1/3)*COS('OddsRatio_working_3-way'!Y397/3)</f>
        <v>0.5331907949873429</v>
      </c>
      <c r="AA397" s="11">
        <f>'OddsRatio_working_3-way'!X397^(1/3)*COS(('OddsRatio_working_3-way'!Y397+2*PI())/3)</f>
        <v>-0.39181338536717419</v>
      </c>
      <c r="AB397" s="11">
        <f>'OddsRatio_working_3-way'!X397^(1/3)*COS(('OddsRatio_working_3-way'!Y397+4*PI())/3)</f>
        <v>-0.14137740962016881</v>
      </c>
      <c r="AC397" s="11">
        <f>'OddsRatio_working_3-way'!X397^(1/3)*SIN('OddsRatio_working_3-way'!Y397/3)</f>
        <v>0.14458927801230015</v>
      </c>
      <c r="AD397" s="11">
        <f>'OddsRatio_working_3-way'!X397^(1/3)*SIN(('OddsRatio_working_3-way'!Y397+2*PI())/3)</f>
        <v>0.38946213451690931</v>
      </c>
      <c r="AE397" s="11">
        <f>'OddsRatio_working_3-way'!X397^(1/3)*SIN(('OddsRatio_working_3-way'!Y397+4*PI())/3)</f>
        <v>-0.53405141252920951</v>
      </c>
      <c r="AF397" s="11">
        <f>-'OddsRatio_working_3-way'!U397/(3*'OddsRatio_working_3-way'!X397^(1/3))*COS(('OddsRatio_working_3-way'!Y397)/3)</f>
        <v>0.53319079498734279</v>
      </c>
      <c r="AG397" s="11">
        <f>-'OddsRatio_working_3-way'!U397/(3*'OddsRatio_working_3-way'!X397^(1/3))*COS(('OddsRatio_working_3-way'!Y397+2*PI())/3)</f>
        <v>-0.39181338536717414</v>
      </c>
      <c r="AH397" s="11">
        <f>-'OddsRatio_working_3-way'!U397/(3*'OddsRatio_working_3-way'!X397^(1/3))*COS(('OddsRatio_working_3-way'!Y397+4*PI())/3)</f>
        <v>-0.14137740962016879</v>
      </c>
      <c r="AI397" s="11">
        <f>'OddsRatio_working_3-way'!U397/(3*'OddsRatio_working_3-way'!X397^(1/3))*SIN(('OddsRatio_working_3-way'!Y397)/3)</f>
        <v>-0.14458927801230012</v>
      </c>
      <c r="AJ397" s="11">
        <f>'OddsRatio_working_3-way'!U397/(3*'OddsRatio_working_3-way'!X397^(1/3))*SIN(('OddsRatio_working_3-way'!Y397+2*PI())/3)</f>
        <v>-0.38946213451690925</v>
      </c>
      <c r="AK397" s="11">
        <f>'OddsRatio_working_3-way'!U397/(3*'OddsRatio_working_3-way'!X397^(1/3))*SIN(('OddsRatio_working_3-way'!Y397+4*PI())/3)</f>
        <v>0.5340514125292094</v>
      </c>
      <c r="AL397" s="11">
        <f>'OddsRatio_working_3-way'!Z397+'OddsRatio_working_3-way'!AF397</f>
        <v>1.0663815899746858</v>
      </c>
      <c r="AM397" s="11">
        <f>'OddsRatio_working_3-way'!AA397+'OddsRatio_working_3-way'!AG397</f>
        <v>-0.78362677073434828</v>
      </c>
      <c r="AN397" s="11">
        <f>'OddsRatio_working_3-way'!AB397+'OddsRatio_working_3-way'!AH397</f>
        <v>-0.28275481924033763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1.0663815899746858</v>
      </c>
      <c r="AS397" s="11">
        <f>IF(('OddsRatio_working_3-way'!X397=0),IF(Q397&gt;0,-Q397^(1/3),(-Q397)^(1/3)),'OddsRatio_working_3-way'!AM397-'OddsRatio_working_3-way'!R397/3)</f>
        <v>-0.78362677073434828</v>
      </c>
      <c r="AT397" s="11">
        <f>IF(('OddsRatio_working_3-way'!X397=0),IF(Q397&gt;0,-Q397^(1/3),(-Q397)^(1/3)),'OddsRatio_working_3-way'!AN397-'OddsRatio_working_3-way'!R397/3)</f>
        <v>-0.28275481924033763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9">
        <f t="shared" si="91"/>
        <v>0.20860592172301501</v>
      </c>
      <c r="E398" s="9">
        <f t="shared" si="92"/>
        <v>0.23368176816764857</v>
      </c>
      <c r="F398" s="9">
        <f t="shared" si="93"/>
        <v>0.55771231010933631</v>
      </c>
      <c r="G398" s="9">
        <f t="shared" si="94"/>
        <v>1.0716745113670574</v>
      </c>
      <c r="H398" s="9">
        <f t="shared" si="95"/>
        <v>4.793727770239383</v>
      </c>
      <c r="I398" s="9">
        <f t="shared" si="96"/>
        <v>4.2793240047831951</v>
      </c>
      <c r="J398" s="9">
        <f t="shared" si="97"/>
        <v>1.7930391384116224</v>
      </c>
      <c r="K398" s="11">
        <f t="shared" si="98"/>
        <v>0.22026431718061673</v>
      </c>
      <c r="L398" s="11">
        <f t="shared" si="99"/>
        <v>0.24630541871921185</v>
      </c>
      <c r="M398" s="11">
        <f t="shared" si="100"/>
        <v>0.57471264367816088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-0.24993396186175909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0.22885738181667614</v>
      </c>
      <c r="Q398" s="11">
        <f>2*'OddsRatio_working_3-way'!K398*'OddsRatio_working_3-way'!L398*'OddsRatio_working_3-way'!M398</f>
        <v>6.2358959623072516E-2</v>
      </c>
      <c r="R398" s="11">
        <f t="shared" si="101"/>
        <v>0</v>
      </c>
      <c r="S398" s="11">
        <f t="shared" si="102"/>
        <v>-0.91567140420580129</v>
      </c>
      <c r="T398" s="11">
        <f t="shared" si="103"/>
        <v>-0.24950174501520472</v>
      </c>
      <c r="U398" s="11">
        <f>'OddsRatio_working_3-way'!S398-'OddsRatio_working_3-way'!R398^2/3</f>
        <v>-0.91567140420580129</v>
      </c>
      <c r="V398" s="11">
        <f>'OddsRatio_working_3-way'!S398*'OddsRatio_working_3-way'!R398/3-2*'OddsRatio_working_3-way'!R398^3/27-'OddsRatio_working_3-way'!T398</f>
        <v>0.24950174501520472</v>
      </c>
      <c r="W398" s="11">
        <f>'OddsRatio_working_3-way'!V398^2+4*'OddsRatio_working_3-way'!U398^3/27</f>
        <v>-5.1489392102851729E-2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0.16862718706401109</v>
      </c>
      <c r="Y398" s="11">
        <f>IF('OddsRatio_working_3-way'!W398&gt;=0,IF('OddsRatio_working_3-way'!V398+SQRT('OddsRatio_working_3-way'!W398)&gt;0,0,PI()),ACOS('OddsRatio_working_3-way'!V398/(2*'OddsRatio_working_3-way'!X398)))</f>
        <v>0.73801904391211026</v>
      </c>
      <c r="Z398" s="11">
        <f>'OddsRatio_working_3-way'!X398^(1/3)*COS('OddsRatio_working_3-way'!Y398/3)</f>
        <v>0.53583725568352869</v>
      </c>
      <c r="AA398" s="11">
        <f>'OddsRatio_working_3-way'!X398^(1/3)*COS(('OddsRatio_working_3-way'!Y398+2*PI())/3)</f>
        <v>-0.38443762894291034</v>
      </c>
      <c r="AB398" s="11">
        <f>'OddsRatio_working_3-way'!X398^(1/3)*COS(('OddsRatio_working_3-way'!Y398+4*PI())/3)</f>
        <v>-0.15139962674061808</v>
      </c>
      <c r="AC398" s="11">
        <f>'OddsRatio_working_3-way'!X398^(1/3)*SIN('OddsRatio_working_3-way'!Y398/3)</f>
        <v>0.13454455330290602</v>
      </c>
      <c r="AD398" s="11">
        <f>'OddsRatio_working_3-way'!X398^(1/3)*SIN(('OddsRatio_working_3-way'!Y398+2*PI())/3)</f>
        <v>0.39677639906462053</v>
      </c>
      <c r="AE398" s="11">
        <f>'OddsRatio_working_3-way'!X398^(1/3)*SIN(('OddsRatio_working_3-way'!Y398+4*PI())/3)</f>
        <v>-0.53132095236752652</v>
      </c>
      <c r="AF398" s="11">
        <f>-'OddsRatio_working_3-way'!U398/(3*'OddsRatio_working_3-way'!X398^(1/3))*COS(('OddsRatio_working_3-way'!Y398)/3)</f>
        <v>0.53583725568352858</v>
      </c>
      <c r="AG398" s="11">
        <f>-'OddsRatio_working_3-way'!U398/(3*'OddsRatio_working_3-way'!X398^(1/3))*COS(('OddsRatio_working_3-way'!Y398+2*PI())/3)</f>
        <v>-0.38443762894291023</v>
      </c>
      <c r="AH398" s="11">
        <f>-'OddsRatio_working_3-way'!U398/(3*'OddsRatio_working_3-way'!X398^(1/3))*COS(('OddsRatio_working_3-way'!Y398+4*PI())/3)</f>
        <v>-0.15139962674061805</v>
      </c>
      <c r="AI398" s="11">
        <f>'OddsRatio_working_3-way'!U398/(3*'OddsRatio_working_3-way'!X398^(1/3))*SIN(('OddsRatio_working_3-way'!Y398)/3)</f>
        <v>-0.13454455330290599</v>
      </c>
      <c r="AJ398" s="11">
        <f>'OddsRatio_working_3-way'!U398/(3*'OddsRatio_working_3-way'!X398^(1/3))*SIN(('OddsRatio_working_3-way'!Y398+2*PI())/3)</f>
        <v>-0.39677639906462048</v>
      </c>
      <c r="AK398" s="11">
        <f>'OddsRatio_working_3-way'!U398/(3*'OddsRatio_working_3-way'!X398^(1/3))*SIN(('OddsRatio_working_3-way'!Y398+4*PI())/3)</f>
        <v>0.53132095236752641</v>
      </c>
      <c r="AL398" s="11">
        <f>'OddsRatio_working_3-way'!Z398+'OddsRatio_working_3-way'!AF398</f>
        <v>1.0716745113670574</v>
      </c>
      <c r="AM398" s="11">
        <f>'OddsRatio_working_3-way'!AA398+'OddsRatio_working_3-way'!AG398</f>
        <v>-0.76887525788582056</v>
      </c>
      <c r="AN398" s="11">
        <f>'OddsRatio_working_3-way'!AB398+'OddsRatio_working_3-way'!AH398</f>
        <v>-0.30279925348123615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1.0716745113670574</v>
      </c>
      <c r="AS398" s="11">
        <f>IF(('OddsRatio_working_3-way'!X398=0),IF(Q398&gt;0,-Q398^(1/3),(-Q398)^(1/3)),'OddsRatio_working_3-way'!AM398-'OddsRatio_working_3-way'!R398/3)</f>
        <v>-0.76887525788582056</v>
      </c>
      <c r="AT398" s="11">
        <f>IF(('OddsRatio_working_3-way'!X398=0),IF(Q398&gt;0,-Q398^(1/3),(-Q398)^(1/3)),'OddsRatio_working_3-way'!AN398-'OddsRatio_working_3-way'!R398/3)</f>
        <v>-0.30279925348123615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9">
        <f t="shared" si="91"/>
        <v>0.6066559677046528</v>
      </c>
      <c r="E399" s="9">
        <f t="shared" si="92"/>
        <v>0.25109532137878882</v>
      </c>
      <c r="F399" s="9">
        <f t="shared" si="93"/>
        <v>0.14224871091655841</v>
      </c>
      <c r="G399" s="9">
        <f t="shared" si="94"/>
        <v>1.0806345310330392</v>
      </c>
      <c r="H399" s="9">
        <f t="shared" si="95"/>
        <v>1.6483807186198234</v>
      </c>
      <c r="I399" s="9">
        <f t="shared" si="96"/>
        <v>3.9825513056511879</v>
      </c>
      <c r="J399" s="9">
        <f t="shared" si="97"/>
        <v>7.0299406831643587</v>
      </c>
      <c r="K399" s="11">
        <f t="shared" si="98"/>
        <v>0.625</v>
      </c>
      <c r="L399" s="11">
        <f t="shared" si="99"/>
        <v>0.26595744680851063</v>
      </c>
      <c r="M399" s="11">
        <f t="shared" si="100"/>
        <v>0.1519756838905775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-0.23343222531203511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0.22584152493047918</v>
      </c>
      <c r="Q399" s="11">
        <f>2*'OddsRatio_working_3-way'!K399*'OddsRatio_working_3-way'!L399*'OddsRatio_working_3-way'!M399</f>
        <v>5.0523831080644115E-2</v>
      </c>
      <c r="R399" s="11">
        <f t="shared" si="101"/>
        <v>0</v>
      </c>
      <c r="S399" s="11">
        <f t="shared" si="102"/>
        <v>-0.96748220871643054</v>
      </c>
      <c r="T399" s="11">
        <f t="shared" si="103"/>
        <v>-0.21643897286721042</v>
      </c>
      <c r="U399" s="11">
        <f>'OddsRatio_working_3-way'!S399-'OddsRatio_working_3-way'!R399^2/3</f>
        <v>-0.96748220871643054</v>
      </c>
      <c r="V399" s="11">
        <f>'OddsRatio_working_3-way'!S399*'OddsRatio_working_3-way'!R399/3-2*'OddsRatio_working_3-way'!R399^3/27-'OddsRatio_working_3-way'!T399</f>
        <v>0.21643897286721042</v>
      </c>
      <c r="W399" s="11">
        <f>'OddsRatio_working_3-way'!V399^2+4*'OddsRatio_working_3-way'!U399^3/27</f>
        <v>-8.7314832041546941E-2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0.18313974242184572</v>
      </c>
      <c r="Y399" s="11">
        <f>IF('OddsRatio_working_3-way'!W399&gt;=0,IF('OddsRatio_working_3-way'!V399+SQRT('OddsRatio_working_3-way'!W399)&gt;0,0,PI()),ACOS('OddsRatio_working_3-way'!V399/(2*'OddsRatio_working_3-way'!X399)))</f>
        <v>0.93860737086517099</v>
      </c>
      <c r="Z399" s="11">
        <f>'OddsRatio_working_3-way'!X399^(1/3)*COS('OddsRatio_working_3-way'!Y399/3)</f>
        <v>0.54031726551651971</v>
      </c>
      <c r="AA399" s="11">
        <f>'OddsRatio_working_3-way'!X399^(1/3)*COS(('OddsRatio_working_3-way'!Y399+2*PI())/3)</f>
        <v>-0.42153066325818644</v>
      </c>
      <c r="AB399" s="11">
        <f>'OddsRatio_working_3-way'!X399^(1/3)*COS(('OddsRatio_working_3-way'!Y399+4*PI())/3)</f>
        <v>-0.11878660225833339</v>
      </c>
      <c r="AC399" s="11">
        <f>'OddsRatio_working_3-way'!X399^(1/3)*SIN('OddsRatio_working_3-way'!Y399/3)</f>
        <v>0.1747893651138259</v>
      </c>
      <c r="AD399" s="11">
        <f>'OddsRatio_working_3-way'!X399^(1/3)*SIN(('OddsRatio_working_3-way'!Y399+2*PI())/3)</f>
        <v>0.38053379548373484</v>
      </c>
      <c r="AE399" s="11">
        <f>'OddsRatio_working_3-way'!X399^(1/3)*SIN(('OddsRatio_working_3-way'!Y399+4*PI())/3)</f>
        <v>-0.55532316059756059</v>
      </c>
      <c r="AF399" s="11">
        <f>-'OddsRatio_working_3-way'!U399/(3*'OddsRatio_working_3-way'!X399^(1/3))*COS(('OddsRatio_working_3-way'!Y399)/3)</f>
        <v>0.5403172655165196</v>
      </c>
      <c r="AG399" s="11">
        <f>-'OddsRatio_working_3-way'!U399/(3*'OddsRatio_working_3-way'!X399^(1/3))*COS(('OddsRatio_working_3-way'!Y399+2*PI())/3)</f>
        <v>-0.42153066325818639</v>
      </c>
      <c r="AH399" s="11">
        <f>-'OddsRatio_working_3-way'!U399/(3*'OddsRatio_working_3-way'!X399^(1/3))*COS(('OddsRatio_working_3-way'!Y399+4*PI())/3)</f>
        <v>-0.11878660225833336</v>
      </c>
      <c r="AI399" s="11">
        <f>'OddsRatio_working_3-way'!U399/(3*'OddsRatio_working_3-way'!X399^(1/3))*SIN(('OddsRatio_working_3-way'!Y399)/3)</f>
        <v>-0.17478936511382587</v>
      </c>
      <c r="AJ399" s="11">
        <f>'OddsRatio_working_3-way'!U399/(3*'OddsRatio_working_3-way'!X399^(1/3))*SIN(('OddsRatio_working_3-way'!Y399+2*PI())/3)</f>
        <v>-0.38053379548373478</v>
      </c>
      <c r="AK399" s="11">
        <f>'OddsRatio_working_3-way'!U399/(3*'OddsRatio_working_3-way'!X399^(1/3))*SIN(('OddsRatio_working_3-way'!Y399+4*PI())/3)</f>
        <v>0.55532316059756048</v>
      </c>
      <c r="AL399" s="11">
        <f>'OddsRatio_working_3-way'!Z399+'OddsRatio_working_3-way'!AF399</f>
        <v>1.0806345310330392</v>
      </c>
      <c r="AM399" s="11">
        <f>'OddsRatio_working_3-way'!AA399+'OddsRatio_working_3-way'!AG399</f>
        <v>-0.84306132651637289</v>
      </c>
      <c r="AN399" s="11">
        <f>'OddsRatio_working_3-way'!AB399+'OddsRatio_working_3-way'!AH399</f>
        <v>-0.23757320451666675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1.0806345310330392</v>
      </c>
      <c r="AS399" s="11">
        <f>IF(('OddsRatio_working_3-way'!X399=0),IF(Q399&gt;0,-Q399^(1/3),(-Q399)^(1/3)),'OddsRatio_working_3-way'!AM399-'OddsRatio_working_3-way'!R399/3)</f>
        <v>-0.84306132651637289</v>
      </c>
      <c r="AT399" s="11">
        <f>IF(('OddsRatio_working_3-way'!X399=0),IF(Q399&gt;0,-Q399^(1/3),(-Q399)^(1/3)),'OddsRatio_working_3-way'!AN399-'OddsRatio_working_3-way'!R399/3)</f>
        <v>-0.23757320451666675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9">
        <f t="shared" si="91"/>
        <v>0.44596593452710903</v>
      </c>
      <c r="E400" s="9">
        <f t="shared" si="92"/>
        <v>0.26441346106056479</v>
      </c>
      <c r="F400" s="9">
        <f t="shared" si="93"/>
        <v>0.28962060441232634</v>
      </c>
      <c r="G400" s="9">
        <f t="shared" si="94"/>
        <v>1.0618151581357709</v>
      </c>
      <c r="H400" s="9">
        <f t="shared" si="95"/>
        <v>2.2423237350188523</v>
      </c>
      <c r="I400" s="9">
        <f t="shared" si="96"/>
        <v>3.7819557143157194</v>
      </c>
      <c r="J400" s="9">
        <f t="shared" si="97"/>
        <v>3.4527930152936306</v>
      </c>
      <c r="K400" s="11">
        <f t="shared" si="98"/>
        <v>0.46082949308755761</v>
      </c>
      <c r="L400" s="11">
        <f t="shared" si="99"/>
        <v>0.27624309392265195</v>
      </c>
      <c r="M400" s="11">
        <f t="shared" si="100"/>
        <v>0.30211480362537763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-0.27233460816339949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0.23460298674985405</v>
      </c>
      <c r="Q400" s="11">
        <f>2*'OddsRatio_working_3-way'!K400*'OddsRatio_working_3-way'!L400*'OddsRatio_working_3-way'!M400</f>
        <v>7.6919012049132485E-2</v>
      </c>
      <c r="R400" s="11">
        <f t="shared" si="101"/>
        <v>0</v>
      </c>
      <c r="S400" s="11">
        <f t="shared" si="102"/>
        <v>-0.86145124313063204</v>
      </c>
      <c r="T400" s="11">
        <f t="shared" si="103"/>
        <v>-0.28244303053463349</v>
      </c>
      <c r="U400" s="11">
        <f>'OddsRatio_working_3-way'!S400-'OddsRatio_working_3-way'!R400^2/3</f>
        <v>-0.86145124313063204</v>
      </c>
      <c r="V400" s="11">
        <f>'OddsRatio_working_3-way'!S400*'OddsRatio_working_3-way'!R400/3-2*'OddsRatio_working_3-way'!R400^3/27-'OddsRatio_working_3-way'!T400</f>
        <v>0.28244303053463349</v>
      </c>
      <c r="W400" s="11">
        <f>'OddsRatio_working_3-way'!V400^2+4*'OddsRatio_working_3-way'!U400^3/27</f>
        <v>-1.4934298216457961E-2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0.15387361998897495</v>
      </c>
      <c r="Y400" s="11">
        <f>IF('OddsRatio_working_3-way'!W400&gt;=0,IF('OddsRatio_working_3-way'!V400+SQRT('OddsRatio_working_3-way'!W400)&gt;0,0,PI()),ACOS('OddsRatio_working_3-way'!V400/(2*'OddsRatio_working_3-way'!X400)))</f>
        <v>0.40835322521848116</v>
      </c>
      <c r="Z400" s="11">
        <f>'OddsRatio_working_3-way'!X400^(1/3)*COS('OddsRatio_working_3-way'!Y400/3)</f>
        <v>0.53090757906788555</v>
      </c>
      <c r="AA400" s="11">
        <f>'OddsRatio_working_3-way'!X400^(1/3)*COS(('OddsRatio_working_3-way'!Y400+2*PI())/3)</f>
        <v>-0.3284273367491482</v>
      </c>
      <c r="AB400" s="11">
        <f>'OddsRatio_working_3-way'!X400^(1/3)*COS(('OddsRatio_working_3-way'!Y400+4*PI())/3)</f>
        <v>-0.20248024231873762</v>
      </c>
      <c r="AC400" s="11">
        <f>'OddsRatio_working_3-way'!X400^(1/3)*SIN('OddsRatio_working_3-way'!Y400/3)</f>
        <v>7.2715588873048992E-2</v>
      </c>
      <c r="AD400" s="11">
        <f>'OddsRatio_working_3-way'!X400^(1/3)*SIN(('OddsRatio_working_3-way'!Y400+2*PI())/3)</f>
        <v>0.4234216560979599</v>
      </c>
      <c r="AE400" s="11">
        <f>'OddsRatio_working_3-way'!X400^(1/3)*SIN(('OddsRatio_working_3-way'!Y400+4*PI())/3)</f>
        <v>-0.4961372449710087</v>
      </c>
      <c r="AF400" s="11">
        <f>-'OddsRatio_working_3-way'!U400/(3*'OddsRatio_working_3-way'!X400^(1/3))*COS(('OddsRatio_working_3-way'!Y400)/3)</f>
        <v>0.53090757906788544</v>
      </c>
      <c r="AG400" s="11">
        <f>-'OddsRatio_working_3-way'!U400/(3*'OddsRatio_working_3-way'!X400^(1/3))*COS(('OddsRatio_working_3-way'!Y400+2*PI())/3)</f>
        <v>-0.32842733674914815</v>
      </c>
      <c r="AH400" s="11">
        <f>-'OddsRatio_working_3-way'!U400/(3*'OddsRatio_working_3-way'!X400^(1/3))*COS(('OddsRatio_working_3-way'!Y400+4*PI())/3)</f>
        <v>-0.2024802423187376</v>
      </c>
      <c r="AI400" s="11">
        <f>'OddsRatio_working_3-way'!U400/(3*'OddsRatio_working_3-way'!X400^(1/3))*SIN(('OddsRatio_working_3-way'!Y400)/3)</f>
        <v>-7.2715588873048978E-2</v>
      </c>
      <c r="AJ400" s="11">
        <f>'OddsRatio_working_3-way'!U400/(3*'OddsRatio_working_3-way'!X400^(1/3))*SIN(('OddsRatio_working_3-way'!Y400+2*PI())/3)</f>
        <v>-0.42342165609795979</v>
      </c>
      <c r="AK400" s="11">
        <f>'OddsRatio_working_3-way'!U400/(3*'OddsRatio_working_3-way'!X400^(1/3))*SIN(('OddsRatio_working_3-way'!Y400+4*PI())/3)</f>
        <v>0.49613724497100858</v>
      </c>
      <c r="AL400" s="11">
        <f>'OddsRatio_working_3-way'!Z400+'OddsRatio_working_3-way'!AF400</f>
        <v>1.0618151581357709</v>
      </c>
      <c r="AM400" s="11">
        <f>'OddsRatio_working_3-way'!AA400+'OddsRatio_working_3-way'!AG400</f>
        <v>-0.65685467349829629</v>
      </c>
      <c r="AN400" s="11">
        <f>'OddsRatio_working_3-way'!AB400+'OddsRatio_working_3-way'!AH400</f>
        <v>-0.40496048463747525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1.0618151581357709</v>
      </c>
      <c r="AS400" s="11">
        <f>IF(('OddsRatio_working_3-way'!X400=0),IF(Q400&gt;0,-Q400^(1/3),(-Q400)^(1/3)),'OddsRatio_working_3-way'!AM400-'OddsRatio_working_3-way'!R400/3)</f>
        <v>-0.65685467349829629</v>
      </c>
      <c r="AT400" s="11">
        <f>IF(('OddsRatio_working_3-way'!X400=0),IF(Q400&gt;0,-Q400^(1/3),(-Q400)^(1/3)),'OddsRatio_working_3-way'!AN400-'OddsRatio_working_3-way'!R400/3)</f>
        <v>-0.40496048463747525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9">
        <f t="shared" si="91"/>
        <v>0.37227177660093697</v>
      </c>
      <c r="E401" s="9">
        <f t="shared" si="92"/>
        <v>0.2722953340558622</v>
      </c>
      <c r="F401" s="9">
        <f t="shared" si="93"/>
        <v>0.35543288934320083</v>
      </c>
      <c r="G401" s="9">
        <f t="shared" si="94"/>
        <v>1.06050914840771</v>
      </c>
      <c r="H401" s="9">
        <f t="shared" si="95"/>
        <v>2.6862095459682589</v>
      </c>
      <c r="I401" s="9">
        <f t="shared" si="96"/>
        <v>3.6724830539874289</v>
      </c>
      <c r="J401" s="9">
        <f t="shared" si="97"/>
        <v>2.8134706437771846</v>
      </c>
      <c r="K401" s="11">
        <f t="shared" si="98"/>
        <v>0.38610038610038611</v>
      </c>
      <c r="L401" s="11">
        <f t="shared" si="99"/>
        <v>0.28409090909090912</v>
      </c>
      <c r="M401" s="11">
        <f t="shared" si="100"/>
        <v>0.36900369003690037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-0.27732055268955635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0.23556527246564146</v>
      </c>
      <c r="Q401" s="11">
        <f>2*'OddsRatio_working_3-way'!K401*'OddsRatio_working_3-way'!L401*'OddsRatio_working_3-way'!M401</f>
        <v>8.0950265452110481E-2</v>
      </c>
      <c r="R401" s="11">
        <f t="shared" si="101"/>
        <v>0</v>
      </c>
      <c r="S401" s="11">
        <f t="shared" si="102"/>
        <v>-0.84943315661620866</v>
      </c>
      <c r="T401" s="11">
        <f t="shared" si="103"/>
        <v>-0.29190142839044975</v>
      </c>
      <c r="U401" s="11">
        <f>'OddsRatio_working_3-way'!S401-'OddsRatio_working_3-way'!R401^2/3</f>
        <v>-0.84943315661620866</v>
      </c>
      <c r="V401" s="11">
        <f>'OddsRatio_working_3-way'!S401*'OddsRatio_working_3-way'!R401/3-2*'OddsRatio_working_3-way'!R401^3/27-'OddsRatio_working_3-way'!T401</f>
        <v>0.29190142839044975</v>
      </c>
      <c r="W401" s="11">
        <f>'OddsRatio_working_3-way'!V401^2+4*'OddsRatio_working_3-way'!U401^3/27</f>
        <v>-5.5931392336335817E-3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0.15066484587489085</v>
      </c>
      <c r="Y401" s="11">
        <f>IF('OddsRatio_working_3-way'!W401&gt;=0,IF('OddsRatio_working_3-way'!V401+SQRT('OddsRatio_working_3-way'!W401)&gt;0,0,PI()),ACOS('OddsRatio_working_3-way'!V401/(2*'OddsRatio_working_3-way'!X401)))</f>
        <v>0.25081229419664708</v>
      </c>
      <c r="Z401" s="11">
        <f>'OddsRatio_working_3-way'!X401^(1/3)*COS('OddsRatio_working_3-way'!Y401/3)</f>
        <v>0.53025457420385502</v>
      </c>
      <c r="AA401" s="11">
        <f>'OddsRatio_working_3-way'!X401^(1/3)*COS(('OddsRatio_working_3-way'!Y401+2*PI())/3)</f>
        <v>-0.30360915368826202</v>
      </c>
      <c r="AB401" s="11">
        <f>'OddsRatio_working_3-way'!X401^(1/3)*COS(('OddsRatio_working_3-way'!Y401+4*PI())/3)</f>
        <v>-0.22664542051559289</v>
      </c>
      <c r="AC401" s="11">
        <f>'OddsRatio_working_3-way'!X401^(1/3)*SIN('OddsRatio_working_3-way'!Y401/3)</f>
        <v>4.4435032065079004E-2</v>
      </c>
      <c r="AD401" s="11">
        <f>'OddsRatio_working_3-way'!X401^(1/3)*SIN(('OddsRatio_working_3-way'!Y401+2*PI())/3)</f>
        <v>0.43699641570089964</v>
      </c>
      <c r="AE401" s="11">
        <f>'OddsRatio_working_3-way'!X401^(1/3)*SIN(('OddsRatio_working_3-way'!Y401+4*PI())/3)</f>
        <v>-0.48143144776597874</v>
      </c>
      <c r="AF401" s="11">
        <f>-'OddsRatio_working_3-way'!U401/(3*'OddsRatio_working_3-way'!X401^(1/3))*COS(('OddsRatio_working_3-way'!Y401)/3)</f>
        <v>0.53025457420385502</v>
      </c>
      <c r="AG401" s="11">
        <f>-'OddsRatio_working_3-way'!U401/(3*'OddsRatio_working_3-way'!X401^(1/3))*COS(('OddsRatio_working_3-way'!Y401+2*PI())/3)</f>
        <v>-0.30360915368826202</v>
      </c>
      <c r="AH401" s="11">
        <f>-'OddsRatio_working_3-way'!U401/(3*'OddsRatio_working_3-way'!X401^(1/3))*COS(('OddsRatio_working_3-way'!Y401+4*PI())/3)</f>
        <v>-0.22664542051559289</v>
      </c>
      <c r="AI401" s="11">
        <f>'OddsRatio_working_3-way'!U401/(3*'OddsRatio_working_3-way'!X401^(1/3))*SIN(('OddsRatio_working_3-way'!Y401)/3)</f>
        <v>-4.4435032065079004E-2</v>
      </c>
      <c r="AJ401" s="11">
        <f>'OddsRatio_working_3-way'!U401/(3*'OddsRatio_working_3-way'!X401^(1/3))*SIN(('OddsRatio_working_3-way'!Y401+2*PI())/3)</f>
        <v>-0.43699641570089964</v>
      </c>
      <c r="AK401" s="11">
        <f>'OddsRatio_working_3-way'!U401/(3*'OddsRatio_working_3-way'!X401^(1/3))*SIN(('OddsRatio_working_3-way'!Y401+4*PI())/3)</f>
        <v>0.48143144776597874</v>
      </c>
      <c r="AL401" s="11">
        <f>'OddsRatio_working_3-way'!Z401+'OddsRatio_working_3-way'!AF401</f>
        <v>1.06050914840771</v>
      </c>
      <c r="AM401" s="11">
        <f>'OddsRatio_working_3-way'!AA401+'OddsRatio_working_3-way'!AG401</f>
        <v>-0.60721830737652405</v>
      </c>
      <c r="AN401" s="11">
        <f>'OddsRatio_working_3-way'!AB401+'OddsRatio_working_3-way'!AH401</f>
        <v>-0.45329084103118578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1.06050914840771</v>
      </c>
      <c r="AS401" s="11">
        <f>IF(('OddsRatio_working_3-way'!X401=0),IF(Q401&gt;0,-Q401^(1/3),(-Q401)^(1/3)),'OddsRatio_working_3-way'!AM401-'OddsRatio_working_3-way'!R401/3)</f>
        <v>-0.60721830737652405</v>
      </c>
      <c r="AT401" s="11">
        <f>IF(('OddsRatio_working_3-way'!X401=0),IF(Q401&gt;0,-Q401^(1/3),(-Q401)^(1/3)),'OddsRatio_working_3-way'!AN401-'OddsRatio_working_3-way'!R401/3)</f>
        <v>-0.45329084103118578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9">
        <f t="shared" si="91"/>
        <v>0.427776404634781</v>
      </c>
      <c r="E402" s="9">
        <f t="shared" si="92"/>
        <v>0.29695943612046061</v>
      </c>
      <c r="F402" s="9">
        <f t="shared" si="93"/>
        <v>0.27526415924475856</v>
      </c>
      <c r="G402" s="9">
        <f t="shared" si="94"/>
        <v>1.0616427313120478</v>
      </c>
      <c r="H402" s="9">
        <f t="shared" si="95"/>
        <v>2.3376698414531805</v>
      </c>
      <c r="I402" s="9">
        <f t="shared" si="96"/>
        <v>3.3674632908258668</v>
      </c>
      <c r="J402" s="9">
        <f t="shared" si="97"/>
        <v>3.6328739736538784</v>
      </c>
      <c r="K402" s="11">
        <f t="shared" si="98"/>
        <v>0.44247787610619471</v>
      </c>
      <c r="L402" s="11">
        <f t="shared" si="99"/>
        <v>0.30959752321981426</v>
      </c>
      <c r="M402" s="11">
        <f t="shared" si="100"/>
        <v>0.28735632183908044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-0.27430699565694294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0.23500880043005429</v>
      </c>
      <c r="Q402" s="11">
        <f>2*'OddsRatio_working_3-way'!K402*'OddsRatio_working_3-way'!L402*'OddsRatio_working_3-way'!M402</f>
        <v>7.8729916391977989E-2</v>
      </c>
      <c r="R402" s="11">
        <f t="shared" si="101"/>
        <v>0</v>
      </c>
      <c r="S402" s="11">
        <f t="shared" si="102"/>
        <v>-0.85673644548228645</v>
      </c>
      <c r="T402" s="11">
        <f t="shared" si="103"/>
        <v>-0.28701388458368055</v>
      </c>
      <c r="U402" s="11">
        <f>'OddsRatio_working_3-way'!S402-'OddsRatio_working_3-way'!R402^2/3</f>
        <v>-0.85673644548228645</v>
      </c>
      <c r="V402" s="11">
        <f>'OddsRatio_working_3-way'!S402*'OddsRatio_working_3-way'!R402/3-2*'OddsRatio_working_3-way'!R402^3/27-'OddsRatio_working_3-way'!T402</f>
        <v>0.28701388458368055</v>
      </c>
      <c r="W402" s="11">
        <f>'OddsRatio_working_3-way'!V402^2+4*'OddsRatio_working_3-way'!U402^3/27</f>
        <v>-1.0784847761362307E-2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0.15261210445536144</v>
      </c>
      <c r="Y402" s="11">
        <f>IF('OddsRatio_working_3-way'!W402&gt;=0,IF('OddsRatio_working_3-way'!V402+SQRT('OddsRatio_working_3-way'!W402)&gt;0,0,PI()),ACOS('OddsRatio_working_3-way'!V402/(2*'OddsRatio_working_3-way'!X402)))</f>
        <v>0.34717433160318123</v>
      </c>
      <c r="Z402" s="11">
        <f>'OddsRatio_working_3-way'!X402^(1/3)*COS('OddsRatio_working_3-way'!Y402/3)</f>
        <v>0.530821365656024</v>
      </c>
      <c r="AA402" s="11">
        <f>'OddsRatio_working_3-way'!X402^(1/3)*COS(('OddsRatio_working_3-way'!Y402+2*PI())/3)</f>
        <v>-0.31884868141400768</v>
      </c>
      <c r="AB402" s="11">
        <f>'OddsRatio_working_3-way'!X402^(1/3)*COS(('OddsRatio_working_3-way'!Y402+4*PI())/3)</f>
        <v>-0.21197268424201629</v>
      </c>
      <c r="AC402" s="11">
        <f>'OddsRatio_working_3-way'!X402^(1/3)*SIN('OddsRatio_working_3-way'!Y402/3)</f>
        <v>6.1704885737158884E-2</v>
      </c>
      <c r="AD402" s="11">
        <f>'OddsRatio_working_3-way'!X402^(1/3)*SIN(('OddsRatio_working_3-way'!Y402+2*PI())/3)</f>
        <v>0.42885234466108602</v>
      </c>
      <c r="AE402" s="11">
        <f>'OddsRatio_working_3-way'!X402^(1/3)*SIN(('OddsRatio_working_3-way'!Y402+4*PI())/3)</f>
        <v>-0.49055723039824484</v>
      </c>
      <c r="AF402" s="11">
        <f>-'OddsRatio_working_3-way'!U402/(3*'OddsRatio_working_3-way'!X402^(1/3))*COS(('OddsRatio_working_3-way'!Y402)/3)</f>
        <v>0.53082136565602378</v>
      </c>
      <c r="AG402" s="11">
        <f>-'OddsRatio_working_3-way'!U402/(3*'OddsRatio_working_3-way'!X402^(1/3))*COS(('OddsRatio_working_3-way'!Y402+2*PI())/3)</f>
        <v>-0.31884868141400752</v>
      </c>
      <c r="AH402" s="11">
        <f>-'OddsRatio_working_3-way'!U402/(3*'OddsRatio_working_3-way'!X402^(1/3))*COS(('OddsRatio_working_3-way'!Y402+4*PI())/3)</f>
        <v>-0.21197268424201621</v>
      </c>
      <c r="AI402" s="11">
        <f>'OddsRatio_working_3-way'!U402/(3*'OddsRatio_working_3-way'!X402^(1/3))*SIN(('OddsRatio_working_3-way'!Y402)/3)</f>
        <v>-6.1704885737158856E-2</v>
      </c>
      <c r="AJ402" s="11">
        <f>'OddsRatio_working_3-way'!U402/(3*'OddsRatio_working_3-way'!X402^(1/3))*SIN(('OddsRatio_working_3-way'!Y402+2*PI())/3)</f>
        <v>-0.42885234466108585</v>
      </c>
      <c r="AK402" s="11">
        <f>'OddsRatio_working_3-way'!U402/(3*'OddsRatio_working_3-way'!X402^(1/3))*SIN(('OddsRatio_working_3-way'!Y402+4*PI())/3)</f>
        <v>0.49055723039824467</v>
      </c>
      <c r="AL402" s="11">
        <f>'OddsRatio_working_3-way'!Z402+'OddsRatio_working_3-way'!AF402</f>
        <v>1.0616427313120478</v>
      </c>
      <c r="AM402" s="11">
        <f>'OddsRatio_working_3-way'!AA402+'OddsRatio_working_3-way'!AG402</f>
        <v>-0.63769736282801515</v>
      </c>
      <c r="AN402" s="11">
        <f>'OddsRatio_working_3-way'!AB402+'OddsRatio_working_3-way'!AH402</f>
        <v>-0.42394536848403253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1.0616427313120478</v>
      </c>
      <c r="AS402" s="11">
        <f>IF(('OddsRatio_working_3-way'!X402=0),IF(Q402&gt;0,-Q402^(1/3),(-Q402)^(1/3)),'OddsRatio_working_3-way'!AM402-'OddsRatio_working_3-way'!R402/3)</f>
        <v>-0.63769736282801515</v>
      </c>
      <c r="AT402" s="11">
        <f>IF(('OddsRatio_working_3-way'!X402=0),IF(Q402&gt;0,-Q402^(1/3),(-Q402)^(1/3)),'OddsRatio_working_3-way'!AN402-'OddsRatio_working_3-way'!R402/3)</f>
        <v>-0.42394536848403253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9">
        <f t="shared" si="91"/>
        <v>0.57308308272009645</v>
      </c>
      <c r="E403" s="9">
        <f t="shared" si="92"/>
        <v>0.2343496765590963</v>
      </c>
      <c r="F403" s="9">
        <f t="shared" si="93"/>
        <v>0.19256724072080733</v>
      </c>
      <c r="G403" s="9">
        <f t="shared" si="94"/>
        <v>1.0642109822978998</v>
      </c>
      <c r="H403" s="9">
        <f t="shared" si="95"/>
        <v>1.7449476876085297</v>
      </c>
      <c r="I403" s="9">
        <f t="shared" si="96"/>
        <v>4.2671277156545528</v>
      </c>
      <c r="J403" s="9">
        <f t="shared" si="97"/>
        <v>5.1929912702537244</v>
      </c>
      <c r="K403" s="11">
        <f t="shared" si="98"/>
        <v>0.58823529411764708</v>
      </c>
      <c r="L403" s="11">
        <f t="shared" si="99"/>
        <v>0.24570024570024568</v>
      </c>
      <c r="M403" s="11">
        <f t="shared" si="100"/>
        <v>0.20242914979757085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-0.24772073378884529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0.22557143300177362</v>
      </c>
      <c r="Q403" s="11">
        <f>2*'OddsRatio_working_3-way'!K403*'OddsRatio_working_3-way'!L403*'OddsRatio_working_3-way'!M403</f>
        <v>5.8513990402535292E-2</v>
      </c>
      <c r="R403" s="11">
        <f t="shared" si="101"/>
        <v>0</v>
      </c>
      <c r="S403" s="11">
        <f t="shared" si="102"/>
        <v>-0.91058761837048519</v>
      </c>
      <c r="T403" s="11">
        <f t="shared" si="103"/>
        <v>-0.23620949892878987</v>
      </c>
      <c r="U403" s="11">
        <f>'OddsRatio_working_3-way'!S403-'OddsRatio_working_3-way'!R403^2/3</f>
        <v>-0.91058761837048519</v>
      </c>
      <c r="V403" s="11">
        <f>'OddsRatio_working_3-way'!S403*'OddsRatio_working_3-way'!R403/3-2*'OddsRatio_working_3-way'!R403^3/27-'OddsRatio_working_3-way'!T403</f>
        <v>0.23620949892878987</v>
      </c>
      <c r="W403" s="11">
        <f>'OddsRatio_working_3-way'!V403^2+4*'OddsRatio_working_3-way'!U403^3/27</f>
        <v>-5.6061630123514006E-2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0.16722481686916568</v>
      </c>
      <c r="Y403" s="11">
        <f>IF('OddsRatio_working_3-way'!W403&gt;=0,IF('OddsRatio_working_3-way'!V403+SQRT('OddsRatio_working_3-way'!W403)&gt;0,0,PI()),ACOS('OddsRatio_working_3-way'!V403/(2*'OddsRatio_working_3-way'!X403)))</f>
        <v>0.78659032860424927</v>
      </c>
      <c r="Z403" s="11">
        <f>'OddsRatio_working_3-way'!X403^(1/3)*COS('OddsRatio_working_3-way'!Y403/3)</f>
        <v>0.53210549114894989</v>
      </c>
      <c r="AA403" s="11">
        <f>'OddsRatio_working_3-way'!X403^(1/3)*COS(('OddsRatio_working_3-way'!Y403+2*PI())/3)</f>
        <v>-0.38972454635974835</v>
      </c>
      <c r="AB403" s="11">
        <f>'OddsRatio_working_3-way'!X403^(1/3)*COS(('OddsRatio_working_3-way'!Y403+4*PI())/3)</f>
        <v>-0.14238094478920124</v>
      </c>
      <c r="AC403" s="11">
        <f>'OddsRatio_working_3-way'!X403^(1/3)*SIN('OddsRatio_working_3-way'!Y403/3)</f>
        <v>0.14280389494908685</v>
      </c>
      <c r="AD403" s="11">
        <f>'OddsRatio_working_3-way'!X403^(1/3)*SIN(('OddsRatio_working_3-way'!Y403+2*PI())/3)</f>
        <v>0.38941492535364303</v>
      </c>
      <c r="AE403" s="11">
        <f>'OddsRatio_working_3-way'!X403^(1/3)*SIN(('OddsRatio_working_3-way'!Y403+4*PI())/3)</f>
        <v>-0.53221882030272993</v>
      </c>
      <c r="AF403" s="11">
        <f>-'OddsRatio_working_3-way'!U403/(3*'OddsRatio_working_3-way'!X403^(1/3))*COS(('OddsRatio_working_3-way'!Y403)/3)</f>
        <v>0.53210549114894989</v>
      </c>
      <c r="AG403" s="11">
        <f>-'OddsRatio_working_3-way'!U403/(3*'OddsRatio_working_3-way'!X403^(1/3))*COS(('OddsRatio_working_3-way'!Y403+2*PI())/3)</f>
        <v>-0.38972454635974835</v>
      </c>
      <c r="AH403" s="11">
        <f>-'OddsRatio_working_3-way'!U403/(3*'OddsRatio_working_3-way'!X403^(1/3))*COS(('OddsRatio_working_3-way'!Y403+4*PI())/3)</f>
        <v>-0.14238094478920124</v>
      </c>
      <c r="AI403" s="11">
        <f>'OddsRatio_working_3-way'!U403/(3*'OddsRatio_working_3-way'!X403^(1/3))*SIN(('OddsRatio_working_3-way'!Y403)/3)</f>
        <v>-0.14280389494908685</v>
      </c>
      <c r="AJ403" s="11">
        <f>'OddsRatio_working_3-way'!U403/(3*'OddsRatio_working_3-way'!X403^(1/3))*SIN(('OddsRatio_working_3-way'!Y403+2*PI())/3)</f>
        <v>-0.38941492535364303</v>
      </c>
      <c r="AK403" s="11">
        <f>'OddsRatio_working_3-way'!U403/(3*'OddsRatio_working_3-way'!X403^(1/3))*SIN(('OddsRatio_working_3-way'!Y403+4*PI())/3)</f>
        <v>0.53221882030272993</v>
      </c>
      <c r="AL403" s="11">
        <f>'OddsRatio_working_3-way'!Z403+'OddsRatio_working_3-way'!AF403</f>
        <v>1.0642109822978998</v>
      </c>
      <c r="AM403" s="11">
        <f>'OddsRatio_working_3-way'!AA403+'OddsRatio_working_3-way'!AG403</f>
        <v>-0.77944909271949669</v>
      </c>
      <c r="AN403" s="11">
        <f>'OddsRatio_working_3-way'!AB403+'OddsRatio_working_3-way'!AH403</f>
        <v>-0.28476188957840248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1.0642109822978998</v>
      </c>
      <c r="AS403" s="11">
        <f>IF(('OddsRatio_working_3-way'!X403=0),IF(Q403&gt;0,-Q403^(1/3),(-Q403)^(1/3)),'OddsRatio_working_3-way'!AM403-'OddsRatio_working_3-way'!R403/3)</f>
        <v>-0.77944909271949669</v>
      </c>
      <c r="AT403" s="11">
        <f>IF(('OddsRatio_working_3-way'!X403=0),IF(Q403&gt;0,-Q403^(1/3),(-Q403)^(1/3)),'OddsRatio_working_3-way'!AN403-'OddsRatio_working_3-way'!R403/3)</f>
        <v>-0.28476188957840248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9">
        <f t="shared" si="91"/>
        <v>0.3501694111580636</v>
      </c>
      <c r="E404" s="9">
        <f t="shared" si="92"/>
        <v>0.29168165309614236</v>
      </c>
      <c r="F404" s="9">
        <f t="shared" si="93"/>
        <v>0.35814893574579387</v>
      </c>
      <c r="G404" s="9">
        <f t="shared" si="94"/>
        <v>1.0604346159891136</v>
      </c>
      <c r="H404" s="9">
        <f t="shared" si="95"/>
        <v>2.8557605779809481</v>
      </c>
      <c r="I404" s="9">
        <f t="shared" si="96"/>
        <v>3.42839527061507</v>
      </c>
      <c r="J404" s="9">
        <f t="shared" si="97"/>
        <v>2.7921345010216019</v>
      </c>
      <c r="K404" s="11">
        <f t="shared" si="98"/>
        <v>0.36363636363636365</v>
      </c>
      <c r="L404" s="11">
        <f t="shared" si="99"/>
        <v>0.303951367781155</v>
      </c>
      <c r="M404" s="11">
        <f t="shared" si="100"/>
        <v>0.37174721189591081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-0.2782783142666081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0.23543647683487914</v>
      </c>
      <c r="Q404" s="11">
        <f>2*'OddsRatio_working_3-way'!K404*'OddsRatio_working_3-way'!L404*'OddsRatio_working_3-way'!M404</f>
        <v>8.2176780745158509E-2</v>
      </c>
      <c r="R404" s="11">
        <f t="shared" si="101"/>
        <v>0</v>
      </c>
      <c r="S404" s="11">
        <f t="shared" si="102"/>
        <v>-0.84604679834777285</v>
      </c>
      <c r="T404" s="11">
        <f t="shared" si="103"/>
        <v>-0.29530429261702368</v>
      </c>
      <c r="U404" s="11">
        <f>'OddsRatio_working_3-way'!S404-'OddsRatio_working_3-way'!R404^2/3</f>
        <v>-0.84604679834777285</v>
      </c>
      <c r="V404" s="11">
        <f>'OddsRatio_working_3-way'!S404*'OddsRatio_working_3-way'!R404/3-2*'OddsRatio_working_3-way'!R404^3/27-'OddsRatio_working_3-way'!T404</f>
        <v>0.29530429261702368</v>
      </c>
      <c r="W404" s="11">
        <f>'OddsRatio_working_3-way'!V404^2+4*'OddsRatio_working_3-way'!U404^3/27</f>
        <v>-2.5133339526796777E-3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0.14976478156656226</v>
      </c>
      <c r="Y404" s="11">
        <f>IF('OddsRatio_working_3-way'!W404&gt;=0,IF('OddsRatio_working_3-way'!V404+SQRT('OddsRatio_working_3-way'!W404)&gt;0,0,PI()),ACOS('OddsRatio_working_3-way'!V404/(2*'OddsRatio_working_3-way'!X404)))</f>
        <v>0.16816447755218089</v>
      </c>
      <c r="Z404" s="11">
        <f>'OddsRatio_working_3-way'!X404^(1/3)*COS('OddsRatio_working_3-way'!Y404/3)</f>
        <v>0.5302173079945568</v>
      </c>
      <c r="AA404" s="11">
        <f>'OddsRatio_working_3-way'!X404^(1/3)*COS(('OddsRatio_working_3-way'!Y404+2*PI())/3)</f>
        <v>-0.29087499471918216</v>
      </c>
      <c r="AB404" s="11">
        <f>'OddsRatio_working_3-way'!X404^(1/3)*COS(('OddsRatio_working_3-way'!Y404+4*PI())/3)</f>
        <v>-0.23934231327537431</v>
      </c>
      <c r="AC404" s="11">
        <f>'OddsRatio_working_3-way'!X404^(1/3)*SIN('OddsRatio_working_3-way'!Y404/3)</f>
        <v>2.9752407503645655E-2</v>
      </c>
      <c r="AD404" s="11">
        <f>'OddsRatio_working_3-way'!X404^(1/3)*SIN(('OddsRatio_working_3-way'!Y404+2*PI())/3)</f>
        <v>0.44430545449766135</v>
      </c>
      <c r="AE404" s="11">
        <f>'OddsRatio_working_3-way'!X404^(1/3)*SIN(('OddsRatio_working_3-way'!Y404+4*PI())/3)</f>
        <v>-0.47405786200130701</v>
      </c>
      <c r="AF404" s="11">
        <f>-'OddsRatio_working_3-way'!U404/(3*'OddsRatio_working_3-way'!X404^(1/3))*COS(('OddsRatio_working_3-way'!Y404)/3)</f>
        <v>0.5302173079945568</v>
      </c>
      <c r="AG404" s="11">
        <f>-'OddsRatio_working_3-way'!U404/(3*'OddsRatio_working_3-way'!X404^(1/3))*COS(('OddsRatio_working_3-way'!Y404+2*PI())/3)</f>
        <v>-0.29087499471918216</v>
      </c>
      <c r="AH404" s="11">
        <f>-'OddsRatio_working_3-way'!U404/(3*'OddsRatio_working_3-way'!X404^(1/3))*COS(('OddsRatio_working_3-way'!Y404+4*PI())/3)</f>
        <v>-0.23934231327537431</v>
      </c>
      <c r="AI404" s="11">
        <f>'OddsRatio_working_3-way'!U404/(3*'OddsRatio_working_3-way'!X404^(1/3))*SIN(('OddsRatio_working_3-way'!Y404)/3)</f>
        <v>-2.9752407503645655E-2</v>
      </c>
      <c r="AJ404" s="11">
        <f>'OddsRatio_working_3-way'!U404/(3*'OddsRatio_working_3-way'!X404^(1/3))*SIN(('OddsRatio_working_3-way'!Y404+2*PI())/3)</f>
        <v>-0.44430545449766135</v>
      </c>
      <c r="AK404" s="11">
        <f>'OddsRatio_working_3-way'!U404/(3*'OddsRatio_working_3-way'!X404^(1/3))*SIN(('OddsRatio_working_3-way'!Y404+4*PI())/3)</f>
        <v>0.47405786200130701</v>
      </c>
      <c r="AL404" s="11">
        <f>'OddsRatio_working_3-way'!Z404+'OddsRatio_working_3-way'!AF404</f>
        <v>1.0604346159891136</v>
      </c>
      <c r="AM404" s="11">
        <f>'OddsRatio_working_3-way'!AA404+'OddsRatio_working_3-way'!AG404</f>
        <v>-0.58174998943836431</v>
      </c>
      <c r="AN404" s="11">
        <f>'OddsRatio_working_3-way'!AB404+'OddsRatio_working_3-way'!AH404</f>
        <v>-0.47868462655074862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1.0604346159891136</v>
      </c>
      <c r="AS404" s="11">
        <f>IF(('OddsRatio_working_3-way'!X404=0),IF(Q404&gt;0,-Q404^(1/3),(-Q404)^(1/3)),'OddsRatio_working_3-way'!AM404-'OddsRatio_working_3-way'!R404/3)</f>
        <v>-0.58174998943836431</v>
      </c>
      <c r="AT404" s="11">
        <f>IF(('OddsRatio_working_3-way'!X404=0),IF(Q404&gt;0,-Q404^(1/3),(-Q404)^(1/3)),'OddsRatio_working_3-way'!AN404-'OddsRatio_working_3-way'!R404/3)</f>
        <v>-0.47868462655074862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9">
        <f t="shared" si="91"/>
        <v>0.44795673743670372</v>
      </c>
      <c r="E405" s="9">
        <f t="shared" si="92"/>
        <v>0.3281950845035449</v>
      </c>
      <c r="F405" s="9">
        <f t="shared" si="93"/>
        <v>0.22384817805975155</v>
      </c>
      <c r="G405" s="9">
        <f t="shared" si="94"/>
        <v>1.0443715525650075</v>
      </c>
      <c r="H405" s="9">
        <f t="shared" si="95"/>
        <v>2.2323584320267087</v>
      </c>
      <c r="I405" s="9">
        <f t="shared" si="96"/>
        <v>3.0469682430274143</v>
      </c>
      <c r="J405" s="9">
        <f t="shared" si="97"/>
        <v>4.4673135545158251</v>
      </c>
      <c r="K405" s="11">
        <f t="shared" si="98"/>
        <v>0.4587155963302752</v>
      </c>
      <c r="L405" s="11">
        <f t="shared" si="99"/>
        <v>0.33783783783783783</v>
      </c>
      <c r="M405" s="11">
        <f t="shared" si="100"/>
        <v>0.23148148148148145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-0.27545090962522156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0.231739767290226</v>
      </c>
      <c r="Q405" s="11">
        <f>2*'OddsRatio_working_3-way'!K405*'OddsRatio_working_3-way'!L405*'OddsRatio_working_3-way'!M405</f>
        <v>7.1746057984590078E-2</v>
      </c>
      <c r="R405" s="11">
        <f t="shared" si="101"/>
        <v>0</v>
      </c>
      <c r="S405" s="11">
        <f t="shared" si="102"/>
        <v>-0.84131058999053976</v>
      </c>
      <c r="T405" s="11">
        <f t="shared" si="103"/>
        <v>-0.26046767491967171</v>
      </c>
      <c r="U405" s="11">
        <f>'OddsRatio_working_3-way'!S405-'OddsRatio_working_3-way'!R405^2/3</f>
        <v>-0.84131058999053976</v>
      </c>
      <c r="V405" s="11">
        <f>'OddsRatio_working_3-way'!S405*'OddsRatio_working_3-way'!R405/3-2*'OddsRatio_working_3-way'!R405^3/27-'OddsRatio_working_3-way'!T405</f>
        <v>0.26046767491967171</v>
      </c>
      <c r="W405" s="11">
        <f>'OddsRatio_working_3-way'!V405^2+4*'OddsRatio_working_3-way'!U405^3/27</f>
        <v>-2.0376232931026902E-2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0.14850895815496004</v>
      </c>
      <c r="Y405" s="11">
        <f>IF('OddsRatio_working_3-way'!W405&gt;=0,IF('OddsRatio_working_3-way'!V405+SQRT('OddsRatio_working_3-way'!W405)&gt;0,0,PI()),ACOS('OddsRatio_working_3-way'!V405/(2*'OddsRatio_working_3-way'!X405)))</f>
        <v>0.50133314696962161</v>
      </c>
      <c r="Z405" s="11">
        <f>'OddsRatio_working_3-way'!X405^(1/3)*COS('OddsRatio_working_3-way'!Y405/3)</f>
        <v>0.52218577628250384</v>
      </c>
      <c r="AA405" s="11">
        <f>'OddsRatio_working_3-way'!X405^(1/3)*COS(('OddsRatio_working_3-way'!Y405+2*PI())/3)</f>
        <v>-0.33737629907583233</v>
      </c>
      <c r="AB405" s="11">
        <f>'OddsRatio_working_3-way'!X405^(1/3)*COS(('OddsRatio_working_3-way'!Y405+4*PI())/3)</f>
        <v>-0.18480947720667171</v>
      </c>
      <c r="AC405" s="11">
        <f>'OddsRatio_working_3-way'!X405^(1/3)*SIN('OddsRatio_working_3-way'!Y405/3)</f>
        <v>8.8084495675565824E-2</v>
      </c>
      <c r="AD405" s="11">
        <f>'OddsRatio_working_3-way'!X405^(1/3)*SIN(('OddsRatio_working_3-way'!Y405+2*PI())/3)</f>
        <v>0.40818389991776316</v>
      </c>
      <c r="AE405" s="11">
        <f>'OddsRatio_working_3-way'!X405^(1/3)*SIN(('OddsRatio_working_3-way'!Y405+4*PI())/3)</f>
        <v>-0.4962683955933288</v>
      </c>
      <c r="AF405" s="11">
        <f>-'OddsRatio_working_3-way'!U405/(3*'OddsRatio_working_3-way'!X405^(1/3))*COS(('OddsRatio_working_3-way'!Y405)/3)</f>
        <v>0.52218577628250373</v>
      </c>
      <c r="AG405" s="11">
        <f>-'OddsRatio_working_3-way'!U405/(3*'OddsRatio_working_3-way'!X405^(1/3))*COS(('OddsRatio_working_3-way'!Y405+2*PI())/3)</f>
        <v>-0.33737629907583228</v>
      </c>
      <c r="AH405" s="11">
        <f>-'OddsRatio_working_3-way'!U405/(3*'OddsRatio_working_3-way'!X405^(1/3))*COS(('OddsRatio_working_3-way'!Y405+4*PI())/3)</f>
        <v>-0.18480947720667168</v>
      </c>
      <c r="AI405" s="11">
        <f>'OddsRatio_working_3-way'!U405/(3*'OddsRatio_working_3-way'!X405^(1/3))*SIN(('OddsRatio_working_3-way'!Y405)/3)</f>
        <v>-8.808449567556581E-2</v>
      </c>
      <c r="AJ405" s="11">
        <f>'OddsRatio_working_3-way'!U405/(3*'OddsRatio_working_3-way'!X405^(1/3))*SIN(('OddsRatio_working_3-way'!Y405+2*PI())/3)</f>
        <v>-0.4081838999177631</v>
      </c>
      <c r="AK405" s="11">
        <f>'OddsRatio_working_3-way'!U405/(3*'OddsRatio_working_3-way'!X405^(1/3))*SIN(('OddsRatio_working_3-way'!Y405+4*PI())/3)</f>
        <v>0.49626839559332869</v>
      </c>
      <c r="AL405" s="11">
        <f>'OddsRatio_working_3-way'!Z405+'OddsRatio_working_3-way'!AF405</f>
        <v>1.0443715525650075</v>
      </c>
      <c r="AM405" s="11">
        <f>'OddsRatio_working_3-way'!AA405+'OddsRatio_working_3-way'!AG405</f>
        <v>-0.67475259815166466</v>
      </c>
      <c r="AN405" s="11">
        <f>'OddsRatio_working_3-way'!AB405+'OddsRatio_working_3-way'!AH405</f>
        <v>-0.36961895441334336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1.0443715525650075</v>
      </c>
      <c r="AS405" s="11">
        <f>IF(('OddsRatio_working_3-way'!X405=0),IF(Q405&gt;0,-Q405^(1/3),(-Q405)^(1/3)),'OddsRatio_working_3-way'!AM405-'OddsRatio_working_3-way'!R405/3)</f>
        <v>-0.67475259815166466</v>
      </c>
      <c r="AT405" s="11">
        <f>IF(('OddsRatio_working_3-way'!X405=0),IF(Q405&gt;0,-Q405^(1/3),(-Q405)^(1/3)),'OddsRatio_working_3-way'!AN405-'OddsRatio_working_3-way'!R405/3)</f>
        <v>-0.36961895441334336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9">
        <f t="shared" si="91"/>
        <v>0.39010632027294012</v>
      </c>
      <c r="E406" s="9">
        <f t="shared" si="92"/>
        <v>0.31462939770129528</v>
      </c>
      <c r="F406" s="9">
        <f t="shared" si="93"/>
        <v>0.29526428202576477</v>
      </c>
      <c r="G406" s="9">
        <f t="shared" si="94"/>
        <v>1.0422691593415598</v>
      </c>
      <c r="H406" s="9">
        <f t="shared" si="95"/>
        <v>2.5634037390123399</v>
      </c>
      <c r="I406" s="9">
        <f t="shared" si="96"/>
        <v>3.1783425430238594</v>
      </c>
      <c r="J406" s="9">
        <f t="shared" si="97"/>
        <v>3.3867963748921719</v>
      </c>
      <c r="K406" s="11">
        <f t="shared" si="98"/>
        <v>0.4</v>
      </c>
      <c r="L406" s="11">
        <f t="shared" si="99"/>
        <v>0.3236245954692557</v>
      </c>
      <c r="M406" s="11">
        <f t="shared" si="100"/>
        <v>0.303951367781155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-0.28247410511405557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0.23135715761206363</v>
      </c>
      <c r="Q406" s="11">
        <f>2*'OddsRatio_working_3-way'!K406*'OddsRatio_working_3-way'!L406*'OddsRatio_working_3-way'!M406</f>
        <v>7.8692910752402603E-2</v>
      </c>
      <c r="R406" s="11">
        <f t="shared" si="101"/>
        <v>0</v>
      </c>
      <c r="S406" s="11">
        <f t="shared" si="102"/>
        <v>-0.81903846555650728</v>
      </c>
      <c r="T406" s="11">
        <f t="shared" si="103"/>
        <v>-0.27858451209405011</v>
      </c>
      <c r="U406" s="11">
        <f>'OddsRatio_working_3-way'!S406-'OddsRatio_working_3-way'!R406^2/3</f>
        <v>-0.81903846555650728</v>
      </c>
      <c r="V406" s="11">
        <f>'OddsRatio_working_3-way'!S406*'OddsRatio_working_3-way'!R406/3-2*'OddsRatio_working_3-way'!R406^3/27-'OddsRatio_working_3-way'!T406</f>
        <v>0.27858451209405011</v>
      </c>
      <c r="W406" s="11">
        <f>'OddsRatio_working_3-way'!V406^2+4*'OddsRatio_working_3-way'!U406^3/27</f>
        <v>-3.7878053577462545E-3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0.14265091634513447</v>
      </c>
      <c r="Y406" s="11">
        <f>IF('OddsRatio_working_3-way'!W406&gt;=0,IF('OddsRatio_working_3-way'!V406+SQRT('OddsRatio_working_3-way'!W406)&gt;0,0,PI()),ACOS('OddsRatio_working_3-way'!V406/(2*'OddsRatio_working_3-way'!X406)))</f>
        <v>0.21742854784627608</v>
      </c>
      <c r="Z406" s="11">
        <f>'OddsRatio_working_3-way'!X406^(1/3)*COS('OddsRatio_working_3-way'!Y406/3)</f>
        <v>0.52113457967077992</v>
      </c>
      <c r="AA406" s="11">
        <f>'OddsRatio_working_3-way'!X406^(1/3)*COS(('OddsRatio_working_3-way'!Y406+2*PI())/3)</f>
        <v>-0.29333432803914661</v>
      </c>
      <c r="AB406" s="11">
        <f>'OddsRatio_working_3-way'!X406^(1/3)*COS(('OddsRatio_working_3-way'!Y406+4*PI())/3)</f>
        <v>-0.22780025163163325</v>
      </c>
      <c r="AC406" s="11">
        <f>'OddsRatio_working_3-way'!X406^(1/3)*SIN('OddsRatio_working_3-way'!Y406/3)</f>
        <v>3.7836116654971351E-2</v>
      </c>
      <c r="AD406" s="11">
        <f>'OddsRatio_working_3-way'!X406^(1/3)*SIN(('OddsRatio_working_3-way'!Y406+2*PI())/3)</f>
        <v>0.43239772645793534</v>
      </c>
      <c r="AE406" s="11">
        <f>'OddsRatio_working_3-way'!X406^(1/3)*SIN(('OddsRatio_working_3-way'!Y406+4*PI())/3)</f>
        <v>-0.47023384311290667</v>
      </c>
      <c r="AF406" s="11">
        <f>-'OddsRatio_working_3-way'!U406/(3*'OddsRatio_working_3-way'!X406^(1/3))*COS(('OddsRatio_working_3-way'!Y406)/3)</f>
        <v>0.52113457967077992</v>
      </c>
      <c r="AG406" s="11">
        <f>-'OddsRatio_working_3-way'!U406/(3*'OddsRatio_working_3-way'!X406^(1/3))*COS(('OddsRatio_working_3-way'!Y406+2*PI())/3)</f>
        <v>-0.29333432803914661</v>
      </c>
      <c r="AH406" s="11">
        <f>-'OddsRatio_working_3-way'!U406/(3*'OddsRatio_working_3-way'!X406^(1/3))*COS(('OddsRatio_working_3-way'!Y406+4*PI())/3)</f>
        <v>-0.22780025163163325</v>
      </c>
      <c r="AI406" s="11">
        <f>'OddsRatio_working_3-way'!U406/(3*'OddsRatio_working_3-way'!X406^(1/3))*SIN(('OddsRatio_working_3-way'!Y406)/3)</f>
        <v>-3.7836116654971351E-2</v>
      </c>
      <c r="AJ406" s="11">
        <f>'OddsRatio_working_3-way'!U406/(3*'OddsRatio_working_3-way'!X406^(1/3))*SIN(('OddsRatio_working_3-way'!Y406+2*PI())/3)</f>
        <v>-0.43239772645793534</v>
      </c>
      <c r="AK406" s="11">
        <f>'OddsRatio_working_3-way'!U406/(3*'OddsRatio_working_3-way'!X406^(1/3))*SIN(('OddsRatio_working_3-way'!Y406+4*PI())/3)</f>
        <v>0.47023384311290667</v>
      </c>
      <c r="AL406" s="11">
        <f>'OddsRatio_working_3-way'!Z406+'OddsRatio_working_3-way'!AF406</f>
        <v>1.0422691593415598</v>
      </c>
      <c r="AM406" s="11">
        <f>'OddsRatio_working_3-way'!AA406+'OddsRatio_working_3-way'!AG406</f>
        <v>-0.58666865607829322</v>
      </c>
      <c r="AN406" s="11">
        <f>'OddsRatio_working_3-way'!AB406+'OddsRatio_working_3-way'!AH406</f>
        <v>-0.45560050326326651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1.0422691593415598</v>
      </c>
      <c r="AS406" s="11">
        <f>IF(('OddsRatio_working_3-way'!X406=0),IF(Q406&gt;0,-Q406^(1/3),(-Q406)^(1/3)),'OddsRatio_working_3-way'!AM406-'OddsRatio_working_3-way'!R406/3)</f>
        <v>-0.58666865607829322</v>
      </c>
      <c r="AT406" s="11">
        <f>IF(('OddsRatio_working_3-way'!X406=0),IF(Q406&gt;0,-Q406^(1/3),(-Q406)^(1/3)),'OddsRatio_working_3-way'!AN406-'OddsRatio_working_3-way'!R406/3)</f>
        <v>-0.45560050326326651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9">
        <f t="shared" si="91"/>
        <v>0.52298922842338891</v>
      </c>
      <c r="E407" s="9">
        <f t="shared" si="92"/>
        <v>0.25892912728569906</v>
      </c>
      <c r="F407" s="9">
        <f t="shared" si="93"/>
        <v>0.21808164429091195</v>
      </c>
      <c r="G407" s="9">
        <f t="shared" si="94"/>
        <v>1.0483738734818395</v>
      </c>
      <c r="H407" s="9">
        <f t="shared" si="95"/>
        <v>1.9120852699292008</v>
      </c>
      <c r="I407" s="9">
        <f t="shared" si="96"/>
        <v>3.8620606746054218</v>
      </c>
      <c r="J407" s="9">
        <f t="shared" si="97"/>
        <v>4.5854386473078916</v>
      </c>
      <c r="K407" s="11">
        <f t="shared" si="98"/>
        <v>0.53475935828876997</v>
      </c>
      <c r="L407" s="11">
        <f t="shared" si="99"/>
        <v>0.26809651474530832</v>
      </c>
      <c r="M407" s="11">
        <f t="shared" si="100"/>
        <v>0.22624434389140272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-0.26347250345135254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0.22770072029327854</v>
      </c>
      <c r="Q407" s="11">
        <f>2*'OddsRatio_working_3-way'!K407*'OddsRatio_working_3-way'!L407*'OddsRatio_working_3-way'!M407</f>
        <v>6.4872000083555134E-2</v>
      </c>
      <c r="R407" s="11">
        <f t="shared" si="101"/>
        <v>0</v>
      </c>
      <c r="S407" s="11">
        <f t="shared" si="102"/>
        <v>-0.86422953936565572</v>
      </c>
      <c r="T407" s="11">
        <f t="shared" si="103"/>
        <v>-0.24621924198451728</v>
      </c>
      <c r="U407" s="11">
        <f>'OddsRatio_working_3-way'!S407-'OddsRatio_working_3-way'!R407^2/3</f>
        <v>-0.86422953936565572</v>
      </c>
      <c r="V407" s="11">
        <f>'OddsRatio_working_3-way'!S407*'OddsRatio_working_3-way'!R407/3-2*'OddsRatio_working_3-way'!R407^3/27-'OddsRatio_working_3-way'!T407</f>
        <v>0.24621924198451728</v>
      </c>
      <c r="W407" s="11">
        <f>'OddsRatio_working_3-way'!V407^2+4*'OddsRatio_working_3-way'!U407^3/27</f>
        <v>-3.5003748763256258E-2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0.15461861457040557</v>
      </c>
      <c r="Y407" s="11">
        <f>IF('OddsRatio_working_3-way'!W407&gt;=0,IF('OddsRatio_working_3-way'!V407+SQRT('OddsRatio_working_3-way'!W407)&gt;0,0,PI()),ACOS('OddsRatio_working_3-way'!V407/(2*'OddsRatio_working_3-way'!X407)))</f>
        <v>0.64978359309865896</v>
      </c>
      <c r="Z407" s="11">
        <f>'OddsRatio_working_3-way'!X407^(1/3)*COS('OddsRatio_working_3-way'!Y407/3)</f>
        <v>0.52418693674091987</v>
      </c>
      <c r="AA407" s="11">
        <f>'OddsRatio_working_3-way'!X407^(1/3)*COS(('OddsRatio_working_3-way'!Y407+2*PI())/3)</f>
        <v>-0.36198554190005555</v>
      </c>
      <c r="AB407" s="11">
        <f>'OddsRatio_working_3-way'!X407^(1/3)*COS(('OddsRatio_working_3-way'!Y407+4*PI())/3)</f>
        <v>-0.16220139484086438</v>
      </c>
      <c r="AC407" s="11">
        <f>'OddsRatio_working_3-way'!X407^(1/3)*SIN('OddsRatio_working_3-way'!Y407/3)</f>
        <v>0.11534543108444378</v>
      </c>
      <c r="AD407" s="11">
        <f>'OddsRatio_working_3-way'!X407^(1/3)*SIN(('OddsRatio_working_3-way'!Y407+2*PI())/3)</f>
        <v>0.39628648800736116</v>
      </c>
      <c r="AE407" s="11">
        <f>'OddsRatio_working_3-way'!X407^(1/3)*SIN(('OddsRatio_working_3-way'!Y407+4*PI())/3)</f>
        <v>-0.51163191909180494</v>
      </c>
      <c r="AF407" s="11">
        <f>-'OddsRatio_working_3-way'!U407/(3*'OddsRatio_working_3-way'!X407^(1/3))*COS(('OddsRatio_working_3-way'!Y407)/3)</f>
        <v>0.52418693674091976</v>
      </c>
      <c r="AG407" s="11">
        <f>-'OddsRatio_working_3-way'!U407/(3*'OddsRatio_working_3-way'!X407^(1/3))*COS(('OddsRatio_working_3-way'!Y407+2*PI())/3)</f>
        <v>-0.3619855419000555</v>
      </c>
      <c r="AH407" s="11">
        <f>-'OddsRatio_working_3-way'!U407/(3*'OddsRatio_working_3-way'!X407^(1/3))*COS(('OddsRatio_working_3-way'!Y407+4*PI())/3)</f>
        <v>-0.16220139484086435</v>
      </c>
      <c r="AI407" s="11">
        <f>'OddsRatio_working_3-way'!U407/(3*'OddsRatio_working_3-way'!X407^(1/3))*SIN(('OddsRatio_working_3-way'!Y407)/3)</f>
        <v>-0.11534543108444377</v>
      </c>
      <c r="AJ407" s="11">
        <f>'OddsRatio_working_3-way'!U407/(3*'OddsRatio_working_3-way'!X407^(1/3))*SIN(('OddsRatio_working_3-way'!Y407+2*PI())/3)</f>
        <v>-0.39628648800736105</v>
      </c>
      <c r="AK407" s="11">
        <f>'OddsRatio_working_3-way'!U407/(3*'OddsRatio_working_3-way'!X407^(1/3))*SIN(('OddsRatio_working_3-way'!Y407+4*PI())/3)</f>
        <v>0.51163191909180483</v>
      </c>
      <c r="AL407" s="11">
        <f>'OddsRatio_working_3-way'!Z407+'OddsRatio_working_3-way'!AF407</f>
        <v>1.0483738734818395</v>
      </c>
      <c r="AM407" s="11">
        <f>'OddsRatio_working_3-way'!AA407+'OddsRatio_working_3-way'!AG407</f>
        <v>-0.72397108380011099</v>
      </c>
      <c r="AN407" s="11">
        <f>'OddsRatio_working_3-way'!AB407+'OddsRatio_working_3-way'!AH407</f>
        <v>-0.32440278968172875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1.0483738734818395</v>
      </c>
      <c r="AS407" s="11">
        <f>IF(('OddsRatio_working_3-way'!X407=0),IF(Q407&gt;0,-Q407^(1/3),(-Q407)^(1/3)),'OddsRatio_working_3-way'!AM407-'OddsRatio_working_3-way'!R407/3)</f>
        <v>-0.72397108380011099</v>
      </c>
      <c r="AT407" s="11">
        <f>IF(('OddsRatio_working_3-way'!X407=0),IF(Q407&gt;0,-Q407^(1/3),(-Q407)^(1/3)),'OddsRatio_working_3-way'!AN407-'OddsRatio_working_3-way'!R407/3)</f>
        <v>-0.32440278968172875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9">
        <f t="shared" si="91"/>
        <v>0.31813646471612228</v>
      </c>
      <c r="E408" s="9">
        <f t="shared" si="92"/>
        <v>0.31093212991343844</v>
      </c>
      <c r="F408" s="9">
        <f t="shared" si="93"/>
        <v>0.37093140537043928</v>
      </c>
      <c r="G408" s="9">
        <f t="shared" si="94"/>
        <v>1.0404394115983524</v>
      </c>
      <c r="H408" s="9">
        <f t="shared" si="95"/>
        <v>3.1433051878926053</v>
      </c>
      <c r="I408" s="9">
        <f t="shared" si="96"/>
        <v>3.2161359467044908</v>
      </c>
      <c r="J408" s="9">
        <f t="shared" si="97"/>
        <v>2.6959162409053143</v>
      </c>
      <c r="K408" s="11">
        <f t="shared" si="98"/>
        <v>0.32679738562091504</v>
      </c>
      <c r="L408" s="11">
        <f t="shared" si="99"/>
        <v>0.31948881789137379</v>
      </c>
      <c r="M408" s="11">
        <f t="shared" si="100"/>
        <v>0.38022813688212931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-0.28393106778055432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0.23104760557267773</v>
      </c>
      <c r="Q408" s="11">
        <f>2*'OddsRatio_working_3-way'!K408*'OddsRatio_working_3-way'!L408*'OddsRatio_working_3-way'!M408</f>
        <v>7.9397802602294745E-2</v>
      </c>
      <c r="R408" s="11">
        <f t="shared" si="101"/>
        <v>0</v>
      </c>
      <c r="S408" s="11">
        <f t="shared" si="102"/>
        <v>-0.81374541848745707</v>
      </c>
      <c r="T408" s="11">
        <f t="shared" si="103"/>
        <v>-0.27963760085479622</v>
      </c>
      <c r="U408" s="11">
        <f>'OddsRatio_working_3-way'!S408-'OddsRatio_working_3-way'!R408^2/3</f>
        <v>-0.81374541848745707</v>
      </c>
      <c r="V408" s="11">
        <f>'OddsRatio_working_3-way'!S408*'OddsRatio_working_3-way'!R408/3-2*'OddsRatio_working_3-way'!R408^3/27-'OddsRatio_working_3-way'!T408</f>
        <v>0.27963760085479622</v>
      </c>
      <c r="W408" s="11">
        <f>'OddsRatio_working_3-way'!V408^2+4*'OddsRatio_working_3-way'!U408^3/27</f>
        <v>-1.6320341404892913E-3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0.14127032769863213</v>
      </c>
      <c r="Y408" s="11">
        <f>IF('OddsRatio_working_3-way'!W408&gt;=0,IF('OddsRatio_working_3-way'!V408+SQRT('OddsRatio_working_3-way'!W408)&gt;0,0,PI()),ACOS('OddsRatio_working_3-way'!V408/(2*'OddsRatio_working_3-way'!X408)))</f>
        <v>0.14347448748259506</v>
      </c>
      <c r="Z408" s="11">
        <f>'OddsRatio_working_3-way'!X408^(1/3)*COS('OddsRatio_working_3-way'!Y408/3)</f>
        <v>0.5202197057991762</v>
      </c>
      <c r="AA408" s="11">
        <f>'OddsRatio_working_3-way'!X408^(1/3)*COS(('OddsRatio_working_3-way'!Y408+2*PI())/3)</f>
        <v>-0.28167250337507954</v>
      </c>
      <c r="AB408" s="11">
        <f>'OddsRatio_working_3-way'!X408^(1/3)*COS(('OddsRatio_working_3-way'!Y408+4*PI())/3)</f>
        <v>-0.23854720242409663</v>
      </c>
      <c r="AC408" s="11">
        <f>'OddsRatio_working_3-way'!X408^(1/3)*SIN('OddsRatio_working_3-way'!Y408/3)</f>
        <v>2.4898404112933585E-2</v>
      </c>
      <c r="AD408" s="11">
        <f>'OddsRatio_working_3-way'!X408^(1/3)*SIN(('OddsRatio_working_3-way'!Y408+2*PI())/3)</f>
        <v>0.43807427871488674</v>
      </c>
      <c r="AE408" s="11">
        <f>'OddsRatio_working_3-way'!X408^(1/3)*SIN(('OddsRatio_working_3-way'!Y408+4*PI())/3)</f>
        <v>-0.46297268282782034</v>
      </c>
      <c r="AF408" s="11">
        <f>-'OddsRatio_working_3-way'!U408/(3*'OddsRatio_working_3-way'!X408^(1/3))*COS(('OddsRatio_working_3-way'!Y408)/3)</f>
        <v>0.52021970579917609</v>
      </c>
      <c r="AG408" s="11">
        <f>-'OddsRatio_working_3-way'!U408/(3*'OddsRatio_working_3-way'!X408^(1/3))*COS(('OddsRatio_working_3-way'!Y408+2*PI())/3)</f>
        <v>-0.28167250337507949</v>
      </c>
      <c r="AH408" s="11">
        <f>-'OddsRatio_working_3-way'!U408/(3*'OddsRatio_working_3-way'!X408^(1/3))*COS(('OddsRatio_working_3-way'!Y408+4*PI())/3)</f>
        <v>-0.23854720242409658</v>
      </c>
      <c r="AI408" s="11">
        <f>'OddsRatio_working_3-way'!U408/(3*'OddsRatio_working_3-way'!X408^(1/3))*SIN(('OddsRatio_working_3-way'!Y408)/3)</f>
        <v>-2.4898404112933578E-2</v>
      </c>
      <c r="AJ408" s="11">
        <f>'OddsRatio_working_3-way'!U408/(3*'OddsRatio_working_3-way'!X408^(1/3))*SIN(('OddsRatio_working_3-way'!Y408+2*PI())/3)</f>
        <v>-0.43807427871488663</v>
      </c>
      <c r="AK408" s="11">
        <f>'OddsRatio_working_3-way'!U408/(3*'OddsRatio_working_3-way'!X408^(1/3))*SIN(('OddsRatio_working_3-way'!Y408+4*PI())/3)</f>
        <v>0.46297268282782023</v>
      </c>
      <c r="AL408" s="11">
        <f>'OddsRatio_working_3-way'!Z408+'OddsRatio_working_3-way'!AF408</f>
        <v>1.0404394115983524</v>
      </c>
      <c r="AM408" s="11">
        <f>'OddsRatio_working_3-way'!AA408+'OddsRatio_working_3-way'!AG408</f>
        <v>-0.56334500675015908</v>
      </c>
      <c r="AN408" s="11">
        <f>'OddsRatio_working_3-way'!AB408+'OddsRatio_working_3-way'!AH408</f>
        <v>-0.47709440484819321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1.0404394115983524</v>
      </c>
      <c r="AS408" s="11">
        <f>IF(('OddsRatio_working_3-way'!X408=0),IF(Q408&gt;0,-Q408^(1/3),(-Q408)^(1/3)),'OddsRatio_working_3-way'!AM408-'OddsRatio_working_3-way'!R408/3)</f>
        <v>-0.56334500675015908</v>
      </c>
      <c r="AT408" s="11">
        <f>IF(('OddsRatio_working_3-way'!X408=0),IF(Q408&gt;0,-Q408^(1/3),(-Q408)^(1/3)),'OddsRatio_working_3-way'!AN408-'OddsRatio_working_3-way'!R408/3)</f>
        <v>-0.47709440484819321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9">
        <f t="shared" si="91"/>
        <v>0.31304417119664685</v>
      </c>
      <c r="E409" s="9">
        <f t="shared" si="92"/>
        <v>0.31304417119664685</v>
      </c>
      <c r="F409" s="9">
        <f t="shared" si="93"/>
        <v>0.3739116576067063</v>
      </c>
      <c r="G409" s="9">
        <f t="shared" si="94"/>
        <v>1.0400177125185148</v>
      </c>
      <c r="H409" s="9">
        <f t="shared" si="95"/>
        <v>3.1944373734140665</v>
      </c>
      <c r="I409" s="9">
        <f t="shared" si="96"/>
        <v>3.1944373734140665</v>
      </c>
      <c r="J409" s="9">
        <f t="shared" si="97"/>
        <v>2.6744285171548086</v>
      </c>
      <c r="K409" s="11">
        <f t="shared" si="98"/>
        <v>0.32154340836012862</v>
      </c>
      <c r="L409" s="11">
        <f t="shared" si="99"/>
        <v>0.32154340836012862</v>
      </c>
      <c r="M409" s="11">
        <f t="shared" si="100"/>
        <v>0.38314176245210729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-0.28394191120718082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0.23094431148310973</v>
      </c>
      <c r="Q409" s="11">
        <f>2*'OddsRatio_working_3-way'!K409*'OddsRatio_working_3-way'!L409*'OddsRatio_working_3-way'!M409</f>
        <v>7.9226178896435587E-2</v>
      </c>
      <c r="R409" s="11">
        <f t="shared" si="101"/>
        <v>0</v>
      </c>
      <c r="S409" s="11">
        <f t="shared" si="102"/>
        <v>-0.81335055646152599</v>
      </c>
      <c r="T409" s="11">
        <f t="shared" si="103"/>
        <v>-0.27902248935215301</v>
      </c>
      <c r="U409" s="11">
        <f>'OddsRatio_working_3-way'!S409-'OddsRatio_working_3-way'!R409^2/3</f>
        <v>-0.81335055646152599</v>
      </c>
      <c r="V409" s="11">
        <f>'OddsRatio_working_3-way'!S409*'OddsRatio_working_3-way'!R409/3-2*'OddsRatio_working_3-way'!R409^3/27-'OddsRatio_working_3-way'!T409</f>
        <v>0.27902248935215301</v>
      </c>
      <c r="W409" s="11">
        <f>'OddsRatio_working_3-way'!V409^2+4*'OddsRatio_working_3-way'!U409^3/27</f>
        <v>-1.8595197146664549E-3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0.14116751510080036</v>
      </c>
      <c r="Y409" s="11">
        <f>IF('OddsRatio_working_3-way'!W409&gt;=0,IF('OddsRatio_working_3-way'!V409+SQRT('OddsRatio_working_3-way'!W409)&gt;0,0,PI()),ACOS('OddsRatio_working_3-way'!V409/(2*'OddsRatio_working_3-way'!X409)))</f>
        <v>0.15333410820502458</v>
      </c>
      <c r="Z409" s="11">
        <f>'OddsRatio_working_3-way'!X409^(1/3)*COS('OddsRatio_working_3-way'!Y409/3)</f>
        <v>0.52000885625925741</v>
      </c>
      <c r="AA409" s="11">
        <f>'OddsRatio_working_3-way'!X409^(1/3)*COS(('OddsRatio_working_3-way'!Y409+2*PI())/3)</f>
        <v>-0.28304203161470748</v>
      </c>
      <c r="AB409" s="11">
        <f>'OddsRatio_working_3-way'!X409^(1/3)*COS(('OddsRatio_working_3-way'!Y409+4*PI())/3)</f>
        <v>-0.23696682464455002</v>
      </c>
      <c r="AC409" s="11">
        <f>'OddsRatio_working_3-way'!X409^(1/3)*SIN('OddsRatio_working_3-way'!Y409/3)</f>
        <v>2.6601533147188175E-2</v>
      </c>
      <c r="AD409" s="11">
        <f>'OddsRatio_working_3-way'!X409^(1/3)*SIN(('OddsRatio_working_3-way'!Y409+2*PI())/3)</f>
        <v>0.43704011313981339</v>
      </c>
      <c r="AE409" s="11">
        <f>'OddsRatio_working_3-way'!X409^(1/3)*SIN(('OddsRatio_working_3-way'!Y409+4*PI())/3)</f>
        <v>-0.46364164628700155</v>
      </c>
      <c r="AF409" s="11">
        <f>-'OddsRatio_working_3-way'!U409/(3*'OddsRatio_working_3-way'!X409^(1/3))*COS(('OddsRatio_working_3-way'!Y409)/3)</f>
        <v>0.52000885625925741</v>
      </c>
      <c r="AG409" s="11">
        <f>-'OddsRatio_working_3-way'!U409/(3*'OddsRatio_working_3-way'!X409^(1/3))*COS(('OddsRatio_working_3-way'!Y409+2*PI())/3)</f>
        <v>-0.28304203161470748</v>
      </c>
      <c r="AH409" s="11">
        <f>-'OddsRatio_working_3-way'!U409/(3*'OddsRatio_working_3-way'!X409^(1/3))*COS(('OddsRatio_working_3-way'!Y409+4*PI())/3)</f>
        <v>-0.23696682464455002</v>
      </c>
      <c r="AI409" s="11">
        <f>'OddsRatio_working_3-way'!U409/(3*'OddsRatio_working_3-way'!X409^(1/3))*SIN(('OddsRatio_working_3-way'!Y409)/3)</f>
        <v>-2.6601533147188175E-2</v>
      </c>
      <c r="AJ409" s="11">
        <f>'OddsRatio_working_3-way'!U409/(3*'OddsRatio_working_3-way'!X409^(1/3))*SIN(('OddsRatio_working_3-way'!Y409+2*PI())/3)</f>
        <v>-0.43704011313981339</v>
      </c>
      <c r="AK409" s="11">
        <f>'OddsRatio_working_3-way'!U409/(3*'OddsRatio_working_3-way'!X409^(1/3))*SIN(('OddsRatio_working_3-way'!Y409+4*PI())/3)</f>
        <v>0.46364164628700155</v>
      </c>
      <c r="AL409" s="11">
        <f>'OddsRatio_working_3-way'!Z409+'OddsRatio_working_3-way'!AF409</f>
        <v>1.0400177125185148</v>
      </c>
      <c r="AM409" s="11">
        <f>'OddsRatio_working_3-way'!AA409+'OddsRatio_working_3-way'!AG409</f>
        <v>-0.56608406322941496</v>
      </c>
      <c r="AN409" s="11">
        <f>'OddsRatio_working_3-way'!AB409+'OddsRatio_working_3-way'!AH409</f>
        <v>-0.47393364928910003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1.0400177125185148</v>
      </c>
      <c r="AS409" s="11">
        <f>IF(('OddsRatio_working_3-way'!X409=0),IF(Q409&gt;0,-Q409^(1/3),(-Q409)^(1/3)),'OddsRatio_working_3-way'!AM409-'OddsRatio_working_3-way'!R409/3)</f>
        <v>-0.56608406322941496</v>
      </c>
      <c r="AT409" s="11">
        <f>IF(('OddsRatio_working_3-way'!X409=0),IF(Q409&gt;0,-Q409^(1/3),(-Q409)^(1/3)),'OddsRatio_working_3-way'!AN409-'OddsRatio_working_3-way'!R409/3)</f>
        <v>-0.47393364928910003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9">
        <f t="shared" si="91"/>
        <v>0.4017407193176552</v>
      </c>
      <c r="E410" s="9">
        <f t="shared" si="92"/>
        <v>0.31584978154108828</v>
      </c>
      <c r="F410" s="9">
        <f t="shared" si="93"/>
        <v>0.28240949914125635</v>
      </c>
      <c r="G410" s="9">
        <f t="shared" si="94"/>
        <v>1.0413759751684482</v>
      </c>
      <c r="H410" s="9">
        <f t="shared" si="95"/>
        <v>2.4891676444908812</v>
      </c>
      <c r="I410" s="9">
        <f t="shared" si="96"/>
        <v>3.1660620283503724</v>
      </c>
      <c r="J410" s="9">
        <f t="shared" si="97"/>
        <v>3.5409573794110139</v>
      </c>
      <c r="K410" s="11">
        <f t="shared" si="98"/>
        <v>0.41152263374485593</v>
      </c>
      <c r="L410" s="11">
        <f t="shared" si="99"/>
        <v>0.32467532467532467</v>
      </c>
      <c r="M410" s="11">
        <f t="shared" si="100"/>
        <v>0.29069767441860467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-0.28188616819107781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0.23110084479593526</v>
      </c>
      <c r="Q410" s="11">
        <f>2*'OddsRatio_working_3-way'!K410*'OddsRatio_working_3-way'!L410*'OddsRatio_working_3-way'!M410</f>
        <v>7.7680956233927817E-2</v>
      </c>
      <c r="R410" s="11">
        <f t="shared" si="101"/>
        <v>0</v>
      </c>
      <c r="S410" s="11">
        <f t="shared" si="102"/>
        <v>-0.81983747652095684</v>
      </c>
      <c r="T410" s="11">
        <f t="shared" si="103"/>
        <v>-0.27557562235998551</v>
      </c>
      <c r="U410" s="11">
        <f>'OddsRatio_working_3-way'!S410-'OddsRatio_working_3-way'!R410^2/3</f>
        <v>-0.81983747652095684</v>
      </c>
      <c r="V410" s="11">
        <f>'OddsRatio_working_3-way'!S410*'OddsRatio_working_3-way'!R410/3-2*'OddsRatio_working_3-way'!R410^3/27-'OddsRatio_working_3-way'!T410</f>
        <v>0.27557562235998551</v>
      </c>
      <c r="W410" s="11">
        <f>'OddsRatio_working_3-way'!V410^2+4*'OddsRatio_working_3-way'!U410^3/27</f>
        <v>-5.6936648960072694E-3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0.14285971137369399</v>
      </c>
      <c r="Y410" s="11">
        <f>IF('OddsRatio_working_3-way'!W410&gt;=0,IF('OddsRatio_working_3-way'!V410+SQRT('OddsRatio_working_3-way'!W410)&gt;0,0,PI()),ACOS('OddsRatio_working_3-way'!V410/(2*'OddsRatio_working_3-way'!X410)))</f>
        <v>0.26726297177208025</v>
      </c>
      <c r="Z410" s="11">
        <f>'OddsRatio_working_3-way'!X410^(1/3)*COS('OddsRatio_working_3-way'!Y410/3)</f>
        <v>0.52068798758422408</v>
      </c>
      <c r="AA410" s="11">
        <f>'OddsRatio_working_3-way'!X410^(1/3)*COS(('OddsRatio_working_3-way'!Y410+2*PI())/3)</f>
        <v>-0.30062281973524835</v>
      </c>
      <c r="AB410" s="11">
        <f>'OddsRatio_working_3-way'!X410^(1/3)*COS(('OddsRatio_working_3-way'!Y410+4*PI())/3)</f>
        <v>-0.22006516784897559</v>
      </c>
      <c r="AC410" s="11">
        <f>'OddsRatio_working_3-way'!X410^(1/3)*SIN('OddsRatio_working_3-way'!Y410/3)</f>
        <v>4.6509982001823713E-2</v>
      </c>
      <c r="AD410" s="11">
        <f>'OddsRatio_working_3-way'!X410^(1/3)*SIN(('OddsRatio_working_3-way'!Y410+2*PI())/3)</f>
        <v>0.42767403369242257</v>
      </c>
      <c r="AE410" s="11">
        <f>'OddsRatio_working_3-way'!X410^(1/3)*SIN(('OddsRatio_working_3-way'!Y410+4*PI())/3)</f>
        <v>-0.47418401569424629</v>
      </c>
      <c r="AF410" s="11">
        <f>-'OddsRatio_working_3-way'!U410/(3*'OddsRatio_working_3-way'!X410^(1/3))*COS(('OddsRatio_working_3-way'!Y410)/3)</f>
        <v>0.52068798758422397</v>
      </c>
      <c r="AG410" s="11">
        <f>-'OddsRatio_working_3-way'!U410/(3*'OddsRatio_working_3-way'!X410^(1/3))*COS(('OddsRatio_working_3-way'!Y410+2*PI())/3)</f>
        <v>-0.30062281973524829</v>
      </c>
      <c r="AH410" s="11">
        <f>-'OddsRatio_working_3-way'!U410/(3*'OddsRatio_working_3-way'!X410^(1/3))*COS(('OddsRatio_working_3-way'!Y410+4*PI())/3)</f>
        <v>-0.22006516784897553</v>
      </c>
      <c r="AI410" s="11">
        <f>'OddsRatio_working_3-way'!U410/(3*'OddsRatio_working_3-way'!X410^(1/3))*SIN(('OddsRatio_working_3-way'!Y410)/3)</f>
        <v>-4.6509982001823699E-2</v>
      </c>
      <c r="AJ410" s="11">
        <f>'OddsRatio_working_3-way'!U410/(3*'OddsRatio_working_3-way'!X410^(1/3))*SIN(('OddsRatio_working_3-way'!Y410+2*PI())/3)</f>
        <v>-0.42767403369242246</v>
      </c>
      <c r="AK410" s="11">
        <f>'OddsRatio_working_3-way'!U410/(3*'OddsRatio_working_3-way'!X410^(1/3))*SIN(('OddsRatio_working_3-way'!Y410+4*PI())/3)</f>
        <v>0.47418401569424617</v>
      </c>
      <c r="AL410" s="11">
        <f>'OddsRatio_working_3-way'!Z410+'OddsRatio_working_3-way'!AF410</f>
        <v>1.0413759751684482</v>
      </c>
      <c r="AM410" s="11">
        <f>'OddsRatio_working_3-way'!AA410+'OddsRatio_working_3-way'!AG410</f>
        <v>-0.60124563947049658</v>
      </c>
      <c r="AN410" s="11">
        <f>'OddsRatio_working_3-way'!AB410+'OddsRatio_working_3-way'!AH410</f>
        <v>-0.44013033569795112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1.0413759751684482</v>
      </c>
      <c r="AS410" s="11">
        <f>IF(('OddsRatio_working_3-way'!X410=0),IF(Q410&gt;0,-Q410^(1/3),(-Q410)^(1/3)),'OddsRatio_working_3-way'!AM410-'OddsRatio_working_3-way'!R410/3)</f>
        <v>-0.60124563947049658</v>
      </c>
      <c r="AT410" s="11">
        <f>IF(('OddsRatio_working_3-way'!X410=0),IF(Q410&gt;0,-Q410^(1/3),(-Q410)^(1/3)),'OddsRatio_working_3-way'!AN410-'OddsRatio_working_3-way'!R410/3)</f>
        <v>-0.44013033569795112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9">
        <f t="shared" si="91"/>
        <v>0.30569539596936357</v>
      </c>
      <c r="E411" s="9">
        <f t="shared" si="92"/>
        <v>0.30090368013253382</v>
      </c>
      <c r="F411" s="9">
        <f t="shared" si="93"/>
        <v>0.39340092389810261</v>
      </c>
      <c r="G411" s="9">
        <f t="shared" si="94"/>
        <v>1.0418486986460453</v>
      </c>
      <c r="H411" s="9">
        <f t="shared" si="95"/>
        <v>3.2712301630483789</v>
      </c>
      <c r="I411" s="9">
        <f t="shared" si="96"/>
        <v>3.3233225979806806</v>
      </c>
      <c r="J411" s="9">
        <f t="shared" si="97"/>
        <v>2.5419360739961472</v>
      </c>
      <c r="K411" s="11">
        <f t="shared" si="98"/>
        <v>0.31446540880503143</v>
      </c>
      <c r="L411" s="11">
        <f t="shared" si="99"/>
        <v>0.30959752321981426</v>
      </c>
      <c r="M411" s="11">
        <f t="shared" si="100"/>
        <v>0.40322580645161293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-0.28245011045389423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0.23122456529781721</v>
      </c>
      <c r="Q411" s="11">
        <f>2*'OddsRatio_working_3-way'!K411*'OddsRatio_working_3-way'!L411*'OddsRatio_working_3-way'!M411</f>
        <v>7.8514283632535584E-2</v>
      </c>
      <c r="R411" s="11">
        <f t="shared" si="101"/>
        <v>0</v>
      </c>
      <c r="S411" s="11">
        <f t="shared" si="102"/>
        <v>-0.81863860816425904</v>
      </c>
      <c r="T411" s="11">
        <f t="shared" si="103"/>
        <v>-0.2779757582900711</v>
      </c>
      <c r="U411" s="11">
        <f>'OddsRatio_working_3-way'!S411-'OddsRatio_working_3-way'!R411^2/3</f>
        <v>-0.81863860816425904</v>
      </c>
      <c r="V411" s="11">
        <f>'OddsRatio_working_3-way'!S411*'OddsRatio_working_3-way'!R411/3-2*'OddsRatio_working_3-way'!R411^3/27-'OddsRatio_working_3-way'!T411</f>
        <v>0.2779757582900711</v>
      </c>
      <c r="W411" s="11">
        <f>'OddsRatio_working_3-way'!V411^2+4*'OddsRatio_working_3-way'!U411^3/27</f>
        <v>-4.0074566474411905E-3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0.1425464650950535</v>
      </c>
      <c r="Y411" s="11">
        <f>IF('OddsRatio_working_3-way'!W411&gt;=0,IF('OddsRatio_working_3-way'!V411+SQRT('OddsRatio_working_3-way'!W411)&gt;0,0,PI()),ACOS('OddsRatio_working_3-way'!V411/(2*'OddsRatio_working_3-way'!X411)))</f>
        <v>0.22391498410439503</v>
      </c>
      <c r="Z411" s="11">
        <f>'OddsRatio_working_3-way'!X411^(1/3)*COS('OddsRatio_working_3-way'!Y411/3)</f>
        <v>0.52092434932302267</v>
      </c>
      <c r="AA411" s="11">
        <f>'OddsRatio_working_3-way'!X411^(1/3)*COS(('OddsRatio_working_3-way'!Y411+2*PI())/3)</f>
        <v>-0.29419670819695365</v>
      </c>
      <c r="AB411" s="11">
        <f>'OddsRatio_working_3-way'!X411^(1/3)*COS(('OddsRatio_working_3-way'!Y411+4*PI())/3)</f>
        <v>-0.22672764112606908</v>
      </c>
      <c r="AC411" s="11">
        <f>'OddsRatio_working_3-way'!X411^(1/3)*SIN('OddsRatio_working_3-way'!Y411/3)</f>
        <v>3.8953284035348146E-2</v>
      </c>
      <c r="AD411" s="11">
        <f>'OddsRatio_working_3-way'!X411^(1/3)*SIN(('OddsRatio_working_3-way'!Y411+2*PI())/3)</f>
        <v>0.43165707794594255</v>
      </c>
      <c r="AE411" s="11">
        <f>'OddsRatio_working_3-way'!X411^(1/3)*SIN(('OddsRatio_working_3-way'!Y411+4*PI())/3)</f>
        <v>-0.47061036198129069</v>
      </c>
      <c r="AF411" s="11">
        <f>-'OddsRatio_working_3-way'!U411/(3*'OddsRatio_working_3-way'!X411^(1/3))*COS(('OddsRatio_working_3-way'!Y411)/3)</f>
        <v>0.52092434932302267</v>
      </c>
      <c r="AG411" s="11">
        <f>-'OddsRatio_working_3-way'!U411/(3*'OddsRatio_working_3-way'!X411^(1/3))*COS(('OddsRatio_working_3-way'!Y411+2*PI())/3)</f>
        <v>-0.29419670819695365</v>
      </c>
      <c r="AH411" s="11">
        <f>-'OddsRatio_working_3-way'!U411/(3*'OddsRatio_working_3-way'!X411^(1/3))*COS(('OddsRatio_working_3-way'!Y411+4*PI())/3)</f>
        <v>-0.22672764112606908</v>
      </c>
      <c r="AI411" s="11">
        <f>'OddsRatio_working_3-way'!U411/(3*'OddsRatio_working_3-way'!X411^(1/3))*SIN(('OddsRatio_working_3-way'!Y411)/3)</f>
        <v>-3.8953284035348146E-2</v>
      </c>
      <c r="AJ411" s="11">
        <f>'OddsRatio_working_3-way'!U411/(3*'OddsRatio_working_3-way'!X411^(1/3))*SIN(('OddsRatio_working_3-way'!Y411+2*PI())/3)</f>
        <v>-0.43165707794594255</v>
      </c>
      <c r="AK411" s="11">
        <f>'OddsRatio_working_3-way'!U411/(3*'OddsRatio_working_3-way'!X411^(1/3))*SIN(('OddsRatio_working_3-way'!Y411+4*PI())/3)</f>
        <v>0.47061036198129069</v>
      </c>
      <c r="AL411" s="11">
        <f>'OddsRatio_working_3-way'!Z411+'OddsRatio_working_3-way'!AF411</f>
        <v>1.0418486986460453</v>
      </c>
      <c r="AM411" s="11">
        <f>'OddsRatio_working_3-way'!AA411+'OddsRatio_working_3-way'!AG411</f>
        <v>-0.5883934163939073</v>
      </c>
      <c r="AN411" s="11">
        <f>'OddsRatio_working_3-way'!AB411+'OddsRatio_working_3-way'!AH411</f>
        <v>-0.45345528225213816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1.0418486986460453</v>
      </c>
      <c r="AS411" s="11">
        <f>IF(('OddsRatio_working_3-way'!X411=0),IF(Q411&gt;0,-Q411^(1/3),(-Q411)^(1/3)),'OddsRatio_working_3-way'!AM411-'OddsRatio_working_3-way'!R411/3)</f>
        <v>-0.5883934163939073</v>
      </c>
      <c r="AT411" s="11">
        <f>IF(('OddsRatio_working_3-way'!X411=0),IF(Q411&gt;0,-Q411^(1/3),(-Q411)^(1/3)),'OddsRatio_working_3-way'!AN411-'OddsRatio_working_3-way'!R411/3)</f>
        <v>-0.45345528225213816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9">
        <f t="shared" si="91"/>
        <v>0.3027276643521159</v>
      </c>
      <c r="E412" s="9">
        <f t="shared" si="92"/>
        <v>0.27262256872504242</v>
      </c>
      <c r="F412" s="9">
        <f t="shared" si="93"/>
        <v>0.42464976692284168</v>
      </c>
      <c r="G412" s="9">
        <f t="shared" si="94"/>
        <v>1.0422167556433883</v>
      </c>
      <c r="H412" s="9">
        <f t="shared" si="95"/>
        <v>3.303299029971889</v>
      </c>
      <c r="I412" s="9">
        <f t="shared" si="96"/>
        <v>3.6680748944470736</v>
      </c>
      <c r="J412" s="9">
        <f t="shared" si="97"/>
        <v>2.3548817823364043</v>
      </c>
      <c r="K412" s="11">
        <f t="shared" si="98"/>
        <v>0.3115264797507788</v>
      </c>
      <c r="L412" s="11">
        <f t="shared" si="99"/>
        <v>0.2808988764044944</v>
      </c>
      <c r="M412" s="11">
        <f t="shared" si="100"/>
        <v>0.43478260869565222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-0.27982900285654699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0.23094354324465408</v>
      </c>
      <c r="Q412" s="11">
        <f>2*'OddsRatio_working_3-way'!K412*'OddsRatio_working_3-way'!L412*'OddsRatio_working_3-way'!M412</f>
        <v>7.6093424462818471E-2</v>
      </c>
      <c r="R412" s="11">
        <f t="shared" si="101"/>
        <v>0</v>
      </c>
      <c r="S412" s="11">
        <f t="shared" si="102"/>
        <v>-0.82530238426731695</v>
      </c>
      <c r="T412" s="11">
        <f t="shared" si="103"/>
        <v>-0.27192829794639767</v>
      </c>
      <c r="U412" s="11">
        <f>'OddsRatio_working_3-way'!S412-'OddsRatio_working_3-way'!R412^2/3</f>
        <v>-0.82530238426731695</v>
      </c>
      <c r="V412" s="11">
        <f>'OddsRatio_working_3-way'!S412*'OddsRatio_working_3-way'!R412/3-2*'OddsRatio_working_3-way'!R412^3/27-'OddsRatio_working_3-way'!T412</f>
        <v>0.27192829794639767</v>
      </c>
      <c r="W412" s="11">
        <f>'OddsRatio_working_3-way'!V412^2+4*'OddsRatio_working_3-way'!U412^3/27</f>
        <v>-9.3340055475578942E-3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0.14429050971181603</v>
      </c>
      <c r="Y412" s="11">
        <f>IF('OddsRatio_working_3-way'!W412&gt;=0,IF('OddsRatio_working_3-way'!V412+SQRT('OddsRatio_working_3-way'!W412)&gt;0,0,PI()),ACOS('OddsRatio_working_3-way'!V412/(2*'OddsRatio_working_3-way'!X412)))</f>
        <v>0.34137727760989778</v>
      </c>
      <c r="Z412" s="11">
        <f>'OddsRatio_working_3-way'!X412^(1/3)*COS('OddsRatio_working_3-way'!Y412/3)</f>
        <v>0.52110837782169417</v>
      </c>
      <c r="AA412" s="11">
        <f>'OddsRatio_working_3-way'!X412^(1/3)*COS(('OddsRatio_working_3-way'!Y412+2*PI())/3)</f>
        <v>-0.31213073386939411</v>
      </c>
      <c r="AB412" s="11">
        <f>'OddsRatio_working_3-way'!X412^(1/3)*COS(('OddsRatio_working_3-way'!Y412+4*PI())/3)</f>
        <v>-0.2089776439523002</v>
      </c>
      <c r="AC412" s="11">
        <f>'OddsRatio_working_3-way'!X412^(1/3)*SIN('OddsRatio_working_3-way'!Y412/3)</f>
        <v>5.9555464231375942E-2</v>
      </c>
      <c r="AD412" s="11">
        <f>'OddsRatio_working_3-way'!X412^(1/3)*SIN(('OddsRatio_working_3-way'!Y412+2*PI())/3)</f>
        <v>0.42151536120279859</v>
      </c>
      <c r="AE412" s="11">
        <f>'OddsRatio_working_3-way'!X412^(1/3)*SIN(('OddsRatio_working_3-way'!Y412+4*PI())/3)</f>
        <v>-0.48107082543417445</v>
      </c>
      <c r="AF412" s="11">
        <f>-'OddsRatio_working_3-way'!U412/(3*'OddsRatio_working_3-way'!X412^(1/3))*COS(('OddsRatio_working_3-way'!Y412)/3)</f>
        <v>0.52110837782169417</v>
      </c>
      <c r="AG412" s="11">
        <f>-'OddsRatio_working_3-way'!U412/(3*'OddsRatio_working_3-way'!X412^(1/3))*COS(('OddsRatio_working_3-way'!Y412+2*PI())/3)</f>
        <v>-0.31213073386939411</v>
      </c>
      <c r="AH412" s="11">
        <f>-'OddsRatio_working_3-way'!U412/(3*'OddsRatio_working_3-way'!X412^(1/3))*COS(('OddsRatio_working_3-way'!Y412+4*PI())/3)</f>
        <v>-0.2089776439523002</v>
      </c>
      <c r="AI412" s="11">
        <f>'OddsRatio_working_3-way'!U412/(3*'OddsRatio_working_3-way'!X412^(1/3))*SIN(('OddsRatio_working_3-way'!Y412)/3)</f>
        <v>-5.9555464231375942E-2</v>
      </c>
      <c r="AJ412" s="11">
        <f>'OddsRatio_working_3-way'!U412/(3*'OddsRatio_working_3-way'!X412^(1/3))*SIN(('OddsRatio_working_3-way'!Y412+2*PI())/3)</f>
        <v>-0.42151536120279859</v>
      </c>
      <c r="AK412" s="11">
        <f>'OddsRatio_working_3-way'!U412/(3*'OddsRatio_working_3-way'!X412^(1/3))*SIN(('OddsRatio_working_3-way'!Y412+4*PI())/3)</f>
        <v>0.48107082543417445</v>
      </c>
      <c r="AL412" s="11">
        <f>'OddsRatio_working_3-way'!Z412+'OddsRatio_working_3-way'!AF412</f>
        <v>1.0422167556433883</v>
      </c>
      <c r="AM412" s="11">
        <f>'OddsRatio_working_3-way'!AA412+'OddsRatio_working_3-way'!AG412</f>
        <v>-0.62426146773878821</v>
      </c>
      <c r="AN412" s="11">
        <f>'OddsRatio_working_3-way'!AB412+'OddsRatio_working_3-way'!AH412</f>
        <v>-0.4179552879046004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1.0422167556433883</v>
      </c>
      <c r="AS412" s="11">
        <f>IF(('OddsRatio_working_3-way'!X412=0),IF(Q412&gt;0,-Q412^(1/3),(-Q412)^(1/3)),'OddsRatio_working_3-way'!AM412-'OddsRatio_working_3-way'!R412/3)</f>
        <v>-0.62426146773878821</v>
      </c>
      <c r="AT412" s="11">
        <f>IF(('OddsRatio_working_3-way'!X412=0),IF(Q412&gt;0,-Q412^(1/3),(-Q412)^(1/3)),'OddsRatio_working_3-way'!AN412-'OddsRatio_working_3-way'!R412/3)</f>
        <v>-0.4179552879046004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9">
        <f t="shared" si="91"/>
        <v>0.66878339367252781</v>
      </c>
      <c r="E413" s="9">
        <f t="shared" si="92"/>
        <v>0.21407189360968201</v>
      </c>
      <c r="F413" s="9">
        <f t="shared" si="93"/>
        <v>0.1171447127177902</v>
      </c>
      <c r="G413" s="9">
        <f t="shared" si="94"/>
        <v>1.0766357351637004</v>
      </c>
      <c r="H413" s="9">
        <f t="shared" si="95"/>
        <v>1.4952524381753018</v>
      </c>
      <c r="I413" s="9">
        <f t="shared" si="96"/>
        <v>4.6713278569082179</v>
      </c>
      <c r="J413" s="9">
        <f t="shared" si="97"/>
        <v>8.5364501461459028</v>
      </c>
      <c r="K413" s="11">
        <f t="shared" si="98"/>
        <v>0.68493150684931503</v>
      </c>
      <c r="L413" s="11">
        <f t="shared" si="99"/>
        <v>0.22675736961451246</v>
      </c>
      <c r="M413" s="11">
        <f t="shared" si="100"/>
        <v>0.125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-0.21317134159599904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0.21103190134501285</v>
      </c>
      <c r="Q413" s="11">
        <f>2*'OddsRatio_working_3-way'!K413*'OddsRatio_working_3-way'!L413*'OddsRatio_working_3-way'!M413</f>
        <v>3.8828316714813772E-2</v>
      </c>
      <c r="R413" s="11">
        <f t="shared" si="101"/>
        <v>0</v>
      </c>
      <c r="S413" s="11">
        <f t="shared" si="102"/>
        <v>-0.98996375293710515</v>
      </c>
      <c r="T413" s="11">
        <f t="shared" si="103"/>
        <v>-0.1821460446986394</v>
      </c>
      <c r="U413" s="11">
        <f>'OddsRatio_working_3-way'!S413-'OddsRatio_working_3-way'!R413^2/3</f>
        <v>-0.98996375293710515</v>
      </c>
      <c r="V413" s="11">
        <f>'OddsRatio_working_3-way'!S413*'OddsRatio_working_3-way'!R413/3-2*'OddsRatio_working_3-way'!R413^3/27-'OddsRatio_working_3-way'!T413</f>
        <v>0.1821460446986394</v>
      </c>
      <c r="W413" s="11">
        <f>'OddsRatio_working_3-way'!V413^2+4*'OddsRatio_working_3-way'!U413^3/27</f>
        <v>-0.11055502975813102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0.18956015625487452</v>
      </c>
      <c r="Y413" s="11">
        <f>IF('OddsRatio_working_3-way'!W413&gt;=0,IF('OddsRatio_working_3-way'!V413+SQRT('OddsRatio_working_3-way'!W413)&gt;0,0,PI()),ACOS('OddsRatio_working_3-way'!V413/(2*'OddsRatio_working_3-way'!X413)))</f>
        <v>1.0696355322722937</v>
      </c>
      <c r="Z413" s="11">
        <f>'OddsRatio_working_3-way'!X413^(1/3)*COS('OddsRatio_working_3-way'!Y413/3)</f>
        <v>0.53831786758185018</v>
      </c>
      <c r="AA413" s="11">
        <f>'OddsRatio_working_3-way'!X413^(1/3)*COS(('OddsRatio_working_3-way'!Y413+2*PI())/3)</f>
        <v>-0.44280035545025592</v>
      </c>
      <c r="AB413" s="11">
        <f>'OddsRatio_working_3-way'!X413^(1/3)*COS(('OddsRatio_working_3-way'!Y413+4*PI())/3)</f>
        <v>-9.5517512131594373E-2</v>
      </c>
      <c r="AC413" s="11">
        <f>'OddsRatio_working_3-way'!X413^(1/3)*SIN('OddsRatio_working_3-way'!Y413/3)</f>
        <v>0.20050384307496794</v>
      </c>
      <c r="AD413" s="11">
        <f>'OddsRatio_working_3-way'!X413^(1/3)*SIN(('OddsRatio_working_3-way'!Y413+2*PI())/3)</f>
        <v>0.3659450270994658</v>
      </c>
      <c r="AE413" s="11">
        <f>'OddsRatio_working_3-way'!X413^(1/3)*SIN(('OddsRatio_working_3-way'!Y413+4*PI())/3)</f>
        <v>-0.56644887017443368</v>
      </c>
      <c r="AF413" s="11">
        <f>-'OddsRatio_working_3-way'!U413/(3*'OddsRatio_working_3-way'!X413^(1/3))*COS(('OddsRatio_working_3-way'!Y413)/3)</f>
        <v>0.53831786758185018</v>
      </c>
      <c r="AG413" s="11">
        <f>-'OddsRatio_working_3-way'!U413/(3*'OddsRatio_working_3-way'!X413^(1/3))*COS(('OddsRatio_working_3-way'!Y413+2*PI())/3)</f>
        <v>-0.44280035545025592</v>
      </c>
      <c r="AH413" s="11">
        <f>-'OddsRatio_working_3-way'!U413/(3*'OddsRatio_working_3-way'!X413^(1/3))*COS(('OddsRatio_working_3-way'!Y413+4*PI())/3)</f>
        <v>-9.5517512131594373E-2</v>
      </c>
      <c r="AI413" s="11">
        <f>'OddsRatio_working_3-way'!U413/(3*'OddsRatio_working_3-way'!X413^(1/3))*SIN(('OddsRatio_working_3-way'!Y413)/3)</f>
        <v>-0.20050384307496794</v>
      </c>
      <c r="AJ413" s="11">
        <f>'OddsRatio_working_3-way'!U413/(3*'OddsRatio_working_3-way'!X413^(1/3))*SIN(('OddsRatio_working_3-way'!Y413+2*PI())/3)</f>
        <v>-0.3659450270994658</v>
      </c>
      <c r="AK413" s="11">
        <f>'OddsRatio_working_3-way'!U413/(3*'OddsRatio_working_3-way'!X413^(1/3))*SIN(('OddsRatio_working_3-way'!Y413+4*PI())/3)</f>
        <v>0.56644887017443368</v>
      </c>
      <c r="AL413" s="11">
        <f>'OddsRatio_working_3-way'!Z413+'OddsRatio_working_3-way'!AF413</f>
        <v>1.0766357351637004</v>
      </c>
      <c r="AM413" s="11">
        <f>'OddsRatio_working_3-way'!AA413+'OddsRatio_working_3-way'!AG413</f>
        <v>-0.88560071090051184</v>
      </c>
      <c r="AN413" s="11">
        <f>'OddsRatio_working_3-way'!AB413+'OddsRatio_working_3-way'!AH413</f>
        <v>-0.19103502426318875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1.0766357351637004</v>
      </c>
      <c r="AS413" s="11">
        <f>IF(('OddsRatio_working_3-way'!X413=0),IF(Q413&gt;0,-Q413^(1/3),(-Q413)^(1/3)),'OddsRatio_working_3-way'!AM413-'OddsRatio_working_3-way'!R413/3)</f>
        <v>-0.88560071090051184</v>
      </c>
      <c r="AT413" s="11">
        <f>IF(('OddsRatio_working_3-way'!X413=0),IF(Q413&gt;0,-Q413^(1/3),(-Q413)^(1/3)),'OddsRatio_working_3-way'!AN413-'OddsRatio_working_3-way'!R413/3)</f>
        <v>-0.19103502426318875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9">
        <f t="shared" si="91"/>
        <v>0.36070737384559581</v>
      </c>
      <c r="E414" s="9">
        <f t="shared" si="92"/>
        <v>0.34256540056851231</v>
      </c>
      <c r="F414" s="9">
        <f t="shared" si="93"/>
        <v>0.29672722558589182</v>
      </c>
      <c r="G414" s="9">
        <f t="shared" si="94"/>
        <v>1.048716183463217</v>
      </c>
      <c r="H414" s="9">
        <f t="shared" si="95"/>
        <v>2.7723303500528367</v>
      </c>
      <c r="I414" s="9">
        <f t="shared" si="96"/>
        <v>2.9191506157376867</v>
      </c>
      <c r="J414" s="9">
        <f t="shared" si="97"/>
        <v>3.370098574626871</v>
      </c>
      <c r="K414" s="11">
        <f t="shared" si="98"/>
        <v>0.37174721189591081</v>
      </c>
      <c r="L414" s="11">
        <f t="shared" si="99"/>
        <v>0.35335689045936397</v>
      </c>
      <c r="M414" s="11">
        <f t="shared" si="100"/>
        <v>0.30674846625766872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-0.28163713510382737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0.23290109093611006</v>
      </c>
      <c r="Q414" s="11">
        <f>2*'OddsRatio_working_3-way'!K414*'OddsRatio_working_3-way'!L414*'OddsRatio_working_3-way'!M414</f>
        <v>8.0588612780660943E-2</v>
      </c>
      <c r="R414" s="11">
        <f t="shared" si="101"/>
        <v>0</v>
      </c>
      <c r="S414" s="11">
        <f t="shared" si="102"/>
        <v>-0.82695448116332226</v>
      </c>
      <c r="T414" s="11">
        <f t="shared" si="103"/>
        <v>-0.28614341908765484</v>
      </c>
      <c r="U414" s="11">
        <f>'OddsRatio_working_3-way'!S414-'OddsRatio_working_3-way'!R414^2/3</f>
        <v>-0.82695448116332226</v>
      </c>
      <c r="V414" s="11">
        <f>'OddsRatio_working_3-way'!S414*'OddsRatio_working_3-way'!R414/3-2*'OddsRatio_working_3-way'!R414^3/27-'OddsRatio_working_3-way'!T414</f>
        <v>0.28614341908765484</v>
      </c>
      <c r="W414" s="11">
        <f>'OddsRatio_working_3-way'!V414^2+4*'OddsRatio_working_3-way'!U414^3/27</f>
        <v>-1.9020760362487982E-3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0.14472398930673352</v>
      </c>
      <c r="Y414" s="11">
        <f>IF('OddsRatio_working_3-way'!W414&gt;=0,IF('OddsRatio_working_3-way'!V414+SQRT('OddsRatio_working_3-way'!W414)&gt;0,0,PI()),ACOS('OddsRatio_working_3-way'!V414/(2*'OddsRatio_working_3-way'!X414)))</f>
        <v>0.15125181020794476</v>
      </c>
      <c r="Z414" s="11">
        <f>'OddsRatio_working_3-way'!X414^(1/3)*COS('OddsRatio_working_3-way'!Y414/3)</f>
        <v>0.52435809173160852</v>
      </c>
      <c r="AA414" s="11">
        <f>'OddsRatio_working_3-way'!X414^(1/3)*COS(('OddsRatio_working_3-way'!Y414+2*PI())/3)</f>
        <v>-0.2850933212748159</v>
      </c>
      <c r="AB414" s="11">
        <f>'OddsRatio_working_3-way'!X414^(1/3)*COS(('OddsRatio_working_3-way'!Y414+4*PI())/3)</f>
        <v>-0.2392647704567924</v>
      </c>
      <c r="AC414" s="11">
        <f>'OddsRatio_working_3-way'!X414^(1/3)*SIN('OddsRatio_working_3-way'!Y414/3)</f>
        <v>2.6459126151356312E-2</v>
      </c>
      <c r="AD414" s="11">
        <f>'OddsRatio_working_3-way'!X414^(1/3)*SIN(('OddsRatio_working_3-way'!Y414+2*PI())/3)</f>
        <v>0.44087786504382598</v>
      </c>
      <c r="AE414" s="11">
        <f>'OddsRatio_working_3-way'!X414^(1/3)*SIN(('OddsRatio_working_3-way'!Y414+4*PI())/3)</f>
        <v>-0.46733699119518224</v>
      </c>
      <c r="AF414" s="11">
        <f>-'OddsRatio_working_3-way'!U414/(3*'OddsRatio_working_3-way'!X414^(1/3))*COS(('OddsRatio_working_3-way'!Y414)/3)</f>
        <v>0.52435809173160852</v>
      </c>
      <c r="AG414" s="11">
        <f>-'OddsRatio_working_3-way'!U414/(3*'OddsRatio_working_3-way'!X414^(1/3))*COS(('OddsRatio_working_3-way'!Y414+2*PI())/3)</f>
        <v>-0.2850933212748159</v>
      </c>
      <c r="AH414" s="11">
        <f>-'OddsRatio_working_3-way'!U414/(3*'OddsRatio_working_3-way'!X414^(1/3))*COS(('OddsRatio_working_3-way'!Y414+4*PI())/3)</f>
        <v>-0.2392647704567924</v>
      </c>
      <c r="AI414" s="11">
        <f>'OddsRatio_working_3-way'!U414/(3*'OddsRatio_working_3-way'!X414^(1/3))*SIN(('OddsRatio_working_3-way'!Y414)/3)</f>
        <v>-2.6459126151356312E-2</v>
      </c>
      <c r="AJ414" s="11">
        <f>'OddsRatio_working_3-way'!U414/(3*'OddsRatio_working_3-way'!X414^(1/3))*SIN(('OddsRatio_working_3-way'!Y414+2*PI())/3)</f>
        <v>-0.44087786504382598</v>
      </c>
      <c r="AK414" s="11">
        <f>'OddsRatio_working_3-way'!U414/(3*'OddsRatio_working_3-way'!X414^(1/3))*SIN(('OddsRatio_working_3-way'!Y414+4*PI())/3)</f>
        <v>0.46733699119518224</v>
      </c>
      <c r="AL414" s="11">
        <f>'OddsRatio_working_3-way'!Z414+'OddsRatio_working_3-way'!AF414</f>
        <v>1.048716183463217</v>
      </c>
      <c r="AM414" s="11">
        <f>'OddsRatio_working_3-way'!AA414+'OddsRatio_working_3-way'!AG414</f>
        <v>-0.57018664254963181</v>
      </c>
      <c r="AN414" s="11">
        <f>'OddsRatio_working_3-way'!AB414+'OddsRatio_working_3-way'!AH414</f>
        <v>-0.47852954091358479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1.048716183463217</v>
      </c>
      <c r="AS414" s="11">
        <f>IF(('OddsRatio_working_3-way'!X414=0),IF(Q414&gt;0,-Q414^(1/3),(-Q414)^(1/3)),'OddsRatio_working_3-way'!AM414-'OddsRatio_working_3-way'!R414/3)</f>
        <v>-0.57018664254963181</v>
      </c>
      <c r="AT414" s="11">
        <f>IF(('OddsRatio_working_3-way'!X414=0),IF(Q414&gt;0,-Q414^(1/3),(-Q414)^(1/3)),'OddsRatio_working_3-way'!AN414-'OddsRatio_working_3-way'!R414/3)</f>
        <v>-0.47852954091358479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9">
        <f t="shared" si="91"/>
        <v>0.31520729414960713</v>
      </c>
      <c r="E415" s="9">
        <f t="shared" si="92"/>
        <v>0.34362674967003182</v>
      </c>
      <c r="F415" s="9">
        <f t="shared" si="93"/>
        <v>0.34116595618036122</v>
      </c>
      <c r="G415" s="9">
        <f t="shared" si="94"/>
        <v>1.04952435567008</v>
      </c>
      <c r="H415" s="9">
        <f t="shared" si="95"/>
        <v>3.1725154162370655</v>
      </c>
      <c r="I415" s="9">
        <f t="shared" si="96"/>
        <v>2.9101343273195459</v>
      </c>
      <c r="J415" s="9">
        <f t="shared" si="97"/>
        <v>2.9311248144329465</v>
      </c>
      <c r="K415" s="11">
        <f t="shared" si="98"/>
        <v>0.32573289902280134</v>
      </c>
      <c r="L415" s="11">
        <f t="shared" si="99"/>
        <v>0.3546099290780142</v>
      </c>
      <c r="M415" s="11">
        <f t="shared" si="100"/>
        <v>0.35211267605633806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-0.28193807658481218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0.23304983410756314</v>
      </c>
      <c r="Q415" s="11">
        <f>2*'OddsRatio_working_3-way'!K415*'OddsRatio_working_3-way'!L415*'OddsRatio_working_3-way'!M415</f>
        <v>8.1343746634402497E-2</v>
      </c>
      <c r="R415" s="11">
        <f t="shared" si="101"/>
        <v>0</v>
      </c>
      <c r="S415" s="11">
        <f t="shared" si="102"/>
        <v>-0.826599361571006</v>
      </c>
      <c r="T415" s="11">
        <f t="shared" si="103"/>
        <v>-0.28851635656928659</v>
      </c>
      <c r="U415" s="11">
        <f>'OddsRatio_working_3-way'!S415-'OddsRatio_working_3-way'!R415^2/3</f>
        <v>-0.826599361571006</v>
      </c>
      <c r="V415" s="11">
        <f>'OddsRatio_working_3-way'!S415*'OddsRatio_working_3-way'!R415/3-2*'OddsRatio_working_3-way'!R415^3/27-'OddsRatio_working_3-way'!T415</f>
        <v>0.28851635656928659</v>
      </c>
      <c r="W415" s="11">
        <f>'OddsRatio_working_3-way'!V415^2+4*'OddsRatio_working_3-way'!U415^3/27</f>
        <v>-4.3055739102841606E-4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0.14463077594260854</v>
      </c>
      <c r="Y415" s="11">
        <f>IF('OddsRatio_working_3-way'!W415&gt;=0,IF('OddsRatio_working_3-way'!V415+SQRT('OddsRatio_working_3-way'!W415)&gt;0,0,PI()),ACOS('OddsRatio_working_3-way'!V415/(2*'OddsRatio_working_3-way'!X415)))</f>
        <v>7.1795624902299737E-2</v>
      </c>
      <c r="Z415" s="11">
        <f>'OddsRatio_working_3-way'!X415^(1/3)*COS('OddsRatio_working_3-way'!Y415/3)</f>
        <v>0.52476217783503998</v>
      </c>
      <c r="AA415" s="11">
        <f>'OddsRatio_working_3-way'!X415^(1/3)*COS(('OddsRatio_working_3-way'!Y415+2*PI())/3)</f>
        <v>-0.27325918287376399</v>
      </c>
      <c r="AB415" s="11">
        <f>'OddsRatio_working_3-way'!X415^(1/3)*COS(('OddsRatio_working_3-way'!Y415+4*PI())/3)</f>
        <v>-0.25150299496127593</v>
      </c>
      <c r="AC415" s="11">
        <f>'OddsRatio_working_3-way'!X415^(1/3)*SIN('OddsRatio_working_3-way'!Y415/3)</f>
        <v>1.2560940947815078E-2</v>
      </c>
      <c r="AD415" s="11">
        <f>'OddsRatio_working_3-way'!X415^(1/3)*SIN(('OddsRatio_working_3-way'!Y415+2*PI())/3)</f>
        <v>0.44817690647648439</v>
      </c>
      <c r="AE415" s="11">
        <f>'OddsRatio_working_3-way'!X415^(1/3)*SIN(('OddsRatio_working_3-way'!Y415+4*PI())/3)</f>
        <v>-0.46073784742429946</v>
      </c>
      <c r="AF415" s="11">
        <f>-'OddsRatio_working_3-way'!U415/(3*'OddsRatio_working_3-way'!X415^(1/3))*COS(('OddsRatio_working_3-way'!Y415)/3)</f>
        <v>0.52476217783504009</v>
      </c>
      <c r="AG415" s="11">
        <f>-'OddsRatio_working_3-way'!U415/(3*'OddsRatio_working_3-way'!X415^(1/3))*COS(('OddsRatio_working_3-way'!Y415+2*PI())/3)</f>
        <v>-0.27325918287376405</v>
      </c>
      <c r="AH415" s="11">
        <f>-'OddsRatio_working_3-way'!U415/(3*'OddsRatio_working_3-way'!X415^(1/3))*COS(('OddsRatio_working_3-way'!Y415+4*PI())/3)</f>
        <v>-0.25150299496127598</v>
      </c>
      <c r="AI415" s="11">
        <f>'OddsRatio_working_3-way'!U415/(3*'OddsRatio_working_3-way'!X415^(1/3))*SIN(('OddsRatio_working_3-way'!Y415)/3)</f>
        <v>-1.2560940947815079E-2</v>
      </c>
      <c r="AJ415" s="11">
        <f>'OddsRatio_working_3-way'!U415/(3*'OddsRatio_working_3-way'!X415^(1/3))*SIN(('OddsRatio_working_3-way'!Y415+2*PI())/3)</f>
        <v>-0.4481769064764845</v>
      </c>
      <c r="AK415" s="11">
        <f>'OddsRatio_working_3-way'!U415/(3*'OddsRatio_working_3-way'!X415^(1/3))*SIN(('OddsRatio_working_3-way'!Y415+4*PI())/3)</f>
        <v>0.46073784742429957</v>
      </c>
      <c r="AL415" s="11">
        <f>'OddsRatio_working_3-way'!Z415+'OddsRatio_working_3-way'!AF415</f>
        <v>1.04952435567008</v>
      </c>
      <c r="AM415" s="11">
        <f>'OddsRatio_working_3-way'!AA415+'OddsRatio_working_3-way'!AG415</f>
        <v>-0.5465183657475281</v>
      </c>
      <c r="AN415" s="11">
        <f>'OddsRatio_working_3-way'!AB415+'OddsRatio_working_3-way'!AH415</f>
        <v>-0.50300598992255185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1.04952435567008</v>
      </c>
      <c r="AS415" s="11">
        <f>IF(('OddsRatio_working_3-way'!X415=0),IF(Q415&gt;0,-Q415^(1/3),(-Q415)^(1/3)),'OddsRatio_working_3-way'!AM415-'OddsRatio_working_3-way'!R415/3)</f>
        <v>-0.5465183657475281</v>
      </c>
      <c r="AT415" s="11">
        <f>IF(('OddsRatio_working_3-way'!X415=0),IF(Q415&gt;0,-Q415^(1/3),(-Q415)^(1/3)),'OddsRatio_working_3-way'!AN415-'OddsRatio_working_3-way'!R415/3)</f>
        <v>-0.50300598992255185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9">
        <f t="shared" si="91"/>
        <v>0.64597638582067385</v>
      </c>
      <c r="E416" s="9">
        <f t="shared" si="92"/>
        <v>0.23857514102168464</v>
      </c>
      <c r="F416" s="9">
        <f t="shared" si="93"/>
        <v>0.11544847315764165</v>
      </c>
      <c r="G416" s="9">
        <f t="shared" si="94"/>
        <v>1.074596478460021</v>
      </c>
      <c r="H416" s="9">
        <f t="shared" si="95"/>
        <v>1.5480442040146105</v>
      </c>
      <c r="I416" s="9">
        <f t="shared" si="96"/>
        <v>4.1915515410262616</v>
      </c>
      <c r="J416" s="9">
        <f t="shared" si="97"/>
        <v>8.6618728914199501</v>
      </c>
      <c r="K416" s="11">
        <f t="shared" si="98"/>
        <v>0.66225165562913912</v>
      </c>
      <c r="L416" s="11">
        <f t="shared" si="99"/>
        <v>0.25188916876574308</v>
      </c>
      <c r="M416" s="11">
        <f t="shared" si="100"/>
        <v>0.12300123001230011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-0.2215940809215422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0.21769947627579439</v>
      </c>
      <c r="Q416" s="11">
        <f>2*'OddsRatio_working_3-way'!K416*'OddsRatio_working_3-way'!L416*'OddsRatio_working_3-way'!M416</f>
        <v>4.1036659052930129E-2</v>
      </c>
      <c r="R416" s="11">
        <f t="shared" si="101"/>
        <v>0</v>
      </c>
      <c r="S416" s="11">
        <f t="shared" si="102"/>
        <v>-0.98242459983790476</v>
      </c>
      <c r="T416" s="11">
        <f t="shared" si="103"/>
        <v>-0.18518842598263988</v>
      </c>
      <c r="U416" s="11">
        <f>'OddsRatio_working_3-way'!S416-'OddsRatio_working_3-way'!R416^2/3</f>
        <v>-0.98242459983790476</v>
      </c>
      <c r="V416" s="11">
        <f>'OddsRatio_working_3-way'!S416*'OddsRatio_working_3-way'!R416/3-2*'OddsRatio_working_3-way'!R416^3/27-'OddsRatio_working_3-way'!T416</f>
        <v>0.18518842598263988</v>
      </c>
      <c r="W416" s="11">
        <f>'OddsRatio_working_3-way'!V416^2+4*'OddsRatio_working_3-way'!U416^3/27</f>
        <v>-0.10617858830999644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0.18739886701093214</v>
      </c>
      <c r="Y416" s="11">
        <f>IF('OddsRatio_working_3-way'!W416&gt;=0,IF('OddsRatio_working_3-way'!V416+SQRT('OddsRatio_working_3-way'!W416)&gt;0,0,PI()),ACOS('OddsRatio_working_3-way'!V416/(2*'OddsRatio_working_3-way'!X416)))</f>
        <v>1.053994334241068</v>
      </c>
      <c r="Z416" s="11">
        <f>'OddsRatio_working_3-way'!X416^(1/3)*COS('OddsRatio_working_3-way'!Y416/3)</f>
        <v>0.53729823923001052</v>
      </c>
      <c r="AA416" s="11">
        <f>'OddsRatio_working_3-way'!X416^(1/3)*COS(('OddsRatio_working_3-way'!Y416+2*PI())/3)</f>
        <v>-0.43920439379239307</v>
      </c>
      <c r="AB416" s="11">
        <f>'OddsRatio_working_3-way'!X416^(1/3)*COS(('OddsRatio_working_3-way'!Y416+4*PI())/3)</f>
        <v>-9.8093845437617427E-2</v>
      </c>
      <c r="AC416" s="11">
        <f>'OddsRatio_working_3-way'!X416^(1/3)*SIN('OddsRatio_working_3-way'!Y416/3)</f>
        <v>0.19694026691605052</v>
      </c>
      <c r="AD416" s="11">
        <f>'OddsRatio_working_3-way'!X416^(1/3)*SIN(('OddsRatio_working_3-way'!Y416+2*PI())/3)</f>
        <v>0.36684379112381255</v>
      </c>
      <c r="AE416" s="11">
        <f>'OddsRatio_working_3-way'!X416^(1/3)*SIN(('OddsRatio_working_3-way'!Y416+4*PI())/3)</f>
        <v>-0.56378405803986309</v>
      </c>
      <c r="AF416" s="11">
        <f>-'OddsRatio_working_3-way'!U416/(3*'OddsRatio_working_3-way'!X416^(1/3))*COS(('OddsRatio_working_3-way'!Y416)/3)</f>
        <v>0.53729823923001052</v>
      </c>
      <c r="AG416" s="11">
        <f>-'OddsRatio_working_3-way'!U416/(3*'OddsRatio_working_3-way'!X416^(1/3))*COS(('OddsRatio_working_3-way'!Y416+2*PI())/3)</f>
        <v>-0.43920439379239307</v>
      </c>
      <c r="AH416" s="11">
        <f>-'OddsRatio_working_3-way'!U416/(3*'OddsRatio_working_3-way'!X416^(1/3))*COS(('OddsRatio_working_3-way'!Y416+4*PI())/3)</f>
        <v>-9.8093845437617427E-2</v>
      </c>
      <c r="AI416" s="11">
        <f>'OddsRatio_working_3-way'!U416/(3*'OddsRatio_working_3-way'!X416^(1/3))*SIN(('OddsRatio_working_3-way'!Y416)/3)</f>
        <v>-0.19694026691605052</v>
      </c>
      <c r="AJ416" s="11">
        <f>'OddsRatio_working_3-way'!U416/(3*'OddsRatio_working_3-way'!X416^(1/3))*SIN(('OddsRatio_working_3-way'!Y416+2*PI())/3)</f>
        <v>-0.36684379112381255</v>
      </c>
      <c r="AK416" s="11">
        <f>'OddsRatio_working_3-way'!U416/(3*'OddsRatio_working_3-way'!X416^(1/3))*SIN(('OddsRatio_working_3-way'!Y416+4*PI())/3)</f>
        <v>0.56378405803986309</v>
      </c>
      <c r="AL416" s="11">
        <f>'OddsRatio_working_3-way'!Z416+'OddsRatio_working_3-way'!AF416</f>
        <v>1.074596478460021</v>
      </c>
      <c r="AM416" s="11">
        <f>'OddsRatio_working_3-way'!AA416+'OddsRatio_working_3-way'!AG416</f>
        <v>-0.87840878758478613</v>
      </c>
      <c r="AN416" s="11">
        <f>'OddsRatio_working_3-way'!AB416+'OddsRatio_working_3-way'!AH416</f>
        <v>-0.19618769087523485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1.074596478460021</v>
      </c>
      <c r="AS416" s="11">
        <f>IF(('OddsRatio_working_3-way'!X416=0),IF(Q416&gt;0,-Q416^(1/3),(-Q416)^(1/3)),'OddsRatio_working_3-way'!AM416-'OddsRatio_working_3-way'!R416/3)</f>
        <v>-0.87840878758478613</v>
      </c>
      <c r="AT416" s="11">
        <f>IF(('OddsRatio_working_3-way'!X416=0),IF(Q416&gt;0,-Q416^(1/3),(-Q416)^(1/3)),'OddsRatio_working_3-way'!AN416-'OddsRatio_working_3-way'!R416/3)</f>
        <v>-0.19618769087523485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9">
        <f t="shared" si="91"/>
        <v>0.40779993783556179</v>
      </c>
      <c r="E417" s="9">
        <f t="shared" si="92"/>
        <v>0.31993254236733559</v>
      </c>
      <c r="F417" s="9">
        <f t="shared" si="93"/>
        <v>0.27226751979710256</v>
      </c>
      <c r="G417" s="9">
        <f t="shared" si="94"/>
        <v>1.0523063885368771</v>
      </c>
      <c r="H417" s="9">
        <f t="shared" si="95"/>
        <v>2.4521828161808905</v>
      </c>
      <c r="I417" s="9">
        <f t="shared" si="96"/>
        <v>3.1256589048444914</v>
      </c>
      <c r="J417" s="9">
        <f t="shared" si="97"/>
        <v>3.6728582268836676</v>
      </c>
      <c r="K417" s="11">
        <f t="shared" si="98"/>
        <v>0.42016806722689076</v>
      </c>
      <c r="L417" s="11">
        <f t="shared" si="99"/>
        <v>0.33112582781456956</v>
      </c>
      <c r="M417" s="11">
        <f t="shared" si="100"/>
        <v>0.2824858757062147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-0.27827680628879681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0.23345290523887188</v>
      </c>
      <c r="Q417" s="11">
        <f>2*'OddsRatio_working_3-way'!K417*'OddsRatio_working_3-way'!L417*'OddsRatio_working_3-way'!M417</f>
        <v>7.8603671797599958E-2</v>
      </c>
      <c r="R417" s="11">
        <f t="shared" si="101"/>
        <v>0</v>
      </c>
      <c r="S417" s="11">
        <f t="shared" si="102"/>
        <v>-0.83892333088153059</v>
      </c>
      <c r="T417" s="11">
        <f t="shared" si="103"/>
        <v>-0.28246576797357931</v>
      </c>
      <c r="U417" s="11">
        <f>'OddsRatio_working_3-way'!S417-'OddsRatio_working_3-way'!R417^2/3</f>
        <v>-0.83892333088153059</v>
      </c>
      <c r="V417" s="11">
        <f>'OddsRatio_working_3-way'!S417*'OddsRatio_working_3-way'!R417/3-2*'OddsRatio_working_3-way'!R417^3/27-'OddsRatio_working_3-way'!T417</f>
        <v>0.28246576797357931</v>
      </c>
      <c r="W417" s="11">
        <f>'OddsRatio_working_3-way'!V417^2+4*'OddsRatio_working_3-way'!U417^3/27</f>
        <v>-7.6838790767606441E-3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0.14787730484565961</v>
      </c>
      <c r="Y417" s="11">
        <f>IF('OddsRatio_working_3-way'!W417&gt;=0,IF('OddsRatio_working_3-way'!V417+SQRT('OddsRatio_working_3-way'!W417)&gt;0,0,PI()),ACOS('OddsRatio_working_3-way'!V417/(2*'OddsRatio_working_3-way'!X417)))</f>
        <v>0.3009071501006757</v>
      </c>
      <c r="Z417" s="11">
        <f>'OddsRatio_working_3-way'!X417^(1/3)*COS('OddsRatio_working_3-way'!Y417/3)</f>
        <v>0.52615319426843854</v>
      </c>
      <c r="AA417" s="11">
        <f>'OddsRatio_working_3-way'!X417^(1/3)*COS(('OddsRatio_working_3-way'!Y417+2*PI())/3)</f>
        <v>-0.3089344736792769</v>
      </c>
      <c r="AB417" s="11">
        <f>'OddsRatio_working_3-way'!X417^(1/3)*COS(('OddsRatio_working_3-way'!Y417+4*PI())/3)</f>
        <v>-0.21721872058916175</v>
      </c>
      <c r="AC417" s="11">
        <f>'OddsRatio_working_3-way'!X417^(1/3)*SIN('OddsRatio_working_3-way'!Y417/3)</f>
        <v>5.2952114735507295E-2</v>
      </c>
      <c r="AD417" s="11">
        <f>'OddsRatio_working_3-way'!X417^(1/3)*SIN(('OddsRatio_working_3-way'!Y417+2*PI())/3)</f>
        <v>0.42918597515104301</v>
      </c>
      <c r="AE417" s="11">
        <f>'OddsRatio_working_3-way'!X417^(1/3)*SIN(('OddsRatio_working_3-way'!Y417+4*PI())/3)</f>
        <v>-0.48213808988655021</v>
      </c>
      <c r="AF417" s="11">
        <f>-'OddsRatio_working_3-way'!U417/(3*'OddsRatio_working_3-way'!X417^(1/3))*COS(('OddsRatio_working_3-way'!Y417)/3)</f>
        <v>0.52615319426843854</v>
      </c>
      <c r="AG417" s="11">
        <f>-'OddsRatio_working_3-way'!U417/(3*'OddsRatio_working_3-way'!X417^(1/3))*COS(('OddsRatio_working_3-way'!Y417+2*PI())/3)</f>
        <v>-0.3089344736792769</v>
      </c>
      <c r="AH417" s="11">
        <f>-'OddsRatio_working_3-way'!U417/(3*'OddsRatio_working_3-way'!X417^(1/3))*COS(('OddsRatio_working_3-way'!Y417+4*PI())/3)</f>
        <v>-0.21721872058916175</v>
      </c>
      <c r="AI417" s="11">
        <f>'OddsRatio_working_3-way'!U417/(3*'OddsRatio_working_3-way'!X417^(1/3))*SIN(('OddsRatio_working_3-way'!Y417)/3)</f>
        <v>-5.2952114735507295E-2</v>
      </c>
      <c r="AJ417" s="11">
        <f>'OddsRatio_working_3-way'!U417/(3*'OddsRatio_working_3-way'!X417^(1/3))*SIN(('OddsRatio_working_3-way'!Y417+2*PI())/3)</f>
        <v>-0.42918597515104301</v>
      </c>
      <c r="AK417" s="11">
        <f>'OddsRatio_working_3-way'!U417/(3*'OddsRatio_working_3-way'!X417^(1/3))*SIN(('OddsRatio_working_3-way'!Y417+4*PI())/3)</f>
        <v>0.48213808988655021</v>
      </c>
      <c r="AL417" s="11">
        <f>'OddsRatio_working_3-way'!Z417+'OddsRatio_working_3-way'!AF417</f>
        <v>1.0523063885368771</v>
      </c>
      <c r="AM417" s="11">
        <f>'OddsRatio_working_3-way'!AA417+'OddsRatio_working_3-way'!AG417</f>
        <v>-0.6178689473585538</v>
      </c>
      <c r="AN417" s="11">
        <f>'OddsRatio_working_3-way'!AB417+'OddsRatio_working_3-way'!AH417</f>
        <v>-0.4344374411783235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1.0523063885368771</v>
      </c>
      <c r="AS417" s="11">
        <f>IF(('OddsRatio_working_3-way'!X417=0),IF(Q417&gt;0,-Q417^(1/3),(-Q417)^(1/3)),'OddsRatio_working_3-way'!AM417-'OddsRatio_working_3-way'!R417/3)</f>
        <v>-0.6178689473585538</v>
      </c>
      <c r="AT417" s="11">
        <f>IF(('OddsRatio_working_3-way'!X417=0),IF(Q417&gt;0,-Q417^(1/3),(-Q417)^(1/3)),'OddsRatio_working_3-way'!AN417-'OddsRatio_working_3-way'!R417/3)</f>
        <v>-0.4344374411783235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9">
        <f t="shared" si="91"/>
        <v>0.33178293735133746</v>
      </c>
      <c r="E418" s="9">
        <f t="shared" si="92"/>
        <v>0.33410853132433127</v>
      </c>
      <c r="F418" s="9">
        <f t="shared" si="93"/>
        <v>0.33410853132433127</v>
      </c>
      <c r="G418" s="9">
        <f t="shared" si="94"/>
        <v>1.0489681082091631</v>
      </c>
      <c r="H418" s="9">
        <f t="shared" si="95"/>
        <v>3.0140187677615931</v>
      </c>
      <c r="I418" s="9">
        <f t="shared" si="96"/>
        <v>2.9930394055974099</v>
      </c>
      <c r="J418" s="9">
        <f t="shared" si="97"/>
        <v>2.9930394055974099</v>
      </c>
      <c r="K418" s="11">
        <f t="shared" si="98"/>
        <v>0.34246575342465752</v>
      </c>
      <c r="L418" s="11">
        <f t="shared" si="99"/>
        <v>0.34482758620689657</v>
      </c>
      <c r="M418" s="11">
        <f t="shared" si="100"/>
        <v>0.34482758620689657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-0.28224716172853581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0.2329255778346066</v>
      </c>
      <c r="Q418" s="11">
        <f>2*'OddsRatio_working_3-way'!K418*'OddsRatio_working_3-way'!L418*'OddsRatio_working_3-way'!M418</f>
        <v>8.1442509732379917E-2</v>
      </c>
      <c r="R418" s="11">
        <f t="shared" si="101"/>
        <v>0</v>
      </c>
      <c r="S418" s="11">
        <f t="shared" si="102"/>
        <v>-0.82525392428439537</v>
      </c>
      <c r="T418" s="11">
        <f t="shared" si="103"/>
        <v>-0.28855032317636198</v>
      </c>
      <c r="U418" s="11">
        <f>'OddsRatio_working_3-way'!S418-'OddsRatio_working_3-way'!R418^2/3</f>
        <v>-0.82525392428439537</v>
      </c>
      <c r="V418" s="11">
        <f>'OddsRatio_working_3-way'!S418*'OddsRatio_working_3-way'!R418/3-2*'OddsRatio_working_3-way'!R418^3/27-'OddsRatio_working_3-way'!T418</f>
        <v>0.28855032317636198</v>
      </c>
      <c r="W418" s="11">
        <f>'OddsRatio_working_3-way'!V418^2+4*'OddsRatio_working_3-way'!U418^3/27</f>
        <v>-3.0467350376900404E-6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0.1442778012552699</v>
      </c>
      <c r="Y418" s="11">
        <f>IF('OddsRatio_working_3-way'!W418&gt;=0,IF('OddsRatio_working_3-way'!V418+SQRT('OddsRatio_working_3-way'!W418)&gt;0,0,PI()),ACOS('OddsRatio_working_3-way'!V418/(2*'OddsRatio_working_3-way'!X418)))</f>
        <v>6.0490960607573196E-3</v>
      </c>
      <c r="Z418" s="11">
        <f>'OddsRatio_working_3-way'!X418^(1/3)*COS('OddsRatio_working_3-way'!Y418/3)</f>
        <v>0.52448405410458165</v>
      </c>
      <c r="AA418" s="11">
        <f>'OddsRatio_working_3-way'!X418^(1/3)*COS(('OddsRatio_working_3-way'!Y418+2*PI())/3)</f>
        <v>-0.26315789473685142</v>
      </c>
      <c r="AB418" s="11">
        <f>'OddsRatio_working_3-way'!X418^(1/3)*COS(('OddsRatio_working_3-way'!Y418+4*PI())/3)</f>
        <v>-0.26132615936773035</v>
      </c>
      <c r="AC418" s="11">
        <f>'OddsRatio_working_3-way'!X418^(1/3)*SIN('OddsRatio_working_3-way'!Y418/3)</f>
        <v>1.0575529084463336E-3</v>
      </c>
      <c r="AD418" s="11">
        <f>'OddsRatio_working_3-way'!X418^(1/3)*SIN(('OddsRatio_working_3-way'!Y418+2*PI())/3)</f>
        <v>0.4536877382801966</v>
      </c>
      <c r="AE418" s="11">
        <f>'OddsRatio_working_3-way'!X418^(1/3)*SIN(('OddsRatio_working_3-way'!Y418+4*PI())/3)</f>
        <v>-0.45474529118864276</v>
      </c>
      <c r="AF418" s="11">
        <f>-'OddsRatio_working_3-way'!U418/(3*'OddsRatio_working_3-way'!X418^(1/3))*COS(('OddsRatio_working_3-way'!Y418)/3)</f>
        <v>0.52448405410458143</v>
      </c>
      <c r="AG418" s="11">
        <f>-'OddsRatio_working_3-way'!U418/(3*'OddsRatio_working_3-way'!X418^(1/3))*COS(('OddsRatio_working_3-way'!Y418+2*PI())/3)</f>
        <v>-0.26315789473685131</v>
      </c>
      <c r="AH418" s="11">
        <f>-'OddsRatio_working_3-way'!U418/(3*'OddsRatio_working_3-way'!X418^(1/3))*COS(('OddsRatio_working_3-way'!Y418+4*PI())/3)</f>
        <v>-0.26132615936773024</v>
      </c>
      <c r="AI418" s="11">
        <f>'OddsRatio_working_3-way'!U418/(3*'OddsRatio_working_3-way'!X418^(1/3))*SIN(('OddsRatio_working_3-way'!Y418)/3)</f>
        <v>-1.0575529084463331E-3</v>
      </c>
      <c r="AJ418" s="11">
        <f>'OddsRatio_working_3-way'!U418/(3*'OddsRatio_working_3-way'!X418^(1/3))*SIN(('OddsRatio_working_3-way'!Y418+2*PI())/3)</f>
        <v>-0.45368773828019643</v>
      </c>
      <c r="AK418" s="11">
        <f>'OddsRatio_working_3-way'!U418/(3*'OddsRatio_working_3-way'!X418^(1/3))*SIN(('OddsRatio_working_3-way'!Y418+4*PI())/3)</f>
        <v>0.4547452911886426</v>
      </c>
      <c r="AL418" s="11">
        <f>'OddsRatio_working_3-way'!Z418+'OddsRatio_working_3-way'!AF418</f>
        <v>1.0489681082091631</v>
      </c>
      <c r="AM418" s="11">
        <f>'OddsRatio_working_3-way'!AA418+'OddsRatio_working_3-way'!AG418</f>
        <v>-0.52631578947370272</v>
      </c>
      <c r="AN418" s="11">
        <f>'OddsRatio_working_3-way'!AB418+'OddsRatio_working_3-way'!AH418</f>
        <v>-0.52265231873546059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1.0489681082091631</v>
      </c>
      <c r="AS418" s="11">
        <f>IF(('OddsRatio_working_3-way'!X418=0),IF(Q418&gt;0,-Q418^(1/3),(-Q418)^(1/3)),'OddsRatio_working_3-way'!AM418-'OddsRatio_working_3-way'!R418/3)</f>
        <v>-0.52631578947370272</v>
      </c>
      <c r="AT418" s="11">
        <f>IF(('OddsRatio_working_3-way'!X418=0),IF(Q418&gt;0,-Q418^(1/3),(-Q418)^(1/3)),'OddsRatio_working_3-way'!AN418-'OddsRatio_working_3-way'!R418/3)</f>
        <v>-0.52265231873546059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9">
        <f t="shared" si="91"/>
        <v>0.46955020217399762</v>
      </c>
      <c r="E419" s="9">
        <f t="shared" si="92"/>
        <v>0.30095616805689307</v>
      </c>
      <c r="F419" s="9">
        <f t="shared" si="93"/>
        <v>0.22949362976910931</v>
      </c>
      <c r="G419" s="9">
        <f t="shared" si="94"/>
        <v>1.0557922716430543</v>
      </c>
      <c r="H419" s="9">
        <f t="shared" si="95"/>
        <v>2.1296977306580684</v>
      </c>
      <c r="I419" s="9">
        <f t="shared" si="96"/>
        <v>3.3227429976147191</v>
      </c>
      <c r="J419" s="9">
        <f t="shared" si="97"/>
        <v>4.3574194238249122</v>
      </c>
      <c r="K419" s="11">
        <f t="shared" si="98"/>
        <v>0.48309178743961356</v>
      </c>
      <c r="L419" s="11">
        <f t="shared" si="99"/>
        <v>0.3125</v>
      </c>
      <c r="M419" s="11">
        <f t="shared" si="100"/>
        <v>0.23923444976076558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-0.27035659801678102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0.23295021149712225</v>
      </c>
      <c r="Q419" s="11">
        <f>2*'OddsRatio_working_3-way'!K419*'OddsRatio_working_3-way'!L419*'OddsRatio_working_3-way'!M419</f>
        <v>7.2232623720037914E-2</v>
      </c>
      <c r="R419" s="11">
        <f t="shared" si="101"/>
        <v>0</v>
      </c>
      <c r="S419" s="11">
        <f t="shared" si="102"/>
        <v>-0.86164056363315766</v>
      </c>
      <c r="T419" s="11">
        <f t="shared" si="103"/>
        <v>-0.267175368568421</v>
      </c>
      <c r="U419" s="11">
        <f>'OddsRatio_working_3-way'!S419-'OddsRatio_working_3-way'!R419^2/3</f>
        <v>-0.86164056363315766</v>
      </c>
      <c r="V419" s="11">
        <f>'OddsRatio_working_3-way'!S419*'OddsRatio_working_3-way'!R419/3-2*'OddsRatio_working_3-way'!R419^3/27-'OddsRatio_working_3-way'!T419</f>
        <v>0.267175368568421</v>
      </c>
      <c r="W419" s="11">
        <f>'OddsRatio_working_3-way'!V419^2+4*'OddsRatio_working_3-way'!U419^3/27</f>
        <v>-2.3388141829328746E-2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0.15392434781330108</v>
      </c>
      <c r="Y419" s="11">
        <f>IF('OddsRatio_working_3-way'!W419&gt;=0,IF('OddsRatio_working_3-way'!V419+SQRT('OddsRatio_working_3-way'!W419)&gt;0,0,PI()),ACOS('OddsRatio_working_3-way'!V419/(2*'OddsRatio_working_3-way'!X419)))</f>
        <v>0.51987991943989176</v>
      </c>
      <c r="Z419" s="11">
        <f>'OddsRatio_working_3-way'!X419^(1/3)*COS('OddsRatio_working_3-way'!Y419/3)</f>
        <v>0.52789613582152717</v>
      </c>
      <c r="AA419" s="11">
        <f>'OddsRatio_working_3-way'!X419^(1/3)*COS(('OddsRatio_working_3-way'!Y419+2*PI())/3)</f>
        <v>-0.34397552099290402</v>
      </c>
      <c r="AB419" s="11">
        <f>'OddsRatio_working_3-way'!X419^(1/3)*COS(('OddsRatio_working_3-way'!Y419+4*PI())/3)</f>
        <v>-0.18392061482862326</v>
      </c>
      <c r="AC419" s="11">
        <f>'OddsRatio_working_3-way'!X419^(1/3)*SIN('OddsRatio_working_3-way'!Y419/3)</f>
        <v>9.2407743159067829E-2</v>
      </c>
      <c r="AD419" s="11">
        <f>'OddsRatio_working_3-way'!X419^(1/3)*SIN(('OddsRatio_working_3-way'!Y419+2*PI())/3)</f>
        <v>0.41096759260154903</v>
      </c>
      <c r="AE419" s="11">
        <f>'OddsRatio_working_3-way'!X419^(1/3)*SIN(('OddsRatio_working_3-way'!Y419+4*PI())/3)</f>
        <v>-0.50337533576061677</v>
      </c>
      <c r="AF419" s="11">
        <f>-'OddsRatio_working_3-way'!U419/(3*'OddsRatio_working_3-way'!X419^(1/3))*COS(('OddsRatio_working_3-way'!Y419)/3)</f>
        <v>0.52789613582152717</v>
      </c>
      <c r="AG419" s="11">
        <f>-'OddsRatio_working_3-way'!U419/(3*'OddsRatio_working_3-way'!X419^(1/3))*COS(('OddsRatio_working_3-way'!Y419+2*PI())/3)</f>
        <v>-0.34397552099290402</v>
      </c>
      <c r="AH419" s="11">
        <f>-'OddsRatio_working_3-way'!U419/(3*'OddsRatio_working_3-way'!X419^(1/3))*COS(('OddsRatio_working_3-way'!Y419+4*PI())/3)</f>
        <v>-0.18392061482862326</v>
      </c>
      <c r="AI419" s="11">
        <f>'OddsRatio_working_3-way'!U419/(3*'OddsRatio_working_3-way'!X419^(1/3))*SIN(('OddsRatio_working_3-way'!Y419)/3)</f>
        <v>-9.2407743159067829E-2</v>
      </c>
      <c r="AJ419" s="11">
        <f>'OddsRatio_working_3-way'!U419/(3*'OddsRatio_working_3-way'!X419^(1/3))*SIN(('OddsRatio_working_3-way'!Y419+2*PI())/3)</f>
        <v>-0.41096759260154903</v>
      </c>
      <c r="AK419" s="11">
        <f>'OddsRatio_working_3-way'!U419/(3*'OddsRatio_working_3-way'!X419^(1/3))*SIN(('OddsRatio_working_3-way'!Y419+4*PI())/3)</f>
        <v>0.50337533576061677</v>
      </c>
      <c r="AL419" s="11">
        <f>'OddsRatio_working_3-way'!Z419+'OddsRatio_working_3-way'!AF419</f>
        <v>1.0557922716430543</v>
      </c>
      <c r="AM419" s="11">
        <f>'OddsRatio_working_3-way'!AA419+'OddsRatio_working_3-way'!AG419</f>
        <v>-0.68795104198580803</v>
      </c>
      <c r="AN419" s="11">
        <f>'OddsRatio_working_3-way'!AB419+'OddsRatio_working_3-way'!AH419</f>
        <v>-0.36784122965724653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1.0557922716430543</v>
      </c>
      <c r="AS419" s="11">
        <f>IF(('OddsRatio_working_3-way'!X419=0),IF(Q419&gt;0,-Q419^(1/3),(-Q419)^(1/3)),'OddsRatio_working_3-way'!AM419-'OddsRatio_working_3-way'!R419/3)</f>
        <v>-0.68795104198580803</v>
      </c>
      <c r="AT419" s="11">
        <f>IF(('OddsRatio_working_3-way'!X419=0),IF(Q419&gt;0,-Q419^(1/3),(-Q419)^(1/3)),'OddsRatio_working_3-way'!AN419-'OddsRatio_working_3-way'!R419/3)</f>
        <v>-0.36784122965724653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9">
        <f t="shared" si="91"/>
        <v>0.33970794190806658</v>
      </c>
      <c r="E420" s="9">
        <f t="shared" si="92"/>
        <v>0.31187936516468862</v>
      </c>
      <c r="F420" s="9">
        <f t="shared" si="93"/>
        <v>0.34841269292724497</v>
      </c>
      <c r="G420" s="9">
        <f t="shared" si="94"/>
        <v>1.0506514036466936</v>
      </c>
      <c r="H420" s="9">
        <f t="shared" si="95"/>
        <v>2.9437050967463838</v>
      </c>
      <c r="I420" s="9">
        <f t="shared" si="96"/>
        <v>3.2063679476580558</v>
      </c>
      <c r="J420" s="9">
        <f t="shared" si="97"/>
        <v>2.8701594984911143</v>
      </c>
      <c r="K420" s="11">
        <f t="shared" si="98"/>
        <v>0.35087719298245612</v>
      </c>
      <c r="L420" s="11">
        <f t="shared" si="99"/>
        <v>0.32258064516129031</v>
      </c>
      <c r="M420" s="11">
        <f t="shared" si="100"/>
        <v>0.35971223021582738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-0.28155268654346477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0.23329384030975558</v>
      </c>
      <c r="Q420" s="11">
        <f>2*'OddsRatio_working_3-way'!K420*'OddsRatio_working_3-way'!L420*'OddsRatio_working_3-way'!M420</f>
        <v>8.1428914593282928E-2</v>
      </c>
      <c r="R420" s="11">
        <f t="shared" si="101"/>
        <v>0</v>
      </c>
      <c r="S420" s="11">
        <f t="shared" si="102"/>
        <v>-0.82859745781094074</v>
      </c>
      <c r="T420" s="11">
        <f t="shared" si="103"/>
        <v>-0.28921377235983969</v>
      </c>
      <c r="U420" s="11">
        <f>'OddsRatio_working_3-way'!S420-'OddsRatio_working_3-way'!R420^2/3</f>
        <v>-0.82859745781094074</v>
      </c>
      <c r="V420" s="11">
        <f>'OddsRatio_working_3-way'!S420*'OddsRatio_working_3-way'!R420/3-2*'OddsRatio_working_3-way'!R420^3/27-'OddsRatio_working_3-way'!T420</f>
        <v>0.28921377235983969</v>
      </c>
      <c r="W420" s="11">
        <f>'OddsRatio_working_3-way'!V420^2+4*'OddsRatio_working_3-way'!U420^3/27</f>
        <v>-6.3587705355828972E-4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0.14515550555883805</v>
      </c>
      <c r="Y420" s="11">
        <f>IF('OddsRatio_working_3-way'!W420&gt;=0,IF('OddsRatio_working_3-way'!V420+SQRT('OddsRatio_working_3-way'!W420)&gt;0,0,PI()),ACOS('OddsRatio_working_3-way'!V420/(2*'OddsRatio_working_3-way'!X420)))</f>
        <v>8.6970245125725487E-2</v>
      </c>
      <c r="Z420" s="11">
        <f>'OddsRatio_working_3-way'!X420^(1/3)*COS('OddsRatio_working_3-way'!Y420/3)</f>
        <v>0.52532570182334681</v>
      </c>
      <c r="AA420" s="11">
        <f>'OddsRatio_working_3-way'!X420^(1/3)*COS(('OddsRatio_working_3-way'!Y420+2*PI())/3)</f>
        <v>-0.27585545132217876</v>
      </c>
      <c r="AB420" s="11">
        <f>'OddsRatio_working_3-way'!X420^(1/3)*COS(('OddsRatio_working_3-way'!Y420+4*PI())/3)</f>
        <v>-0.24947025050116822</v>
      </c>
      <c r="AC420" s="11">
        <f>'OddsRatio_working_3-way'!X420^(1/3)*SIN('OddsRatio_working_3-way'!Y420/3)</f>
        <v>1.5233502796632874E-2</v>
      </c>
      <c r="AD420" s="11">
        <f>'OddsRatio_working_3-way'!X420^(1/3)*SIN(('OddsRatio_working_3-way'!Y420+2*PI())/3)</f>
        <v>0.44732865164159119</v>
      </c>
      <c r="AE420" s="11">
        <f>'OddsRatio_working_3-way'!X420^(1/3)*SIN(('OddsRatio_working_3-way'!Y420+4*PI())/3)</f>
        <v>-0.46256215443822396</v>
      </c>
      <c r="AF420" s="11">
        <f>-'OddsRatio_working_3-way'!U420/(3*'OddsRatio_working_3-way'!X420^(1/3))*COS(('OddsRatio_working_3-way'!Y420)/3)</f>
        <v>0.5253257018233467</v>
      </c>
      <c r="AG420" s="11">
        <f>-'OddsRatio_working_3-way'!U420/(3*'OddsRatio_working_3-way'!X420^(1/3))*COS(('OddsRatio_working_3-way'!Y420+2*PI())/3)</f>
        <v>-0.2758554513221787</v>
      </c>
      <c r="AH420" s="11">
        <f>-'OddsRatio_working_3-way'!U420/(3*'OddsRatio_working_3-way'!X420^(1/3))*COS(('OddsRatio_working_3-way'!Y420+4*PI())/3)</f>
        <v>-0.24947025050116817</v>
      </c>
      <c r="AI420" s="11">
        <f>'OddsRatio_working_3-way'!U420/(3*'OddsRatio_working_3-way'!X420^(1/3))*SIN(('OddsRatio_working_3-way'!Y420)/3)</f>
        <v>-1.523350279663287E-2</v>
      </c>
      <c r="AJ420" s="11">
        <f>'OddsRatio_working_3-way'!U420/(3*'OddsRatio_working_3-way'!X420^(1/3))*SIN(('OddsRatio_working_3-way'!Y420+2*PI())/3)</f>
        <v>-0.44732865164159114</v>
      </c>
      <c r="AK420" s="11">
        <f>'OddsRatio_working_3-way'!U420/(3*'OddsRatio_working_3-way'!X420^(1/3))*SIN(('OddsRatio_working_3-way'!Y420+4*PI())/3)</f>
        <v>0.46256215443822385</v>
      </c>
      <c r="AL420" s="11">
        <f>'OddsRatio_working_3-way'!Z420+'OddsRatio_working_3-way'!AF420</f>
        <v>1.0506514036466936</v>
      </c>
      <c r="AM420" s="11">
        <f>'OddsRatio_working_3-way'!AA420+'OddsRatio_working_3-way'!AG420</f>
        <v>-0.5517109026443574</v>
      </c>
      <c r="AN420" s="11">
        <f>'OddsRatio_working_3-way'!AB420+'OddsRatio_working_3-way'!AH420</f>
        <v>-0.49894050100233639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1.0506514036466936</v>
      </c>
      <c r="AS420" s="11">
        <f>IF(('OddsRatio_working_3-way'!X420=0),IF(Q420&gt;0,-Q420^(1/3),(-Q420)^(1/3)),'OddsRatio_working_3-way'!AM420-'OddsRatio_working_3-way'!R420/3)</f>
        <v>-0.5517109026443574</v>
      </c>
      <c r="AT420" s="11">
        <f>IF(('OddsRatio_working_3-way'!X420=0),IF(Q420&gt;0,-Q420^(1/3),(-Q420)^(1/3)),'OddsRatio_working_3-way'!AN420-'OddsRatio_working_3-way'!R420/3)</f>
        <v>-0.49894050100233639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9">
        <f t="shared" si="91"/>
        <v>0.46776815294688601</v>
      </c>
      <c r="E421" s="9">
        <f t="shared" si="92"/>
        <v>0.30726196720893223</v>
      </c>
      <c r="F421" s="9">
        <f t="shared" si="93"/>
        <v>0.22496987984418157</v>
      </c>
      <c r="G421" s="9">
        <f t="shared" si="94"/>
        <v>1.0535288960680425</v>
      </c>
      <c r="H421" s="9">
        <f t="shared" si="95"/>
        <v>2.1378112077534865</v>
      </c>
      <c r="I421" s="9">
        <f t="shared" si="96"/>
        <v>3.2545518375856104</v>
      </c>
      <c r="J421" s="9">
        <f t="shared" si="97"/>
        <v>4.4450394901424986</v>
      </c>
      <c r="K421" s="11">
        <f t="shared" si="98"/>
        <v>0.48076923076923073</v>
      </c>
      <c r="L421" s="11">
        <f t="shared" si="99"/>
        <v>0.31847133757961782</v>
      </c>
      <c r="M421" s="11">
        <f t="shared" si="100"/>
        <v>0.23419203747072601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-0.27099696273237039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0.23271471141367767</v>
      </c>
      <c r="Q421" s="11">
        <f>2*'OddsRatio_working_3-way'!K421*'OddsRatio_working_3-way'!L421*'OddsRatio_working_3-way'!M421</f>
        <v>7.1714857138267391E-2</v>
      </c>
      <c r="R421" s="11">
        <f t="shared" si="101"/>
        <v>0</v>
      </c>
      <c r="S421" s="11">
        <f t="shared" si="102"/>
        <v>-0.85873549676459182</v>
      </c>
      <c r="T421" s="11">
        <f t="shared" si="103"/>
        <v>-0.26463343505842585</v>
      </c>
      <c r="U421" s="11">
        <f>'OddsRatio_working_3-way'!S421-'OddsRatio_working_3-way'!R421^2/3</f>
        <v>-0.85873549676459182</v>
      </c>
      <c r="V421" s="11">
        <f>'OddsRatio_working_3-way'!S421*'OddsRatio_working_3-way'!R421/3-2*'OddsRatio_working_3-way'!R421^3/27-'OddsRatio_working_3-way'!T421</f>
        <v>0.26463343505842585</v>
      </c>
      <c r="W421" s="11">
        <f>'OddsRatio_working_3-way'!V421^2+4*'OddsRatio_working_3-way'!U421^3/27</f>
        <v>-2.3784618165908433E-2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0.15314655816956069</v>
      </c>
      <c r="Y421" s="11">
        <f>IF('OddsRatio_working_3-way'!W421&gt;=0,IF('OddsRatio_working_3-way'!V421+SQRT('OddsRatio_working_3-way'!W421)&gt;0,0,PI()),ACOS('OddsRatio_working_3-way'!V421/(2*'OddsRatio_working_3-way'!X421)))</f>
        <v>0.52766023569925302</v>
      </c>
      <c r="Z421" s="11">
        <f>'OddsRatio_working_3-way'!X421^(1/3)*COS('OddsRatio_working_3-way'!Y421/3)</f>
        <v>0.52676444803402123</v>
      </c>
      <c r="AA421" s="11">
        <f>'OddsRatio_working_3-way'!X421^(1/3)*COS(('OddsRatio_working_3-way'!Y421+2*PI())/3)</f>
        <v>-0.34445803056068719</v>
      </c>
      <c r="AB421" s="11">
        <f>'OddsRatio_working_3-way'!X421^(1/3)*COS(('OddsRatio_working_3-way'!Y421+4*PI())/3)</f>
        <v>-0.18230641747333418</v>
      </c>
      <c r="AC421" s="11">
        <f>'OddsRatio_working_3-way'!X421^(1/3)*SIN('OddsRatio_working_3-way'!Y421/3)</f>
        <v>9.3618277465515459E-2</v>
      </c>
      <c r="AD421" s="11">
        <f>'OddsRatio_working_3-way'!X421^(1/3)*SIN(('OddsRatio_working_3-way'!Y421+2*PI())/3)</f>
        <v>0.40938225507519255</v>
      </c>
      <c r="AE421" s="11">
        <f>'OddsRatio_working_3-way'!X421^(1/3)*SIN(('OddsRatio_working_3-way'!Y421+4*PI())/3)</f>
        <v>-0.50300053254070787</v>
      </c>
      <c r="AF421" s="11">
        <f>-'OddsRatio_working_3-way'!U421/(3*'OddsRatio_working_3-way'!X421^(1/3))*COS(('OddsRatio_working_3-way'!Y421)/3)</f>
        <v>0.52676444803402123</v>
      </c>
      <c r="AG421" s="11">
        <f>-'OddsRatio_working_3-way'!U421/(3*'OddsRatio_working_3-way'!X421^(1/3))*COS(('OddsRatio_working_3-way'!Y421+2*PI())/3)</f>
        <v>-0.34445803056068719</v>
      </c>
      <c r="AH421" s="11">
        <f>-'OddsRatio_working_3-way'!U421/(3*'OddsRatio_working_3-way'!X421^(1/3))*COS(('OddsRatio_working_3-way'!Y421+4*PI())/3)</f>
        <v>-0.18230641747333418</v>
      </c>
      <c r="AI421" s="11">
        <f>'OddsRatio_working_3-way'!U421/(3*'OddsRatio_working_3-way'!X421^(1/3))*SIN(('OddsRatio_working_3-way'!Y421)/3)</f>
        <v>-9.3618277465515459E-2</v>
      </c>
      <c r="AJ421" s="11">
        <f>'OddsRatio_working_3-way'!U421/(3*'OddsRatio_working_3-way'!X421^(1/3))*SIN(('OddsRatio_working_3-way'!Y421+2*PI())/3)</f>
        <v>-0.40938225507519255</v>
      </c>
      <c r="AK421" s="11">
        <f>'OddsRatio_working_3-way'!U421/(3*'OddsRatio_working_3-way'!X421^(1/3))*SIN(('OddsRatio_working_3-way'!Y421+4*PI())/3)</f>
        <v>0.50300053254070787</v>
      </c>
      <c r="AL421" s="11">
        <f>'OddsRatio_working_3-way'!Z421+'OddsRatio_working_3-way'!AF421</f>
        <v>1.0535288960680425</v>
      </c>
      <c r="AM421" s="11">
        <f>'OddsRatio_working_3-way'!AA421+'OddsRatio_working_3-way'!AG421</f>
        <v>-0.68891606112137438</v>
      </c>
      <c r="AN421" s="11">
        <f>'OddsRatio_working_3-way'!AB421+'OddsRatio_working_3-way'!AH421</f>
        <v>-0.36461283494666835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1.0535288960680425</v>
      </c>
      <c r="AS421" s="11">
        <f>IF(('OddsRatio_working_3-way'!X421=0),IF(Q421&gt;0,-Q421^(1/3),(-Q421)^(1/3)),'OddsRatio_working_3-way'!AM421-'OddsRatio_working_3-way'!R421/3)</f>
        <v>-0.68891606112137438</v>
      </c>
      <c r="AT421" s="11">
        <f>IF(('OddsRatio_working_3-way'!X421=0),IF(Q421&gt;0,-Q421^(1/3),(-Q421)^(1/3)),'OddsRatio_working_3-way'!AN421-'OddsRatio_working_3-way'!R421/3)</f>
        <v>-0.36461283494666835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9">
        <f t="shared" si="91"/>
        <v>0.20939488468240405</v>
      </c>
      <c r="E422" s="9">
        <f t="shared" si="92"/>
        <v>0.31338631908926773</v>
      </c>
      <c r="F422" s="9">
        <f t="shared" si="93"/>
        <v>0.47721879622832836</v>
      </c>
      <c r="G422" s="9">
        <f t="shared" si="94"/>
        <v>1.0635678451478485</v>
      </c>
      <c r="H422" s="9">
        <f t="shared" si="95"/>
        <v>4.775665850274863</v>
      </c>
      <c r="I422" s="9">
        <f t="shared" si="96"/>
        <v>3.1909497610045676</v>
      </c>
      <c r="J422" s="9">
        <f t="shared" si="97"/>
        <v>2.0954748805022838</v>
      </c>
      <c r="K422" s="11">
        <f t="shared" si="98"/>
        <v>0.21978021978021978</v>
      </c>
      <c r="L422" s="11">
        <f t="shared" si="99"/>
        <v>0.32679738562091504</v>
      </c>
      <c r="M422" s="11">
        <f t="shared" si="100"/>
        <v>0.49261083743842371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-0.26650412596515161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0.23493040009991617</v>
      </c>
      <c r="Q422" s="11">
        <f>2*'OddsRatio_working_3-way'!K422*'OddsRatio_working_3-way'!L422*'OddsRatio_working_3-way'!M422</f>
        <v>7.0762168704794029E-2</v>
      </c>
      <c r="R422" s="11">
        <f t="shared" si="101"/>
        <v>0</v>
      </c>
      <c r="S422" s="11">
        <f t="shared" si="102"/>
        <v>-0.88152631502086365</v>
      </c>
      <c r="T422" s="11">
        <f t="shared" si="103"/>
        <v>-0.26551997440387459</v>
      </c>
      <c r="U422" s="11">
        <f>'OddsRatio_working_3-way'!S422-'OddsRatio_working_3-way'!R422^2/3</f>
        <v>-0.88152631502086365</v>
      </c>
      <c r="V422" s="11">
        <f>'OddsRatio_working_3-way'!S422*'OddsRatio_working_3-way'!R422/3-2*'OddsRatio_working_3-way'!R422^3/27-'OddsRatio_working_3-way'!T422</f>
        <v>0.26551997440387459</v>
      </c>
      <c r="W422" s="11">
        <f>'OddsRatio_working_3-way'!V422^2+4*'OddsRatio_working_3-way'!U422^3/27</f>
        <v>-3.0984193393357562E-2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0.15928359159121805</v>
      </c>
      <c r="Y422" s="11">
        <f>IF('OddsRatio_working_3-way'!W422&gt;=0,IF('OddsRatio_working_3-way'!V422+SQRT('OddsRatio_working_3-way'!W422)&gt;0,0,PI()),ACOS('OddsRatio_working_3-way'!V422/(2*'OddsRatio_working_3-way'!X422)))</f>
        <v>0.5854167599046185</v>
      </c>
      <c r="Z422" s="11">
        <f>'OddsRatio_working_3-way'!X422^(1/3)*COS('OddsRatio_working_3-way'!Y422/3)</f>
        <v>0.53178392257392437</v>
      </c>
      <c r="AA422" s="11">
        <f>'OddsRatio_working_3-way'!X422^(1/3)*COS(('OddsRatio_working_3-way'!Y422+2*PI())/3)</f>
        <v>-0.35691928424075292</v>
      </c>
      <c r="AB422" s="11">
        <f>'OddsRatio_working_3-way'!X422^(1/3)*COS(('OddsRatio_working_3-way'!Y422+4*PI())/3)</f>
        <v>-0.17486463833317165</v>
      </c>
      <c r="AC422" s="11">
        <f>'OddsRatio_working_3-way'!X422^(1/3)*SIN('OddsRatio_working_3-way'!Y422/3)</f>
        <v>0.10510929882196403</v>
      </c>
      <c r="AD422" s="11">
        <f>'OddsRatio_working_3-way'!X422^(1/3)*SIN(('OddsRatio_working_3-way'!Y422+2*PI())/3)</f>
        <v>0.40798373686217354</v>
      </c>
      <c r="AE422" s="11">
        <f>'OddsRatio_working_3-way'!X422^(1/3)*SIN(('OddsRatio_working_3-way'!Y422+4*PI())/3)</f>
        <v>-0.51309303568413756</v>
      </c>
      <c r="AF422" s="11">
        <f>-'OddsRatio_working_3-way'!U422/(3*'OddsRatio_working_3-way'!X422^(1/3))*COS(('OddsRatio_working_3-way'!Y422)/3)</f>
        <v>0.53178392257392426</v>
      </c>
      <c r="AG422" s="11">
        <f>-'OddsRatio_working_3-way'!U422/(3*'OddsRatio_working_3-way'!X422^(1/3))*COS(('OddsRatio_working_3-way'!Y422+2*PI())/3)</f>
        <v>-0.35691928424075287</v>
      </c>
      <c r="AH422" s="11">
        <f>-'OddsRatio_working_3-way'!U422/(3*'OddsRatio_working_3-way'!X422^(1/3))*COS(('OddsRatio_working_3-way'!Y422+4*PI())/3)</f>
        <v>-0.17486463833317162</v>
      </c>
      <c r="AI422" s="11">
        <f>'OddsRatio_working_3-way'!U422/(3*'OddsRatio_working_3-way'!X422^(1/3))*SIN(('OddsRatio_working_3-way'!Y422)/3)</f>
        <v>-0.105109298821964</v>
      </c>
      <c r="AJ422" s="11">
        <f>'OddsRatio_working_3-way'!U422/(3*'OddsRatio_working_3-way'!X422^(1/3))*SIN(('OddsRatio_working_3-way'!Y422+2*PI())/3)</f>
        <v>-0.40798373686217343</v>
      </c>
      <c r="AK422" s="11">
        <f>'OddsRatio_working_3-way'!U422/(3*'OddsRatio_working_3-way'!X422^(1/3))*SIN(('OddsRatio_working_3-way'!Y422+4*PI())/3)</f>
        <v>0.51309303568413744</v>
      </c>
      <c r="AL422" s="11">
        <f>'OddsRatio_working_3-way'!Z422+'OddsRatio_working_3-way'!AF422</f>
        <v>1.0635678451478485</v>
      </c>
      <c r="AM422" s="11">
        <f>'OddsRatio_working_3-way'!AA422+'OddsRatio_working_3-way'!AG422</f>
        <v>-0.71383856848150584</v>
      </c>
      <c r="AN422" s="11">
        <f>'OddsRatio_working_3-way'!AB422+'OddsRatio_working_3-way'!AH422</f>
        <v>-0.34972927666634324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1.0635678451478485</v>
      </c>
      <c r="AS422" s="11">
        <f>IF(('OddsRatio_working_3-way'!X422=0),IF(Q422&gt;0,-Q422^(1/3),(-Q422)^(1/3)),'OddsRatio_working_3-way'!AM422-'OddsRatio_working_3-way'!R422/3)</f>
        <v>-0.71383856848150584</v>
      </c>
      <c r="AT422" s="11">
        <f>IF(('OddsRatio_working_3-way'!X422=0),IF(Q422&gt;0,-Q422^(1/3),(-Q422)^(1/3)),'OddsRatio_working_3-way'!AN422-'OddsRatio_working_3-way'!R422/3)</f>
        <v>-0.34972927666634324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9">
        <f t="shared" si="91"/>
        <v>0.48366960361438216</v>
      </c>
      <c r="E423" s="9">
        <f t="shared" si="92"/>
        <v>0.30958024026295655</v>
      </c>
      <c r="F423" s="9">
        <f t="shared" si="93"/>
        <v>0.20675015612266154</v>
      </c>
      <c r="G423" s="9">
        <f t="shared" si="94"/>
        <v>1.0569574983065668</v>
      </c>
      <c r="H423" s="9">
        <f t="shared" si="95"/>
        <v>2.0675270732896323</v>
      </c>
      <c r="I423" s="9">
        <f t="shared" si="96"/>
        <v>3.2301803214268552</v>
      </c>
      <c r="J423" s="9">
        <f t="shared" si="97"/>
        <v>4.8367557188528369</v>
      </c>
      <c r="K423" s="11">
        <f t="shared" si="98"/>
        <v>0.49751243781094534</v>
      </c>
      <c r="L423" s="11">
        <f t="shared" si="99"/>
        <v>0.32154340836012862</v>
      </c>
      <c r="M423" s="11">
        <f t="shared" si="100"/>
        <v>0.21598272138228941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-0.2672840336040383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0.23322029232142399</v>
      </c>
      <c r="Q423" s="11">
        <f>2*'OddsRatio_working_3-way'!K423*'OddsRatio_working_3-way'!L423*'OddsRatio_working_3-way'!M423</f>
        <v>6.9102308835977497E-2</v>
      </c>
      <c r="R423" s="11">
        <f t="shared" si="101"/>
        <v>0</v>
      </c>
      <c r="S423" s="11">
        <f t="shared" si="102"/>
        <v>-0.87255601906593028</v>
      </c>
      <c r="T423" s="11">
        <f t="shared" si="103"/>
        <v>-0.25853511676027568</v>
      </c>
      <c r="U423" s="11">
        <f>'OddsRatio_working_3-way'!S423-'OddsRatio_working_3-way'!R423^2/3</f>
        <v>-0.87255601906593028</v>
      </c>
      <c r="V423" s="11">
        <f>'OddsRatio_working_3-way'!S423*'OddsRatio_working_3-way'!R423/3-2*'OddsRatio_working_3-way'!R423^3/27-'OddsRatio_working_3-way'!T423</f>
        <v>0.25853511676027568</v>
      </c>
      <c r="W423" s="11">
        <f>'OddsRatio_working_3-way'!V423^2+4*'OddsRatio_working_3-way'!U423^3/27</f>
        <v>-3.1577966873072363E-2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0.15685851385191191</v>
      </c>
      <c r="Y423" s="11">
        <f>IF('OddsRatio_working_3-way'!W423&gt;=0,IF('OddsRatio_working_3-way'!V423+SQRT('OddsRatio_working_3-way'!W423)&gt;0,0,PI()),ACOS('OddsRatio_working_3-way'!V423/(2*'OddsRatio_working_3-way'!X423)))</f>
        <v>0.60217968212996487</v>
      </c>
      <c r="Z423" s="11">
        <f>'OddsRatio_working_3-way'!X423^(1/3)*COS('OddsRatio_working_3-way'!Y423/3)</f>
        <v>0.5284787491532833</v>
      </c>
      <c r="AA423" s="11">
        <f>'OddsRatio_working_3-way'!X423^(1/3)*COS(('OddsRatio_working_3-way'!Y423+2*PI())/3)</f>
        <v>-0.35736114183069628</v>
      </c>
      <c r="AB423" s="11">
        <f>'OddsRatio_working_3-way'!X423^(1/3)*COS(('OddsRatio_working_3-way'!Y423+4*PI())/3)</f>
        <v>-0.17111760732258713</v>
      </c>
      <c r="AC423" s="11">
        <f>'OddsRatio_working_3-way'!X423^(1/3)*SIN('OddsRatio_working_3-way'!Y423/3)</f>
        <v>0.10752775478308445</v>
      </c>
      <c r="AD423" s="11">
        <f>'OddsRatio_working_3-way'!X423^(1/3)*SIN(('OddsRatio_working_3-way'!Y423+2*PI())/3)</f>
        <v>0.40391214473542508</v>
      </c>
      <c r="AE423" s="11">
        <f>'OddsRatio_working_3-way'!X423^(1/3)*SIN(('OddsRatio_working_3-way'!Y423+4*PI())/3)</f>
        <v>-0.51143989951850932</v>
      </c>
      <c r="AF423" s="11">
        <f>-'OddsRatio_working_3-way'!U423/(3*'OddsRatio_working_3-way'!X423^(1/3))*COS(('OddsRatio_working_3-way'!Y423)/3)</f>
        <v>0.52847874915328341</v>
      </c>
      <c r="AG423" s="11">
        <f>-'OddsRatio_working_3-way'!U423/(3*'OddsRatio_working_3-way'!X423^(1/3))*COS(('OddsRatio_working_3-way'!Y423+2*PI())/3)</f>
        <v>-0.35736114183069639</v>
      </c>
      <c r="AH423" s="11">
        <f>-'OddsRatio_working_3-way'!U423/(3*'OddsRatio_working_3-way'!X423^(1/3))*COS(('OddsRatio_working_3-way'!Y423+4*PI())/3)</f>
        <v>-0.17111760732258716</v>
      </c>
      <c r="AI423" s="11">
        <f>'OddsRatio_working_3-way'!U423/(3*'OddsRatio_working_3-way'!X423^(1/3))*SIN(('OddsRatio_working_3-way'!Y423)/3)</f>
        <v>-0.10752775478308448</v>
      </c>
      <c r="AJ423" s="11">
        <f>'OddsRatio_working_3-way'!U423/(3*'OddsRatio_working_3-way'!X423^(1/3))*SIN(('OddsRatio_working_3-way'!Y423+2*PI())/3)</f>
        <v>-0.40391214473542519</v>
      </c>
      <c r="AK423" s="11">
        <f>'OddsRatio_working_3-way'!U423/(3*'OddsRatio_working_3-way'!X423^(1/3))*SIN(('OddsRatio_working_3-way'!Y423+4*PI())/3)</f>
        <v>0.51143989951850943</v>
      </c>
      <c r="AL423" s="11">
        <f>'OddsRatio_working_3-way'!Z423+'OddsRatio_working_3-way'!AF423</f>
        <v>1.0569574983065668</v>
      </c>
      <c r="AM423" s="11">
        <f>'OddsRatio_working_3-way'!AA423+'OddsRatio_working_3-way'!AG423</f>
        <v>-0.71472228366139268</v>
      </c>
      <c r="AN423" s="11">
        <f>'OddsRatio_working_3-way'!AB423+'OddsRatio_working_3-way'!AH423</f>
        <v>-0.34223521464517426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1.0569574983065668</v>
      </c>
      <c r="AS423" s="11">
        <f>IF(('OddsRatio_working_3-way'!X423=0),IF(Q423&gt;0,-Q423^(1/3),(-Q423)^(1/3)),'OddsRatio_working_3-way'!AM423-'OddsRatio_working_3-way'!R423/3)</f>
        <v>-0.71472228366139268</v>
      </c>
      <c r="AT423" s="11">
        <f>IF(('OddsRatio_working_3-way'!X423=0),IF(Q423&gt;0,-Q423^(1/3),(-Q423)^(1/3)),'OddsRatio_working_3-way'!AN423-'OddsRatio_working_3-way'!R423/3)</f>
        <v>-0.34223521464517426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9">
        <f t="shared" si="91"/>
        <v>0.525798664395705</v>
      </c>
      <c r="E424" s="9">
        <f t="shared" si="92"/>
        <v>0.22738964001142822</v>
      </c>
      <c r="F424" s="9">
        <f t="shared" si="93"/>
        <v>0.24681169559286667</v>
      </c>
      <c r="G424" s="9">
        <f t="shared" si="94"/>
        <v>1.0486844855324502</v>
      </c>
      <c r="H424" s="9">
        <f t="shared" si="95"/>
        <v>1.9018686575579071</v>
      </c>
      <c r="I424" s="9">
        <f t="shared" si="96"/>
        <v>4.3977377331251404</v>
      </c>
      <c r="J424" s="9">
        <f t="shared" si="97"/>
        <v>4.0516718528994291</v>
      </c>
      <c r="K424" s="11">
        <f t="shared" si="98"/>
        <v>0.5376344086021505</v>
      </c>
      <c r="L424" s="11">
        <f t="shared" si="99"/>
        <v>0.23584905660377356</v>
      </c>
      <c r="M424" s="11">
        <f t="shared" si="100"/>
        <v>0.25575447570332482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-0.26295467246148496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0.22733298776124802</v>
      </c>
      <c r="Q424" s="11">
        <f>2*'OddsRatio_working_3-way'!K424*'OddsRatio_working_3-way'!L424*'OddsRatio_working_3-way'!M424</f>
        <v>6.4859625609485896E-2</v>
      </c>
      <c r="R424" s="11">
        <f t="shared" si="101"/>
        <v>0</v>
      </c>
      <c r="S424" s="11">
        <f t="shared" si="102"/>
        <v>-0.8645329844615921</v>
      </c>
      <c r="T424" s="11">
        <f t="shared" si="103"/>
        <v>-0.2466570569077296</v>
      </c>
      <c r="U424" s="11">
        <f>'OddsRatio_working_3-way'!S424-'OddsRatio_working_3-way'!R424^2/3</f>
        <v>-0.8645329844615921</v>
      </c>
      <c r="V424" s="11">
        <f>'OddsRatio_working_3-way'!S424*'OddsRatio_working_3-way'!R424/3-2*'OddsRatio_working_3-way'!R424^3/27-'OddsRatio_working_3-way'!T424</f>
        <v>0.2466570569077296</v>
      </c>
      <c r="W424" s="11">
        <f>'OddsRatio_working_3-way'!V424^2+4*'OddsRatio_working_3-way'!U424^3/27</f>
        <v>-3.4888724836592298E-2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0.1547000553967057</v>
      </c>
      <c r="Y424" s="11">
        <f>IF('OddsRatio_working_3-way'!W424&gt;=0,IF('OddsRatio_working_3-way'!V424+SQRT('OddsRatio_working_3-way'!W424)&gt;0,0,PI()),ACOS('OddsRatio_working_3-way'!V424/(2*'OddsRatio_working_3-way'!X424)))</f>
        <v>0.64813575726454253</v>
      </c>
      <c r="Z424" s="11">
        <f>'OddsRatio_working_3-way'!X424^(1/3)*COS('OddsRatio_working_3-way'!Y424/3)</f>
        <v>0.5243422427662251</v>
      </c>
      <c r="AA424" s="11">
        <f>'OddsRatio_working_3-way'!X424^(1/3)*COS(('OddsRatio_working_3-way'!Y424+2*PI())/3)</f>
        <v>-0.36183132133054313</v>
      </c>
      <c r="AB424" s="11">
        <f>'OddsRatio_working_3-way'!X424^(1/3)*COS(('OddsRatio_working_3-way'!Y424+4*PI())/3)</f>
        <v>-0.16251092143568208</v>
      </c>
      <c r="AC424" s="11">
        <f>'OddsRatio_working_3-way'!X424^(1/3)*SIN('OddsRatio_working_3-way'!Y424/3)</f>
        <v>0.11507768653428206</v>
      </c>
      <c r="AD424" s="11">
        <f>'OddsRatio_working_3-way'!X424^(1/3)*SIN(('OddsRatio_working_3-way'!Y424+2*PI())/3)</f>
        <v>0.39655485924571721</v>
      </c>
      <c r="AE424" s="11">
        <f>'OddsRatio_working_3-way'!X424^(1/3)*SIN(('OddsRatio_working_3-way'!Y424+4*PI())/3)</f>
        <v>-0.51163254577999917</v>
      </c>
      <c r="AF424" s="11">
        <f>-'OddsRatio_working_3-way'!U424/(3*'OddsRatio_working_3-way'!X424^(1/3))*COS(('OddsRatio_working_3-way'!Y424)/3)</f>
        <v>0.5243422427662251</v>
      </c>
      <c r="AG424" s="11">
        <f>-'OddsRatio_working_3-way'!U424/(3*'OddsRatio_working_3-way'!X424^(1/3))*COS(('OddsRatio_working_3-way'!Y424+2*PI())/3)</f>
        <v>-0.36183132133054313</v>
      </c>
      <c r="AH424" s="11">
        <f>-'OddsRatio_working_3-way'!U424/(3*'OddsRatio_working_3-way'!X424^(1/3))*COS(('OddsRatio_working_3-way'!Y424+4*PI())/3)</f>
        <v>-0.16251092143568208</v>
      </c>
      <c r="AI424" s="11">
        <f>'OddsRatio_working_3-way'!U424/(3*'OddsRatio_working_3-way'!X424^(1/3))*SIN(('OddsRatio_working_3-way'!Y424)/3)</f>
        <v>-0.11507768653428206</v>
      </c>
      <c r="AJ424" s="11">
        <f>'OddsRatio_working_3-way'!U424/(3*'OddsRatio_working_3-way'!X424^(1/3))*SIN(('OddsRatio_working_3-way'!Y424+2*PI())/3)</f>
        <v>-0.39655485924571721</v>
      </c>
      <c r="AK424" s="11">
        <f>'OddsRatio_working_3-way'!U424/(3*'OddsRatio_working_3-way'!X424^(1/3))*SIN(('OddsRatio_working_3-way'!Y424+4*PI())/3)</f>
        <v>0.51163254577999917</v>
      </c>
      <c r="AL424" s="11">
        <f>'OddsRatio_working_3-way'!Z424+'OddsRatio_working_3-way'!AF424</f>
        <v>1.0486844855324502</v>
      </c>
      <c r="AM424" s="11">
        <f>'OddsRatio_working_3-way'!AA424+'OddsRatio_working_3-way'!AG424</f>
        <v>-0.72366264266108626</v>
      </c>
      <c r="AN424" s="11">
        <f>'OddsRatio_working_3-way'!AB424+'OddsRatio_working_3-way'!AH424</f>
        <v>-0.32502184287136415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1.0486844855324502</v>
      </c>
      <c r="AS424" s="11">
        <f>IF(('OddsRatio_working_3-way'!X424=0),IF(Q424&gt;0,-Q424^(1/3),(-Q424)^(1/3)),'OddsRatio_working_3-way'!AM424-'OddsRatio_working_3-way'!R424/3)</f>
        <v>-0.72366264266108626</v>
      </c>
      <c r="AT424" s="11">
        <f>IF(('OddsRatio_working_3-way'!X424=0),IF(Q424&gt;0,-Q424^(1/3),(-Q424)^(1/3)),'OddsRatio_working_3-way'!AN424-'OddsRatio_working_3-way'!R424/3)</f>
        <v>-0.32502184287136415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9">
        <f t="shared" si="91"/>
        <v>0.63214459900942443</v>
      </c>
      <c r="E425" s="9">
        <f t="shared" si="92"/>
        <v>0.21602736483310025</v>
      </c>
      <c r="F425" s="9">
        <f t="shared" si="93"/>
        <v>0.15182803615747523</v>
      </c>
      <c r="G425" s="9">
        <f t="shared" si="94"/>
        <v>1.0580300818026531</v>
      </c>
      <c r="H425" s="9">
        <f t="shared" si="95"/>
        <v>1.581916544991459</v>
      </c>
      <c r="I425" s="9">
        <f t="shared" si="96"/>
        <v>4.6290431805830998</v>
      </c>
      <c r="J425" s="9">
        <f t="shared" si="97"/>
        <v>6.5863988319180082</v>
      </c>
      <c r="K425" s="11">
        <f t="shared" si="98"/>
        <v>0.64516129032258063</v>
      </c>
      <c r="L425" s="11">
        <f t="shared" si="99"/>
        <v>0.22573363431151244</v>
      </c>
      <c r="M425" s="11">
        <f t="shared" si="100"/>
        <v>0.15923566878980891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-0.23099132175460924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0.21474146843277225</v>
      </c>
      <c r="Q425" s="11">
        <f>2*'OddsRatio_working_3-way'!K425*'OddsRatio_working_3-way'!L425*'OddsRatio_working_3-way'!M425</f>
        <v>4.638044674573915E-2</v>
      </c>
      <c r="R425" s="11">
        <f t="shared" si="101"/>
        <v>0</v>
      </c>
      <c r="S425" s="11">
        <f t="shared" si="102"/>
        <v>-0.92965167176670038</v>
      </c>
      <c r="T425" s="11">
        <f t="shared" si="103"/>
        <v>-0.20078869800576682</v>
      </c>
      <c r="U425" s="11">
        <f>'OddsRatio_working_3-way'!S425-'OddsRatio_working_3-way'!R425^2/3</f>
        <v>-0.92965167176670038</v>
      </c>
      <c r="V425" s="11">
        <f>'OddsRatio_working_3-way'!S425*'OddsRatio_working_3-way'!R425/3-2*'OddsRatio_working_3-way'!R425^3/27-'OddsRatio_working_3-way'!T425</f>
        <v>0.20078869800576682</v>
      </c>
      <c r="W425" s="11">
        <f>'OddsRatio_working_3-way'!V425^2+4*'OddsRatio_working_3-way'!U425^3/27</f>
        <v>-7.8714051524798018E-2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0.17250373385208873</v>
      </c>
      <c r="Y425" s="11">
        <f>IF('OddsRatio_working_3-way'!W425&gt;=0,IF('OddsRatio_working_3-way'!V425+SQRT('OddsRatio_working_3-way'!W425)&gt;0,0,PI()),ACOS('OddsRatio_working_3-way'!V425/(2*'OddsRatio_working_3-way'!X425)))</f>
        <v>0.94963047296069614</v>
      </c>
      <c r="Z425" s="11">
        <f>'OddsRatio_working_3-way'!X425^(1/3)*COS('OddsRatio_working_3-way'!Y425/3)</f>
        <v>0.52901504090132667</v>
      </c>
      <c r="AA425" s="11">
        <f>'OddsRatio_working_3-way'!X425^(1/3)*COS(('OddsRatio_working_3-way'!Y425+2*PI())/3)</f>
        <v>-0.41457494801841011</v>
      </c>
      <c r="AB425" s="11">
        <f>'OddsRatio_working_3-way'!X425^(1/3)*COS(('OddsRatio_working_3-way'!Y425+4*PI())/3)</f>
        <v>-0.11444009288291691</v>
      </c>
      <c r="AC425" s="11">
        <f>'OddsRatio_working_3-way'!X425^(1/3)*SIN('OddsRatio_working_3-way'!Y425/3)</f>
        <v>0.17328293940566655</v>
      </c>
      <c r="AD425" s="11">
        <f>'OddsRatio_working_3-way'!X425^(1/3)*SIN(('OddsRatio_working_3-way'!Y425+2*PI())/3)</f>
        <v>0.37149899470177944</v>
      </c>
      <c r="AE425" s="11">
        <f>'OddsRatio_working_3-way'!X425^(1/3)*SIN(('OddsRatio_working_3-way'!Y425+4*PI())/3)</f>
        <v>-0.54478193410744591</v>
      </c>
      <c r="AF425" s="11">
        <f>-'OddsRatio_working_3-way'!U425/(3*'OddsRatio_working_3-way'!X425^(1/3))*COS(('OddsRatio_working_3-way'!Y425)/3)</f>
        <v>0.52901504090132656</v>
      </c>
      <c r="AG425" s="11">
        <f>-'OddsRatio_working_3-way'!U425/(3*'OddsRatio_working_3-way'!X425^(1/3))*COS(('OddsRatio_working_3-way'!Y425+2*PI())/3)</f>
        <v>-0.41457494801840999</v>
      </c>
      <c r="AH425" s="11">
        <f>-'OddsRatio_working_3-way'!U425/(3*'OddsRatio_working_3-way'!X425^(1/3))*COS(('OddsRatio_working_3-way'!Y425+4*PI())/3)</f>
        <v>-0.1144400928829169</v>
      </c>
      <c r="AI425" s="11">
        <f>'OddsRatio_working_3-way'!U425/(3*'OddsRatio_working_3-way'!X425^(1/3))*SIN(('OddsRatio_working_3-way'!Y425)/3)</f>
        <v>-0.17328293940566653</v>
      </c>
      <c r="AJ425" s="11">
        <f>'OddsRatio_working_3-way'!U425/(3*'OddsRatio_working_3-way'!X425^(1/3))*SIN(('OddsRatio_working_3-way'!Y425+2*PI())/3)</f>
        <v>-0.37149899470177938</v>
      </c>
      <c r="AK425" s="11">
        <f>'OddsRatio_working_3-way'!U425/(3*'OddsRatio_working_3-way'!X425^(1/3))*SIN(('OddsRatio_working_3-way'!Y425+4*PI())/3)</f>
        <v>0.5447819341074458</v>
      </c>
      <c r="AL425" s="11">
        <f>'OddsRatio_working_3-way'!Z425+'OddsRatio_working_3-way'!AF425</f>
        <v>1.0580300818026531</v>
      </c>
      <c r="AM425" s="11">
        <f>'OddsRatio_working_3-way'!AA425+'OddsRatio_working_3-way'!AG425</f>
        <v>-0.8291498960368201</v>
      </c>
      <c r="AN425" s="11">
        <f>'OddsRatio_working_3-way'!AB425+'OddsRatio_working_3-way'!AH425</f>
        <v>-0.2288801857658338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1.0580300818026531</v>
      </c>
      <c r="AS425" s="11">
        <f>IF(('OddsRatio_working_3-way'!X425=0),IF(Q425&gt;0,-Q425^(1/3),(-Q425)^(1/3)),'OddsRatio_working_3-way'!AM425-'OddsRatio_working_3-way'!R425/3)</f>
        <v>-0.8291498960368201</v>
      </c>
      <c r="AT425" s="11">
        <f>IF(('OddsRatio_working_3-way'!X425=0),IF(Q425&gt;0,-Q425^(1/3),(-Q425)^(1/3)),'OddsRatio_working_3-way'!AN425-'OddsRatio_working_3-way'!R425/3)</f>
        <v>-0.2288801857658338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9">
        <f t="shared" si="91"/>
        <v>0.77122431326840946</v>
      </c>
      <c r="E426" s="9">
        <f t="shared" si="92"/>
        <v>0.14969837174382133</v>
      </c>
      <c r="F426" s="9">
        <f t="shared" si="93"/>
        <v>7.9077314987768946E-2</v>
      </c>
      <c r="G426" s="9">
        <f t="shared" si="94"/>
        <v>1.0986652569007604</v>
      </c>
      <c r="H426" s="9">
        <f t="shared" si="95"/>
        <v>1.2966396193632055</v>
      </c>
      <c r="I426" s="9">
        <f t="shared" si="96"/>
        <v>6.6800993781769309</v>
      </c>
      <c r="J426" s="9">
        <f t="shared" si="97"/>
        <v>12.645851723148063</v>
      </c>
      <c r="K426" s="11">
        <f t="shared" si="98"/>
        <v>0.78740157480314954</v>
      </c>
      <c r="L426" s="11">
        <f t="shared" si="99"/>
        <v>0.16207455429497569</v>
      </c>
      <c r="M426" s="11">
        <f t="shared" si="100"/>
        <v>8.6206896551724144E-2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-0.16278459310397619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0.17646455680772533</v>
      </c>
      <c r="Q426" s="11">
        <f>2*'OddsRatio_working_3-way'!K426*'OddsRatio_working_3-way'!L426*'OddsRatio_working_3-way'!M426</f>
        <v>2.2003061946100418E-2</v>
      </c>
      <c r="R426" s="11">
        <f t="shared" si="101"/>
        <v>0</v>
      </c>
      <c r="S426" s="11">
        <f t="shared" si="102"/>
        <v>-1.0840372141054606</v>
      </c>
      <c r="T426" s="11">
        <f t="shared" si="103"/>
        <v>-0.13516673492586792</v>
      </c>
      <c r="U426" s="11">
        <f>'OddsRatio_working_3-way'!S426-'OddsRatio_working_3-way'!R426^2/3</f>
        <v>-1.0840372141054606</v>
      </c>
      <c r="V426" s="11">
        <f>'OddsRatio_working_3-way'!S426*'OddsRatio_working_3-way'!R426/3-2*'OddsRatio_working_3-way'!R426^3/27-'OddsRatio_working_3-way'!T426</f>
        <v>0.13516673492586792</v>
      </c>
      <c r="W426" s="11">
        <f>'OddsRatio_working_3-way'!V426^2+4*'OddsRatio_working_3-way'!U426^3/27</f>
        <v>-0.17045467887724769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0.21721229540921913</v>
      </c>
      <c r="Y426" s="11">
        <f>IF('OddsRatio_working_3-way'!W426&gt;=0,IF('OddsRatio_working_3-way'!V426+SQRT('OddsRatio_working_3-way'!W426)&gt;0,0,PI()),ACOS('OddsRatio_working_3-way'!V426/(2*'OddsRatio_working_3-way'!X426)))</f>
        <v>1.2544043095924844</v>
      </c>
      <c r="Z426" s="11">
        <f>'OddsRatio_working_3-way'!X426^(1/3)*COS('OddsRatio_working_3-way'!Y426/3)</f>
        <v>0.54933262845038022</v>
      </c>
      <c r="AA426" s="11">
        <f>'OddsRatio_working_3-way'!X426^(1/3)*COS(('OddsRatio_working_3-way'!Y426+2*PI())/3)</f>
        <v>-0.48605352059353329</v>
      </c>
      <c r="AB426" s="11">
        <f>'OddsRatio_working_3-way'!X426^(1/3)*COS(('OddsRatio_working_3-way'!Y426+4*PI())/3)</f>
        <v>-6.3279107856846817E-2</v>
      </c>
      <c r="AC426" s="11">
        <f>'OddsRatio_working_3-way'!X426^(1/3)*SIN('OddsRatio_working_3-way'!Y426/3)</f>
        <v>0.24408892100001192</v>
      </c>
      <c r="AD426" s="11">
        <f>'OddsRatio_working_3-way'!X426^(1/3)*SIN(('OddsRatio_working_3-way'!Y426+2*PI())/3)</f>
        <v>0.3536915508657017</v>
      </c>
      <c r="AE426" s="11">
        <f>'OddsRatio_working_3-way'!X426^(1/3)*SIN(('OddsRatio_working_3-way'!Y426+4*PI())/3)</f>
        <v>-0.59778047186571348</v>
      </c>
      <c r="AF426" s="11">
        <f>-'OddsRatio_working_3-way'!U426/(3*'OddsRatio_working_3-way'!X426^(1/3))*COS(('OddsRatio_working_3-way'!Y426)/3)</f>
        <v>0.54933262845038022</v>
      </c>
      <c r="AG426" s="11">
        <f>-'OddsRatio_working_3-way'!U426/(3*'OddsRatio_working_3-way'!X426^(1/3))*COS(('OddsRatio_working_3-way'!Y426+2*PI())/3)</f>
        <v>-0.48605352059353329</v>
      </c>
      <c r="AH426" s="11">
        <f>-'OddsRatio_working_3-way'!U426/(3*'OddsRatio_working_3-way'!X426^(1/3))*COS(('OddsRatio_working_3-way'!Y426+4*PI())/3)</f>
        <v>-6.3279107856846817E-2</v>
      </c>
      <c r="AI426" s="11">
        <f>'OddsRatio_working_3-way'!U426/(3*'OddsRatio_working_3-way'!X426^(1/3))*SIN(('OddsRatio_working_3-way'!Y426)/3)</f>
        <v>-0.24408892100001192</v>
      </c>
      <c r="AJ426" s="11">
        <f>'OddsRatio_working_3-way'!U426/(3*'OddsRatio_working_3-way'!X426^(1/3))*SIN(('OddsRatio_working_3-way'!Y426+2*PI())/3)</f>
        <v>-0.3536915508657017</v>
      </c>
      <c r="AK426" s="11">
        <f>'OddsRatio_working_3-way'!U426/(3*'OddsRatio_working_3-way'!X426^(1/3))*SIN(('OddsRatio_working_3-way'!Y426+4*PI())/3)</f>
        <v>0.59778047186571348</v>
      </c>
      <c r="AL426" s="11">
        <f>'OddsRatio_working_3-way'!Z426+'OddsRatio_working_3-way'!AF426</f>
        <v>1.0986652569007604</v>
      </c>
      <c r="AM426" s="11">
        <f>'OddsRatio_working_3-way'!AA426+'OddsRatio_working_3-way'!AG426</f>
        <v>-0.97210704118706659</v>
      </c>
      <c r="AN426" s="11">
        <f>'OddsRatio_working_3-way'!AB426+'OddsRatio_working_3-way'!AH426</f>
        <v>-0.12655821571369363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1.0986652569007604</v>
      </c>
      <c r="AS426" s="11">
        <f>IF(('OddsRatio_working_3-way'!X426=0),IF(Q426&gt;0,-Q426^(1/3),(-Q426)^(1/3)),'OddsRatio_working_3-way'!AM426-'OddsRatio_working_3-way'!R426/3)</f>
        <v>-0.97210704118706659</v>
      </c>
      <c r="AT426" s="11">
        <f>IF(('OddsRatio_working_3-way'!X426=0),IF(Q426&gt;0,-Q426^(1/3),(-Q426)^(1/3)),'OddsRatio_working_3-way'!AN426-'OddsRatio_working_3-way'!R426/3)</f>
        <v>-0.12655821571369363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9">
        <f t="shared" si="91"/>
        <v>0.46964284494598857</v>
      </c>
      <c r="E427" s="9">
        <f t="shared" si="92"/>
        <v>0.26262893677651972</v>
      </c>
      <c r="F427" s="9">
        <f t="shared" si="93"/>
        <v>0.26772821827749177</v>
      </c>
      <c r="G427" s="9">
        <f t="shared" si="94"/>
        <v>1.0360345154480446</v>
      </c>
      <c r="H427" s="9">
        <f t="shared" si="95"/>
        <v>2.129277621838368</v>
      </c>
      <c r="I427" s="9">
        <f t="shared" si="96"/>
        <v>3.8076535368642013</v>
      </c>
      <c r="J427" s="9">
        <f t="shared" si="97"/>
        <v>3.7351311207828375</v>
      </c>
      <c r="K427" s="11">
        <f t="shared" si="98"/>
        <v>0.47846889952153115</v>
      </c>
      <c r="L427" s="11">
        <f t="shared" si="99"/>
        <v>0.26954177897574122</v>
      </c>
      <c r="M427" s="11">
        <f t="shared" si="100"/>
        <v>0.27472527472527469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-0.27629825133017083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0.22817301863975153</v>
      </c>
      <c r="Q427" s="11">
        <f>2*'OddsRatio_working_3-way'!K427*'OddsRatio_working_3-way'!L427*'OddsRatio_working_3-way'!M427</f>
        <v>7.0861185912966293E-2</v>
      </c>
      <c r="R427" s="11">
        <f t="shared" si="101"/>
        <v>0</v>
      </c>
      <c r="S427" s="11">
        <f t="shared" si="102"/>
        <v>-0.82582143586239853</v>
      </c>
      <c r="T427" s="11">
        <f t="shared" si="103"/>
        <v>-0.25646628442931624</v>
      </c>
      <c r="U427" s="11">
        <f>'OddsRatio_working_3-way'!S427-'OddsRatio_working_3-way'!R427^2/3</f>
        <v>-0.82582143586239853</v>
      </c>
      <c r="V427" s="11">
        <f>'OddsRatio_working_3-way'!S427*'OddsRatio_working_3-way'!R427/3-2*'OddsRatio_working_3-way'!R427^3/27-'OddsRatio_working_3-way'!T427</f>
        <v>0.25646628442931624</v>
      </c>
      <c r="W427" s="11">
        <f>'OddsRatio_working_3-way'!V427^2+4*'OddsRatio_working_3-way'!U427^3/27</f>
        <v>-1.7661276792365163E-2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0.1444266525276274</v>
      </c>
      <c r="Y427" s="11">
        <f>IF('OddsRatio_working_3-way'!W427&gt;=0,IF('OddsRatio_working_3-way'!V427+SQRT('OddsRatio_working_3-way'!W427)&gt;0,0,PI()),ACOS('OddsRatio_working_3-way'!V427/(2*'OddsRatio_working_3-way'!X427)))</f>
        <v>0.47808571987994797</v>
      </c>
      <c r="Z427" s="11">
        <f>'OddsRatio_working_3-way'!X427^(1/3)*COS('OddsRatio_working_3-way'!Y427/3)</f>
        <v>0.5180172577240223</v>
      </c>
      <c r="AA427" s="11">
        <f>'OddsRatio_working_3-way'!X427^(1/3)*COS(('OddsRatio_working_3-way'!Y427+2*PI())/3)</f>
        <v>-0.33111237003167987</v>
      </c>
      <c r="AB427" s="11">
        <f>'OddsRatio_working_3-way'!X427^(1/3)*COS(('OddsRatio_working_3-way'!Y427+4*PI())/3)</f>
        <v>-0.18690488769234231</v>
      </c>
      <c r="AC427" s="11">
        <f>'OddsRatio_working_3-way'!X427^(1/3)*SIN('OddsRatio_working_3-way'!Y427/3)</f>
        <v>8.3258228747774735E-2</v>
      </c>
      <c r="AD427" s="11">
        <f>'OddsRatio_working_3-way'!X427^(1/3)*SIN(('OddsRatio_working_3-way'!Y427+2*PI())/3)</f>
        <v>0.40698699041386671</v>
      </c>
      <c r="AE427" s="11">
        <f>'OddsRatio_working_3-way'!X427^(1/3)*SIN(('OddsRatio_working_3-way'!Y427+4*PI())/3)</f>
        <v>-0.49024521916164138</v>
      </c>
      <c r="AF427" s="11">
        <f>-'OddsRatio_working_3-way'!U427/(3*'OddsRatio_working_3-way'!X427^(1/3))*COS(('OddsRatio_working_3-way'!Y427)/3)</f>
        <v>0.51801725772402218</v>
      </c>
      <c r="AG427" s="11">
        <f>-'OddsRatio_working_3-way'!U427/(3*'OddsRatio_working_3-way'!X427^(1/3))*COS(('OddsRatio_working_3-way'!Y427+2*PI())/3)</f>
        <v>-0.33111237003167976</v>
      </c>
      <c r="AH427" s="11">
        <f>-'OddsRatio_working_3-way'!U427/(3*'OddsRatio_working_3-way'!X427^(1/3))*COS(('OddsRatio_working_3-way'!Y427+4*PI())/3)</f>
        <v>-0.18690488769234229</v>
      </c>
      <c r="AI427" s="11">
        <f>'OddsRatio_working_3-way'!U427/(3*'OddsRatio_working_3-way'!X427^(1/3))*SIN(('OddsRatio_working_3-way'!Y427)/3)</f>
        <v>-8.3258228747774721E-2</v>
      </c>
      <c r="AJ427" s="11">
        <f>'OddsRatio_working_3-way'!U427/(3*'OddsRatio_working_3-way'!X427^(1/3))*SIN(('OddsRatio_working_3-way'!Y427+2*PI())/3)</f>
        <v>-0.4069869904138666</v>
      </c>
      <c r="AK427" s="11">
        <f>'OddsRatio_working_3-way'!U427/(3*'OddsRatio_working_3-way'!X427^(1/3))*SIN(('OddsRatio_working_3-way'!Y427+4*PI())/3)</f>
        <v>0.49024521916164127</v>
      </c>
      <c r="AL427" s="11">
        <f>'OddsRatio_working_3-way'!Z427+'OddsRatio_working_3-way'!AF427</f>
        <v>1.0360345154480446</v>
      </c>
      <c r="AM427" s="11">
        <f>'OddsRatio_working_3-way'!AA427+'OddsRatio_working_3-way'!AG427</f>
        <v>-0.66222474006335963</v>
      </c>
      <c r="AN427" s="11">
        <f>'OddsRatio_working_3-way'!AB427+'OddsRatio_working_3-way'!AH427</f>
        <v>-0.37380977538468463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1.0360345154480446</v>
      </c>
      <c r="AS427" s="11">
        <f>IF(('OddsRatio_working_3-way'!X427=0),IF(Q427&gt;0,-Q427^(1/3),(-Q427)^(1/3)),'OddsRatio_working_3-way'!AM427-'OddsRatio_working_3-way'!R427/3)</f>
        <v>-0.66222474006335963</v>
      </c>
      <c r="AT427" s="11">
        <f>IF(('OddsRatio_working_3-way'!X427=0),IF(Q427&gt;0,-Q427^(1/3),(-Q427)^(1/3)),'OddsRatio_working_3-way'!AN427-'OddsRatio_working_3-way'!R427/3)</f>
        <v>-0.37380977538468463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9">
        <f t="shared" si="91"/>
        <v>0.12193258458792815</v>
      </c>
      <c r="E428" s="9">
        <f t="shared" si="92"/>
        <v>0.18623576089261532</v>
      </c>
      <c r="F428" s="9">
        <f t="shared" si="93"/>
        <v>0.69183165451945672</v>
      </c>
      <c r="G428" s="9">
        <f t="shared" si="94"/>
        <v>1.0605674821509936</v>
      </c>
      <c r="H428" s="9">
        <f t="shared" si="95"/>
        <v>8.2012532038052477</v>
      </c>
      <c r="I428" s="9">
        <f t="shared" si="96"/>
        <v>5.3695380264620933</v>
      </c>
      <c r="J428" s="9">
        <f t="shared" si="97"/>
        <v>1.4454383425034167</v>
      </c>
      <c r="K428" s="11">
        <f t="shared" si="98"/>
        <v>0.12836970474967907</v>
      </c>
      <c r="L428" s="11">
        <f t="shared" si="99"/>
        <v>0.1953125</v>
      </c>
      <c r="M428" s="11">
        <f t="shared" si="100"/>
        <v>0.70422535211267612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-0.20745338123090262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0.20004796913703016</v>
      </c>
      <c r="Q428" s="11">
        <f>2*'OddsRatio_working_3-way'!K428*'OddsRatio_working_3-way'!L428*'OddsRatio_working_3-way'!M428</f>
        <v>3.5312968956227743E-2</v>
      </c>
      <c r="R428" s="11">
        <f t="shared" si="101"/>
        <v>0</v>
      </c>
      <c r="S428" s="11">
        <f t="shared" si="102"/>
        <v>-0.9643032470720253</v>
      </c>
      <c r="T428" s="11">
        <f t="shared" si="103"/>
        <v>-0.1702212263145676</v>
      </c>
      <c r="U428" s="11">
        <f>'OddsRatio_working_3-way'!S428-'OddsRatio_working_3-way'!R428^2/3</f>
        <v>-0.9643032470720253</v>
      </c>
      <c r="V428" s="11">
        <f>'OddsRatio_working_3-way'!S428*'OddsRatio_working_3-way'!R428/3-2*'OddsRatio_working_3-way'!R428^3/27-'OddsRatio_working_3-way'!T428</f>
        <v>0.1702212263145676</v>
      </c>
      <c r="W428" s="11">
        <f>'OddsRatio_working_3-way'!V428^2+4*'OddsRatio_working_3-way'!U428^3/27</f>
        <v>-0.10386725690393984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0.18223784101550855</v>
      </c>
      <c r="Y428" s="11">
        <f>IF('OddsRatio_working_3-way'!W428&gt;=0,IF('OddsRatio_working_3-way'!V428+SQRT('OddsRatio_working_3-way'!W428)&gt;0,0,PI()),ACOS('OddsRatio_working_3-way'!V428/(2*'OddsRatio_working_3-way'!X428)))</f>
        <v>1.0848668898637435</v>
      </c>
      <c r="Z428" s="11">
        <f>'OddsRatio_working_3-way'!X428^(1/3)*COS('OddsRatio_working_3-way'!Y428/3)</f>
        <v>0.53028374107549681</v>
      </c>
      <c r="AA428" s="11">
        <f>'OddsRatio_working_3-way'!X428^(1/3)*COS(('OddsRatio_working_3-way'!Y428+2*PI())/3)</f>
        <v>-0.43885190833418047</v>
      </c>
      <c r="AB428" s="11">
        <f>'OddsRatio_working_3-way'!X428^(1/3)*COS(('OddsRatio_working_3-way'!Y428+4*PI())/3)</f>
        <v>-9.1431832741316499E-2</v>
      </c>
      <c r="AC428" s="11">
        <f>'OddsRatio_working_3-way'!X428^(1/3)*SIN('OddsRatio_working_3-way'!Y428/3)</f>
        <v>0.20058307416542021</v>
      </c>
      <c r="AD428" s="11">
        <f>'OddsRatio_working_3-way'!X428^(1/3)*SIN(('OddsRatio_working_3-way'!Y428+2*PI())/3)</f>
        <v>0.35894765390251976</v>
      </c>
      <c r="AE428" s="11">
        <f>'OddsRatio_working_3-way'!X428^(1/3)*SIN(('OddsRatio_working_3-way'!Y428+4*PI())/3)</f>
        <v>-0.55953072806794002</v>
      </c>
      <c r="AF428" s="11">
        <f>-'OddsRatio_working_3-way'!U428/(3*'OddsRatio_working_3-way'!X428^(1/3))*COS(('OddsRatio_working_3-way'!Y428)/3)</f>
        <v>0.53028374107549681</v>
      </c>
      <c r="AG428" s="11">
        <f>-'OddsRatio_working_3-way'!U428/(3*'OddsRatio_working_3-way'!X428^(1/3))*COS(('OddsRatio_working_3-way'!Y428+2*PI())/3)</f>
        <v>-0.43885190833418047</v>
      </c>
      <c r="AH428" s="11">
        <f>-'OddsRatio_working_3-way'!U428/(3*'OddsRatio_working_3-way'!X428^(1/3))*COS(('OddsRatio_working_3-way'!Y428+4*PI())/3)</f>
        <v>-9.1431832741316499E-2</v>
      </c>
      <c r="AI428" s="11">
        <f>'OddsRatio_working_3-way'!U428/(3*'OddsRatio_working_3-way'!X428^(1/3))*SIN(('OddsRatio_working_3-way'!Y428)/3)</f>
        <v>-0.20058307416542021</v>
      </c>
      <c r="AJ428" s="11">
        <f>'OddsRatio_working_3-way'!U428/(3*'OddsRatio_working_3-way'!X428^(1/3))*SIN(('OddsRatio_working_3-way'!Y428+2*PI())/3)</f>
        <v>-0.35894765390251976</v>
      </c>
      <c r="AK428" s="11">
        <f>'OddsRatio_working_3-way'!U428/(3*'OddsRatio_working_3-way'!X428^(1/3))*SIN(('OddsRatio_working_3-way'!Y428+4*PI())/3)</f>
        <v>0.55953072806794002</v>
      </c>
      <c r="AL428" s="11">
        <f>'OddsRatio_working_3-way'!Z428+'OddsRatio_working_3-way'!AF428</f>
        <v>1.0605674821509936</v>
      </c>
      <c r="AM428" s="11">
        <f>'OddsRatio_working_3-way'!AA428+'OddsRatio_working_3-way'!AG428</f>
        <v>-0.87770381666836095</v>
      </c>
      <c r="AN428" s="11">
        <f>'OddsRatio_working_3-way'!AB428+'OddsRatio_working_3-way'!AH428</f>
        <v>-0.182863665482633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1.0605674821509936</v>
      </c>
      <c r="AS428" s="11">
        <f>IF(('OddsRatio_working_3-way'!X428=0),IF(Q428&gt;0,-Q428^(1/3),(-Q428)^(1/3)),'OddsRatio_working_3-way'!AM428-'OddsRatio_working_3-way'!R428/3)</f>
        <v>-0.87770381666836095</v>
      </c>
      <c r="AT428" s="11">
        <f>IF(('OddsRatio_working_3-way'!X428=0),IF(Q428&gt;0,-Q428^(1/3),(-Q428)^(1/3)),'OddsRatio_working_3-way'!AN428-'OddsRatio_working_3-way'!R428/3)</f>
        <v>-0.182863665482633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9">
        <f t="shared" si="91"/>
        <v>0.55805775732542606</v>
      </c>
      <c r="E429" s="9">
        <f t="shared" si="92"/>
        <v>0.22529423324403655</v>
      </c>
      <c r="F429" s="9">
        <f t="shared" si="93"/>
        <v>0.21664800943053766</v>
      </c>
      <c r="G429" s="9">
        <f t="shared" si="94"/>
        <v>1.0420121273370269</v>
      </c>
      <c r="H429" s="9">
        <f t="shared" si="95"/>
        <v>1.79192921677614</v>
      </c>
      <c r="I429" s="9">
        <f t="shared" si="96"/>
        <v>4.4386400202121887</v>
      </c>
      <c r="J429" s="9">
        <f t="shared" si="97"/>
        <v>4.615782081859483</v>
      </c>
      <c r="K429" s="11">
        <f t="shared" si="98"/>
        <v>0.56818181818181823</v>
      </c>
      <c r="L429" s="11">
        <f t="shared" si="99"/>
        <v>0.23255813953488372</v>
      </c>
      <c r="M429" s="11">
        <f t="shared" si="100"/>
        <v>0.2237136465324385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-0.25725768690494799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0.22259034862437393</v>
      </c>
      <c r="Q429" s="11">
        <f>2*'OddsRatio_working_3-way'!K429*'OddsRatio_working_3-way'!L429*'OddsRatio_working_3-way'!M429</f>
        <v>5.9120942529714192E-2</v>
      </c>
      <c r="R429" s="11">
        <f t="shared" si="101"/>
        <v>0</v>
      </c>
      <c r="S429" s="11">
        <f t="shared" si="102"/>
        <v>-0.86524275057567857</v>
      </c>
      <c r="T429" s="11">
        <f t="shared" si="103"/>
        <v>-0.22981215154732498</v>
      </c>
      <c r="U429" s="11">
        <f>'OddsRatio_working_3-way'!S429-'OddsRatio_working_3-way'!R429^2/3</f>
        <v>-0.86524275057567857</v>
      </c>
      <c r="V429" s="11">
        <f>'OddsRatio_working_3-way'!S429*'OddsRatio_working_3-way'!R429/3-2*'OddsRatio_working_3-way'!R429^3/27-'OddsRatio_working_3-way'!T429</f>
        <v>0.22981215154732498</v>
      </c>
      <c r="W429" s="11">
        <f>'OddsRatio_working_3-way'!V429^2+4*'OddsRatio_working_3-way'!U429^3/27</f>
        <v>-4.3150771161265783E-2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0.1548906034594065</v>
      </c>
      <c r="Y429" s="11">
        <f>IF('OddsRatio_working_3-way'!W429&gt;=0,IF('OddsRatio_working_3-way'!V429+SQRT('OddsRatio_working_3-way'!W429)&gt;0,0,PI()),ACOS('OddsRatio_working_3-way'!V429/(2*'OddsRatio_working_3-way'!X429)))</f>
        <v>0.73496666162842028</v>
      </c>
      <c r="Z429" s="11">
        <f>'OddsRatio_working_3-way'!X429^(1/3)*COS('OddsRatio_working_3-way'!Y429/3)</f>
        <v>0.52100606366851343</v>
      </c>
      <c r="AA429" s="11">
        <f>'OddsRatio_working_3-way'!X429^(1/3)*COS(('OddsRatio_working_3-way'!Y429+2*PI())/3)</f>
        <v>-0.37330905498639333</v>
      </c>
      <c r="AB429" s="11">
        <f>'OddsRatio_working_3-way'!X429^(1/3)*COS(('OddsRatio_working_3-way'!Y429+4*PI())/3)</f>
        <v>-0.14769700868212035</v>
      </c>
      <c r="AC429" s="11">
        <f>'OddsRatio_working_3-way'!X429^(1/3)*SIN('OddsRatio_working_3-way'!Y429/3)</f>
        <v>0.13025717566619455</v>
      </c>
      <c r="AD429" s="11">
        <f>'OddsRatio_working_3-way'!X429^(1/3)*SIN(('OddsRatio_working_3-way'!Y429+2*PI())/3)</f>
        <v>0.386075898829568</v>
      </c>
      <c r="AE429" s="11">
        <f>'OddsRatio_working_3-way'!X429^(1/3)*SIN(('OddsRatio_working_3-way'!Y429+4*PI())/3)</f>
        <v>-0.51633307449576238</v>
      </c>
      <c r="AF429" s="11">
        <f>-'OddsRatio_working_3-way'!U429/(3*'OddsRatio_working_3-way'!X429^(1/3))*COS(('OddsRatio_working_3-way'!Y429)/3)</f>
        <v>0.52100606366851343</v>
      </c>
      <c r="AG429" s="11">
        <f>-'OddsRatio_working_3-way'!U429/(3*'OddsRatio_working_3-way'!X429^(1/3))*COS(('OddsRatio_working_3-way'!Y429+2*PI())/3)</f>
        <v>-0.37330905498639333</v>
      </c>
      <c r="AH429" s="11">
        <f>-'OddsRatio_working_3-way'!U429/(3*'OddsRatio_working_3-way'!X429^(1/3))*COS(('OddsRatio_working_3-way'!Y429+4*PI())/3)</f>
        <v>-0.14769700868212035</v>
      </c>
      <c r="AI429" s="11">
        <f>'OddsRatio_working_3-way'!U429/(3*'OddsRatio_working_3-way'!X429^(1/3))*SIN(('OddsRatio_working_3-way'!Y429)/3)</f>
        <v>-0.13025717566619455</v>
      </c>
      <c r="AJ429" s="11">
        <f>'OddsRatio_working_3-way'!U429/(3*'OddsRatio_working_3-way'!X429^(1/3))*SIN(('OddsRatio_working_3-way'!Y429+2*PI())/3)</f>
        <v>-0.386075898829568</v>
      </c>
      <c r="AK429" s="11">
        <f>'OddsRatio_working_3-way'!U429/(3*'OddsRatio_working_3-way'!X429^(1/3))*SIN(('OddsRatio_working_3-way'!Y429+4*PI())/3)</f>
        <v>0.51633307449576238</v>
      </c>
      <c r="AL429" s="11">
        <f>'OddsRatio_working_3-way'!Z429+'OddsRatio_working_3-way'!AF429</f>
        <v>1.0420121273370269</v>
      </c>
      <c r="AM429" s="11">
        <f>'OddsRatio_working_3-way'!AA429+'OddsRatio_working_3-way'!AG429</f>
        <v>-0.74661810997278666</v>
      </c>
      <c r="AN429" s="11">
        <f>'OddsRatio_working_3-way'!AB429+'OddsRatio_working_3-way'!AH429</f>
        <v>-0.2953940173642407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1.0420121273370269</v>
      </c>
      <c r="AS429" s="11">
        <f>IF(('OddsRatio_working_3-way'!X429=0),IF(Q429&gt;0,-Q429^(1/3),(-Q429)^(1/3)),'OddsRatio_working_3-way'!AM429-'OddsRatio_working_3-way'!R429/3)</f>
        <v>-0.74661810997278666</v>
      </c>
      <c r="AT429" s="11">
        <f>IF(('OddsRatio_working_3-way'!X429=0),IF(Q429&gt;0,-Q429^(1/3),(-Q429)^(1/3)),'OddsRatio_working_3-way'!AN429-'OddsRatio_working_3-way'!R429/3)</f>
        <v>-0.2953940173642407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9">
        <f t="shared" si="91"/>
        <v>6.4235224614576522E-2</v>
      </c>
      <c r="E430" s="9">
        <f t="shared" si="92"/>
        <v>0.11078584626937499</v>
      </c>
      <c r="F430" s="9">
        <f t="shared" si="93"/>
        <v>0.82497892911604842</v>
      </c>
      <c r="G430" s="9">
        <f t="shared" si="94"/>
        <v>1.1786231725099534</v>
      </c>
      <c r="H430" s="9">
        <f t="shared" si="95"/>
        <v>15.567782412223027</v>
      </c>
      <c r="I430" s="9">
        <f t="shared" si="96"/>
        <v>9.0264238047927812</v>
      </c>
      <c r="J430" s="9">
        <f t="shared" si="97"/>
        <v>1.2121521710517913</v>
      </c>
      <c r="K430" s="11">
        <f t="shared" si="98"/>
        <v>7.4850299401197612E-2</v>
      </c>
      <c r="L430" s="11">
        <f t="shared" si="99"/>
        <v>0.12804097311139565</v>
      </c>
      <c r="M430" s="11">
        <f t="shared" si="100"/>
        <v>0.84745762711864414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-0.12305480837192762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0.1571598009302691</v>
      </c>
      <c r="Q430" s="11">
        <f>2*'OddsRatio_working_3-way'!K430*'OddsRatio_working_3-way'!L430*'OddsRatio_working_3-way'!M430</f>
        <v>1.6243907072896028E-2</v>
      </c>
      <c r="R430" s="11">
        <f t="shared" si="101"/>
        <v>0</v>
      </c>
      <c r="S430" s="11">
        <f t="shared" si="102"/>
        <v>-1.277152863911345</v>
      </c>
      <c r="T430" s="11">
        <f t="shared" si="103"/>
        <v>-0.13200546397016483</v>
      </c>
      <c r="U430" s="11">
        <f>'OddsRatio_working_3-way'!S430-'OddsRatio_working_3-way'!R430^2/3</f>
        <v>-1.277152863911345</v>
      </c>
      <c r="V430" s="11">
        <f>'OddsRatio_working_3-way'!S430*'OddsRatio_working_3-way'!R430/3-2*'OddsRatio_working_3-way'!R430^3/27-'OddsRatio_working_3-way'!T430</f>
        <v>0.13200546397016483</v>
      </c>
      <c r="W430" s="11">
        <f>'OddsRatio_working_3-way'!V430^2+4*'OddsRatio_working_3-way'!U430^3/27</f>
        <v>-0.29119512953592347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0.2777681461461618</v>
      </c>
      <c r="Y430" s="11">
        <f>IF('OddsRatio_working_3-way'!W430&gt;=0,IF('OddsRatio_working_3-way'!V430+SQRT('OddsRatio_working_3-way'!W430)&gt;0,0,PI()),ACOS('OddsRatio_working_3-way'!V430/(2*'OddsRatio_working_3-way'!X430)))</f>
        <v>1.3308833729554181</v>
      </c>
      <c r="Z430" s="11">
        <f>'OddsRatio_working_3-way'!X430^(1/3)*COS('OddsRatio_working_3-way'!Y430/3)</f>
        <v>0.5893115862549767</v>
      </c>
      <c r="AA430" s="11">
        <f>'OddsRatio_working_3-way'!X430^(1/3)*COS(('OddsRatio_working_3-way'!Y430+2*PI())/3)</f>
        <v>-0.53718848516521878</v>
      </c>
      <c r="AB430" s="11">
        <f>'OddsRatio_working_3-way'!X430^(1/3)*COS(('OddsRatio_working_3-way'!Y430+4*PI())/3)</f>
        <v>-5.2123101089757859E-2</v>
      </c>
      <c r="AC430" s="11">
        <f>'OddsRatio_working_3-way'!X430^(1/3)*SIN('OddsRatio_working_3-way'!Y430/3)</f>
        <v>0.28005263007053666</v>
      </c>
      <c r="AD430" s="11">
        <f>'OddsRatio_working_3-way'!X430^(1/3)*SIN(('OddsRatio_working_3-way'!Y430+2*PI())/3)</f>
        <v>0.37033248940604607</v>
      </c>
      <c r="AE430" s="11">
        <f>'OddsRatio_working_3-way'!X430^(1/3)*SIN(('OddsRatio_working_3-way'!Y430+4*PI())/3)</f>
        <v>-0.65038511947658262</v>
      </c>
      <c r="AF430" s="11">
        <f>-'OddsRatio_working_3-way'!U430/(3*'OddsRatio_working_3-way'!X430^(1/3))*COS(('OddsRatio_working_3-way'!Y430)/3)</f>
        <v>0.58931158625497659</v>
      </c>
      <c r="AG430" s="11">
        <f>-'OddsRatio_working_3-way'!U430/(3*'OddsRatio_working_3-way'!X430^(1/3))*COS(('OddsRatio_working_3-way'!Y430+2*PI())/3)</f>
        <v>-0.53718848516521867</v>
      </c>
      <c r="AH430" s="11">
        <f>-'OddsRatio_working_3-way'!U430/(3*'OddsRatio_working_3-way'!X430^(1/3))*COS(('OddsRatio_working_3-way'!Y430+4*PI())/3)</f>
        <v>-5.2123101089757852E-2</v>
      </c>
      <c r="AI430" s="11">
        <f>'OddsRatio_working_3-way'!U430/(3*'OddsRatio_working_3-way'!X430^(1/3))*SIN(('OddsRatio_working_3-way'!Y430)/3)</f>
        <v>-0.2800526300705366</v>
      </c>
      <c r="AJ430" s="11">
        <f>'OddsRatio_working_3-way'!U430/(3*'OddsRatio_working_3-way'!X430^(1/3))*SIN(('OddsRatio_working_3-way'!Y430+2*PI())/3)</f>
        <v>-0.37033248940604602</v>
      </c>
      <c r="AK430" s="11">
        <f>'OddsRatio_working_3-way'!U430/(3*'OddsRatio_working_3-way'!X430^(1/3))*SIN(('OddsRatio_working_3-way'!Y430+4*PI())/3)</f>
        <v>0.65038511947658251</v>
      </c>
      <c r="AL430" s="11">
        <f>'OddsRatio_working_3-way'!Z430+'OddsRatio_working_3-way'!AF430</f>
        <v>1.1786231725099534</v>
      </c>
      <c r="AM430" s="11">
        <f>'OddsRatio_working_3-way'!AA430+'OddsRatio_working_3-way'!AG430</f>
        <v>-1.0743769703304373</v>
      </c>
      <c r="AN430" s="11">
        <f>'OddsRatio_working_3-way'!AB430+'OddsRatio_working_3-way'!AH430</f>
        <v>-0.10424620217951572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1.1786231725099534</v>
      </c>
      <c r="AS430" s="11">
        <f>IF(('OddsRatio_working_3-way'!X430=0),IF(Q430&gt;0,-Q430^(1/3),(-Q430)^(1/3)),'OddsRatio_working_3-way'!AM430-'OddsRatio_working_3-way'!R430/3)</f>
        <v>-1.0743769703304373</v>
      </c>
      <c r="AT430" s="11">
        <f>IF(('OddsRatio_working_3-way'!X430=0),IF(Q430&gt;0,-Q430^(1/3),(-Q430)^(1/3)),'OddsRatio_working_3-way'!AN430-'OddsRatio_working_3-way'!R430/3)</f>
        <v>-0.10424620217951572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9">
        <f t="shared" si="91"/>
        <v>0.32345001536507884</v>
      </c>
      <c r="E431" s="9">
        <f t="shared" si="92"/>
        <v>0.2613109777561804</v>
      </c>
      <c r="F431" s="9">
        <f t="shared" si="93"/>
        <v>0.41523900687874077</v>
      </c>
      <c r="G431" s="9">
        <f t="shared" si="94"/>
        <v>1.0354791128692675</v>
      </c>
      <c r="H431" s="9">
        <f t="shared" si="95"/>
        <v>3.0916678079959201</v>
      </c>
      <c r="I431" s="9">
        <f t="shared" si="96"/>
        <v>3.8268579781331002</v>
      </c>
      <c r="J431" s="9">
        <f t="shared" si="97"/>
        <v>2.4082515935022037</v>
      </c>
      <c r="K431" s="11">
        <f t="shared" si="98"/>
        <v>0.33112582781456956</v>
      </c>
      <c r="L431" s="11">
        <f t="shared" si="99"/>
        <v>0.26809651474530832</v>
      </c>
      <c r="M431" s="11">
        <f t="shared" si="100"/>
        <v>0.42372881355932207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-0.28211433026878563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0.22983355386320486</v>
      </c>
      <c r="Q431" s="11">
        <f>2*'OddsRatio_working_3-way'!K431*'OddsRatio_working_3-way'!L431*'OddsRatio_working_3-way'!M431</f>
        <v>7.5231932524780665E-2</v>
      </c>
      <c r="R431" s="11">
        <f t="shared" si="101"/>
        <v>0</v>
      </c>
      <c r="S431" s="11">
        <f t="shared" si="102"/>
        <v>-0.8146823085669912</v>
      </c>
      <c r="T431" s="11">
        <f t="shared" si="103"/>
        <v>-0.26667178676497261</v>
      </c>
      <c r="U431" s="11">
        <f>'OddsRatio_working_3-way'!S431-'OddsRatio_working_3-way'!R431^2/3</f>
        <v>-0.8146823085669912</v>
      </c>
      <c r="V431" s="11">
        <f>'OddsRatio_working_3-way'!S431*'OddsRatio_working_3-way'!R431/3-2*'OddsRatio_working_3-way'!R431^3/27-'OddsRatio_working_3-way'!T431</f>
        <v>0.26667178676497261</v>
      </c>
      <c r="W431" s="11">
        <f>'OddsRatio_working_3-way'!V431^2+4*'OddsRatio_working_3-way'!U431^3/27</f>
        <v>-8.9914271747251751E-3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0.14151437120584978</v>
      </c>
      <c r="Y431" s="11">
        <f>IF('OddsRatio_working_3-way'!W431&gt;=0,IF('OddsRatio_working_3-way'!V431+SQRT('OddsRatio_working_3-way'!W431)&gt;0,0,PI()),ACOS('OddsRatio_working_3-way'!V431/(2*'OddsRatio_working_3-way'!X431)))</f>
        <v>0.34163713271844376</v>
      </c>
      <c r="Z431" s="11">
        <f>'OddsRatio_working_3-way'!X431^(1/3)*COS('OddsRatio_working_3-way'!Y431/3)</f>
        <v>0.51773955643463376</v>
      </c>
      <c r="AA431" s="11">
        <f>'OddsRatio_working_3-way'!X431^(1/3)*COS(('OddsRatio_working_3-way'!Y431+2*PI())/3)</f>
        <v>-0.31015224031596528</v>
      </c>
      <c r="AB431" s="11">
        <f>'OddsRatio_working_3-way'!X431^(1/3)*COS(('OddsRatio_working_3-way'!Y431+4*PI())/3)</f>
        <v>-0.20758731611866857</v>
      </c>
      <c r="AC431" s="11">
        <f>'OddsRatio_working_3-way'!X431^(1/3)*SIN('OddsRatio_working_3-way'!Y431/3)</f>
        <v>5.9215886594722995E-2</v>
      </c>
      <c r="AD431" s="11">
        <f>'OddsRatio_working_3-way'!X431^(1/3)*SIN(('OddsRatio_working_3-way'!Y431+2*PI())/3)</f>
        <v>0.41876766511911839</v>
      </c>
      <c r="AE431" s="11">
        <f>'OddsRatio_working_3-way'!X431^(1/3)*SIN(('OddsRatio_working_3-way'!Y431+4*PI())/3)</f>
        <v>-0.47798355171384121</v>
      </c>
      <c r="AF431" s="11">
        <f>-'OddsRatio_working_3-way'!U431/(3*'OddsRatio_working_3-way'!X431^(1/3))*COS(('OddsRatio_working_3-way'!Y431)/3)</f>
        <v>0.51773955643463376</v>
      </c>
      <c r="AG431" s="11">
        <f>-'OddsRatio_working_3-way'!U431/(3*'OddsRatio_working_3-way'!X431^(1/3))*COS(('OddsRatio_working_3-way'!Y431+2*PI())/3)</f>
        <v>-0.31015224031596528</v>
      </c>
      <c r="AH431" s="11">
        <f>-'OddsRatio_working_3-way'!U431/(3*'OddsRatio_working_3-way'!X431^(1/3))*COS(('OddsRatio_working_3-way'!Y431+4*PI())/3)</f>
        <v>-0.20758731611866857</v>
      </c>
      <c r="AI431" s="11">
        <f>'OddsRatio_working_3-way'!U431/(3*'OddsRatio_working_3-way'!X431^(1/3))*SIN(('OddsRatio_working_3-way'!Y431)/3)</f>
        <v>-5.9215886594722995E-2</v>
      </c>
      <c r="AJ431" s="11">
        <f>'OddsRatio_working_3-way'!U431/(3*'OddsRatio_working_3-way'!X431^(1/3))*SIN(('OddsRatio_working_3-way'!Y431+2*PI())/3)</f>
        <v>-0.41876766511911839</v>
      </c>
      <c r="AK431" s="11">
        <f>'OddsRatio_working_3-way'!U431/(3*'OddsRatio_working_3-way'!X431^(1/3))*SIN(('OddsRatio_working_3-way'!Y431+4*PI())/3)</f>
        <v>0.47798355171384121</v>
      </c>
      <c r="AL431" s="11">
        <f>'OddsRatio_working_3-way'!Z431+'OddsRatio_working_3-way'!AF431</f>
        <v>1.0354791128692675</v>
      </c>
      <c r="AM431" s="11">
        <f>'OddsRatio_working_3-way'!AA431+'OddsRatio_working_3-way'!AG431</f>
        <v>-0.62030448063193055</v>
      </c>
      <c r="AN431" s="11">
        <f>'OddsRatio_working_3-way'!AB431+'OddsRatio_working_3-way'!AH431</f>
        <v>-0.41517463223733714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1.0354791128692675</v>
      </c>
      <c r="AS431" s="11">
        <f>IF(('OddsRatio_working_3-way'!X431=0),IF(Q431&gt;0,-Q431^(1/3),(-Q431)^(1/3)),'OddsRatio_working_3-way'!AM431-'OddsRatio_working_3-way'!R431/3)</f>
        <v>-0.62030448063193055</v>
      </c>
      <c r="AT431" s="11">
        <f>IF(('OddsRatio_working_3-way'!X431=0),IF(Q431&gt;0,-Q431^(1/3),(-Q431)^(1/3)),'OddsRatio_working_3-way'!AN431-'OddsRatio_working_3-way'!R431/3)</f>
        <v>-0.41517463223733714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9">
        <f t="shared" si="91"/>
        <v>0.28632030212920412</v>
      </c>
      <c r="E432" s="9">
        <f t="shared" si="92"/>
        <v>0.27562086608869418</v>
      </c>
      <c r="F432" s="9">
        <f t="shared" si="93"/>
        <v>0.43805883178210192</v>
      </c>
      <c r="G432" s="9">
        <f t="shared" si="94"/>
        <v>1.042925527902121</v>
      </c>
      <c r="H432" s="9">
        <f t="shared" si="95"/>
        <v>3.4925920116860687</v>
      </c>
      <c r="I432" s="9">
        <f t="shared" si="96"/>
        <v>3.6281723303133449</v>
      </c>
      <c r="J432" s="9">
        <f t="shared" si="97"/>
        <v>2.2827983993196086</v>
      </c>
      <c r="K432" s="11">
        <f t="shared" si="98"/>
        <v>0.29498525073746312</v>
      </c>
      <c r="L432" s="11">
        <f t="shared" si="99"/>
        <v>0.28409090909090912</v>
      </c>
      <c r="M432" s="11">
        <f t="shared" si="100"/>
        <v>0.44843049327354262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-0.27839172910901955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0.23073907454240006</v>
      </c>
      <c r="Q432" s="11">
        <f>2*'OddsRatio_working_3-way'!K432*'OddsRatio_working_3-way'!L432*'OddsRatio_working_3-way'!M432</f>
        <v>7.5159307668534223E-2</v>
      </c>
      <c r="R432" s="11">
        <f t="shared" si="101"/>
        <v>0</v>
      </c>
      <c r="S432" s="11">
        <f t="shared" si="102"/>
        <v>-0.82882877045546677</v>
      </c>
      <c r="T432" s="11">
        <f t="shared" si="103"/>
        <v>-0.26997679819396314</v>
      </c>
      <c r="U432" s="11">
        <f>'OddsRatio_working_3-way'!S432-'OddsRatio_working_3-way'!R432^2/3</f>
        <v>-0.82882877045546677</v>
      </c>
      <c r="V432" s="11">
        <f>'OddsRatio_working_3-way'!S432*'OddsRatio_working_3-way'!R432/3-2*'OddsRatio_working_3-way'!R432^3/27-'OddsRatio_working_3-way'!T432</f>
        <v>0.26997679819396314</v>
      </c>
      <c r="W432" s="11">
        <f>'OddsRatio_working_3-way'!V432^2+4*'OddsRatio_working_3-way'!U432^3/27</f>
        <v>-1.1463614958784105E-2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0.14521629257924884</v>
      </c>
      <c r="Y432" s="11">
        <f>IF('OddsRatio_working_3-way'!W432&gt;=0,IF('OddsRatio_working_3-way'!V432+SQRT('OddsRatio_working_3-way'!W432)&gt;0,0,PI()),ACOS('OddsRatio_working_3-way'!V432/(2*'OddsRatio_working_3-way'!X432)))</f>
        <v>0.37755742547290327</v>
      </c>
      <c r="Z432" s="11">
        <f>'OddsRatio_working_3-way'!X432^(1/3)*COS('OddsRatio_working_3-way'!Y432/3)</f>
        <v>0.52146276395106061</v>
      </c>
      <c r="AA432" s="11">
        <f>'OddsRatio_working_3-way'!X432^(1/3)*COS(('OddsRatio_working_3-way'!Y432+2*PI())/3)</f>
        <v>-0.31786834000846259</v>
      </c>
      <c r="AB432" s="11">
        <f>'OddsRatio_working_3-way'!X432^(1/3)*COS(('OddsRatio_working_3-way'!Y432+4*PI())/3)</f>
        <v>-0.20359442394259836</v>
      </c>
      <c r="AC432" s="11">
        <f>'OddsRatio_working_3-way'!X432^(1/3)*SIN('OddsRatio_working_3-way'!Y432/3)</f>
        <v>6.5976076201979622E-2</v>
      </c>
      <c r="AD432" s="11">
        <f>'OddsRatio_working_3-way'!X432^(1/3)*SIN(('OddsRatio_working_3-way'!Y432+2*PI())/3)</f>
        <v>0.41861196260827688</v>
      </c>
      <c r="AE432" s="11">
        <f>'OddsRatio_working_3-way'!X432^(1/3)*SIN(('OddsRatio_working_3-way'!Y432+4*PI())/3)</f>
        <v>-0.48458803881025636</v>
      </c>
      <c r="AF432" s="11">
        <f>-'OddsRatio_working_3-way'!U432/(3*'OddsRatio_working_3-way'!X432^(1/3))*COS(('OddsRatio_working_3-way'!Y432)/3)</f>
        <v>0.5214627639510605</v>
      </c>
      <c r="AG432" s="11">
        <f>-'OddsRatio_working_3-way'!U432/(3*'OddsRatio_working_3-way'!X432^(1/3))*COS(('OddsRatio_working_3-way'!Y432+2*PI())/3)</f>
        <v>-0.31786834000846254</v>
      </c>
      <c r="AH432" s="11">
        <f>-'OddsRatio_working_3-way'!U432/(3*'OddsRatio_working_3-way'!X432^(1/3))*COS(('OddsRatio_working_3-way'!Y432+4*PI())/3)</f>
        <v>-0.2035944239425983</v>
      </c>
      <c r="AI432" s="11">
        <f>'OddsRatio_working_3-way'!U432/(3*'OddsRatio_working_3-way'!X432^(1/3))*SIN(('OddsRatio_working_3-way'!Y432)/3)</f>
        <v>-6.5976076201979608E-2</v>
      </c>
      <c r="AJ432" s="11">
        <f>'OddsRatio_working_3-way'!U432/(3*'OddsRatio_working_3-way'!X432^(1/3))*SIN(('OddsRatio_working_3-way'!Y432+2*PI())/3)</f>
        <v>-0.41861196260827682</v>
      </c>
      <c r="AK432" s="11">
        <f>'OddsRatio_working_3-way'!U432/(3*'OddsRatio_working_3-way'!X432^(1/3))*SIN(('OddsRatio_working_3-way'!Y432+4*PI())/3)</f>
        <v>0.48458803881025625</v>
      </c>
      <c r="AL432" s="11">
        <f>'OddsRatio_working_3-way'!Z432+'OddsRatio_working_3-way'!AF432</f>
        <v>1.042925527902121</v>
      </c>
      <c r="AM432" s="11">
        <f>'OddsRatio_working_3-way'!AA432+'OddsRatio_working_3-way'!AG432</f>
        <v>-0.63573668001692507</v>
      </c>
      <c r="AN432" s="11">
        <f>'OddsRatio_working_3-way'!AB432+'OddsRatio_working_3-way'!AH432</f>
        <v>-0.40718884788519666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1.042925527902121</v>
      </c>
      <c r="AS432" s="11">
        <f>IF(('OddsRatio_working_3-way'!X432=0),IF(Q432&gt;0,-Q432^(1/3),(-Q432)^(1/3)),'OddsRatio_working_3-way'!AM432-'OddsRatio_working_3-way'!R432/3)</f>
        <v>-0.63573668001692507</v>
      </c>
      <c r="AT432" s="11">
        <f>IF(('OddsRatio_working_3-way'!X432=0),IF(Q432&gt;0,-Q432^(1/3),(-Q432)^(1/3)),'OddsRatio_working_3-way'!AN432-'OddsRatio_working_3-way'!R432/3)</f>
        <v>-0.40718884788519666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9">
        <f t="shared" si="91"/>
        <v>0.29323394998792485</v>
      </c>
      <c r="E433" s="9">
        <f t="shared" si="92"/>
        <v>0.27474085397454096</v>
      </c>
      <c r="F433" s="9">
        <f t="shared" si="93"/>
        <v>0.43202519603753403</v>
      </c>
      <c r="G433" s="9">
        <f t="shared" si="94"/>
        <v>1.0433966770292307</v>
      </c>
      <c r="H433" s="9">
        <f t="shared" si="95"/>
        <v>3.4102463239375225</v>
      </c>
      <c r="I433" s="9">
        <f t="shared" si="96"/>
        <v>3.6397935928839535</v>
      </c>
      <c r="J433" s="9">
        <f t="shared" si="97"/>
        <v>2.3146798130568311</v>
      </c>
      <c r="K433" s="11">
        <f t="shared" si="98"/>
        <v>0.30211480362537763</v>
      </c>
      <c r="L433" s="11">
        <f t="shared" si="99"/>
        <v>0.28328611898016998</v>
      </c>
      <c r="M433" s="11">
        <f t="shared" si="100"/>
        <v>0.44247787610619471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-0.27886365025483473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0.23100357267853339</v>
      </c>
      <c r="Q433" s="11">
        <f>2*'OddsRatio_working_3-way'!K433*'OddsRatio_working_3-way'!L433*'OddsRatio_working_3-way'!M433</f>
        <v>7.5738876288043738E-2</v>
      </c>
      <c r="R433" s="11">
        <f t="shared" si="101"/>
        <v>0</v>
      </c>
      <c r="S433" s="11">
        <f t="shared" si="102"/>
        <v>-0.82837462848755927</v>
      </c>
      <c r="T433" s="11">
        <f t="shared" si="103"/>
        <v>-0.27159823884838014</v>
      </c>
      <c r="U433" s="11">
        <f>'OddsRatio_working_3-way'!S433-'OddsRatio_working_3-way'!R433^2/3</f>
        <v>-0.82837462848755927</v>
      </c>
      <c r="V433" s="11">
        <f>'OddsRatio_working_3-way'!S433*'OddsRatio_working_3-way'!R433/3-2*'OddsRatio_working_3-way'!R433^3/27-'OddsRatio_working_3-way'!T433</f>
        <v>0.27159823884838014</v>
      </c>
      <c r="W433" s="11">
        <f>'OddsRatio_working_3-way'!V433^2+4*'OddsRatio_working_3-way'!U433^3/27</f>
        <v>-1.0446903108434186E-2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0.1450969559070554</v>
      </c>
      <c r="Y433" s="11">
        <f>IF('OddsRatio_working_3-way'!W433&gt;=0,IF('OddsRatio_working_3-way'!V433+SQRT('OddsRatio_working_3-way'!W433)&gt;0,0,PI()),ACOS('OddsRatio_working_3-way'!V433/(2*'OddsRatio_working_3-way'!X433)))</f>
        <v>0.35993466446415789</v>
      </c>
      <c r="Z433" s="11">
        <f>'OddsRatio_working_3-way'!X433^(1/3)*COS('OddsRatio_working_3-way'!Y433/3)</f>
        <v>0.52169833851461533</v>
      </c>
      <c r="AA433" s="11">
        <f>'OddsRatio_working_3-way'!X433^(1/3)*COS(('OddsRatio_working_3-way'!Y433+2*PI())/3)</f>
        <v>-0.31531741519204665</v>
      </c>
      <c r="AB433" s="11">
        <f>'OddsRatio_working_3-way'!X433^(1/3)*COS(('OddsRatio_working_3-way'!Y433+4*PI())/3)</f>
        <v>-0.20638092332256874</v>
      </c>
      <c r="AC433" s="11">
        <f>'OddsRatio_working_3-way'!X433^(1/3)*SIN('OddsRatio_working_3-way'!Y433/3)</f>
        <v>6.2894512905416824E-2</v>
      </c>
      <c r="AD433" s="11">
        <f>'OddsRatio_working_3-way'!X433^(1/3)*SIN(('OddsRatio_working_3-way'!Y433+2*PI())/3)</f>
        <v>0.42035675781308213</v>
      </c>
      <c r="AE433" s="11">
        <f>'OddsRatio_working_3-way'!X433^(1/3)*SIN(('OddsRatio_working_3-way'!Y433+4*PI())/3)</f>
        <v>-0.48325127071849872</v>
      </c>
      <c r="AF433" s="11">
        <f>-'OddsRatio_working_3-way'!U433/(3*'OddsRatio_working_3-way'!X433^(1/3))*COS(('OddsRatio_working_3-way'!Y433)/3)</f>
        <v>0.52169833851461533</v>
      </c>
      <c r="AG433" s="11">
        <f>-'OddsRatio_working_3-way'!U433/(3*'OddsRatio_working_3-way'!X433^(1/3))*COS(('OddsRatio_working_3-way'!Y433+2*PI())/3)</f>
        <v>-0.31531741519204665</v>
      </c>
      <c r="AH433" s="11">
        <f>-'OddsRatio_working_3-way'!U433/(3*'OddsRatio_working_3-way'!X433^(1/3))*COS(('OddsRatio_working_3-way'!Y433+4*PI())/3)</f>
        <v>-0.20638092332256874</v>
      </c>
      <c r="AI433" s="11">
        <f>'OddsRatio_working_3-way'!U433/(3*'OddsRatio_working_3-way'!X433^(1/3))*SIN(('OddsRatio_working_3-way'!Y433)/3)</f>
        <v>-6.2894512905416824E-2</v>
      </c>
      <c r="AJ433" s="11">
        <f>'OddsRatio_working_3-way'!U433/(3*'OddsRatio_working_3-way'!X433^(1/3))*SIN(('OddsRatio_working_3-way'!Y433+2*PI())/3)</f>
        <v>-0.42035675781308213</v>
      </c>
      <c r="AK433" s="11">
        <f>'OddsRatio_working_3-way'!U433/(3*'OddsRatio_working_3-way'!X433^(1/3))*SIN(('OddsRatio_working_3-way'!Y433+4*PI())/3)</f>
        <v>0.48325127071849872</v>
      </c>
      <c r="AL433" s="11">
        <f>'OddsRatio_working_3-way'!Z433+'OddsRatio_working_3-way'!AF433</f>
        <v>1.0433966770292307</v>
      </c>
      <c r="AM433" s="11">
        <f>'OddsRatio_working_3-way'!AA433+'OddsRatio_working_3-way'!AG433</f>
        <v>-0.63063483038409329</v>
      </c>
      <c r="AN433" s="11">
        <f>'OddsRatio_working_3-way'!AB433+'OddsRatio_working_3-way'!AH433</f>
        <v>-0.41276184664513749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1.0433966770292307</v>
      </c>
      <c r="AS433" s="11">
        <f>IF(('OddsRatio_working_3-way'!X433=0),IF(Q433&gt;0,-Q433^(1/3),(-Q433)^(1/3)),'OddsRatio_working_3-way'!AM433-'OddsRatio_working_3-way'!R433/3)</f>
        <v>-0.63063483038409329</v>
      </c>
      <c r="AT433" s="11">
        <f>IF(('OddsRatio_working_3-way'!X433=0),IF(Q433&gt;0,-Q433^(1/3),(-Q433)^(1/3)),'OddsRatio_working_3-way'!AN433-'OddsRatio_working_3-way'!R433/3)</f>
        <v>-0.41276184664513749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9">
        <f t="shared" si="91"/>
        <v>0.3835748954283737</v>
      </c>
      <c r="E434" s="9">
        <f t="shared" si="92"/>
        <v>0.28116148693645754</v>
      </c>
      <c r="F434" s="9">
        <f t="shared" si="93"/>
        <v>0.33526361763516893</v>
      </c>
      <c r="G434" s="9">
        <f t="shared" si="94"/>
        <v>1.0435407705256674</v>
      </c>
      <c r="H434" s="9">
        <f t="shared" si="95"/>
        <v>2.6070527866095281</v>
      </c>
      <c r="I434" s="9">
        <f t="shared" si="96"/>
        <v>3.5566748877878851</v>
      </c>
      <c r="J434" s="9">
        <f t="shared" si="97"/>
        <v>2.982727463998768</v>
      </c>
      <c r="K434" s="11">
        <f t="shared" si="98"/>
        <v>0.39370078740157477</v>
      </c>
      <c r="L434" s="11">
        <f t="shared" si="99"/>
        <v>0.28985507246376813</v>
      </c>
      <c r="M434" s="11">
        <f t="shared" si="100"/>
        <v>0.34482758620689657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-0.28209123784564416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0.23177387684110701</v>
      </c>
      <c r="Q434" s="11">
        <f>2*'OddsRatio_working_3-way'!K434*'OddsRatio_working_3-way'!L434*'OddsRatio_working_3-way'!M434</f>
        <v>7.8700807076776569E-2</v>
      </c>
      <c r="R434" s="11">
        <f t="shared" si="101"/>
        <v>0</v>
      </c>
      <c r="S434" s="11">
        <f t="shared" si="102"/>
        <v>-0.82162735223959704</v>
      </c>
      <c r="T434" s="11">
        <f t="shared" si="103"/>
        <v>-0.2789906119659073</v>
      </c>
      <c r="U434" s="11">
        <f>'OddsRatio_working_3-way'!S434-'OddsRatio_working_3-way'!R434^2/3</f>
        <v>-0.82162735223959704</v>
      </c>
      <c r="V434" s="11">
        <f>'OddsRatio_working_3-way'!S434*'OddsRatio_working_3-way'!R434/3-2*'OddsRatio_working_3-way'!R434^3/27-'OddsRatio_working_3-way'!T434</f>
        <v>0.2789906119659073</v>
      </c>
      <c r="W434" s="11">
        <f>'OddsRatio_working_3-way'!V434^2+4*'OddsRatio_working_3-way'!U434^3/27</f>
        <v>-4.3356775466898284E-3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0.14332780532035758</v>
      </c>
      <c r="Y434" s="11">
        <f>IF('OddsRatio_working_3-way'!W434&gt;=0,IF('OddsRatio_working_3-way'!V434+SQRT('OddsRatio_working_3-way'!W434)&gt;0,0,PI()),ACOS('OddsRatio_working_3-way'!V434/(2*'OddsRatio_working_3-way'!X434)))</f>
        <v>0.23177325875489685</v>
      </c>
      <c r="Z434" s="11">
        <f>'OddsRatio_working_3-way'!X434^(1/3)*COS('OddsRatio_working_3-way'!Y434/3)</f>
        <v>0.52177038526283381</v>
      </c>
      <c r="AA434" s="11">
        <f>'OddsRatio_working_3-way'!X434^(1/3)*COS(('OddsRatio_working_3-way'!Y434+2*PI())/3)</f>
        <v>-0.29586499904747277</v>
      </c>
      <c r="AB434" s="11">
        <f>'OddsRatio_working_3-way'!X434^(1/3)*COS(('OddsRatio_working_3-way'!Y434+4*PI())/3)</f>
        <v>-0.22590538621536102</v>
      </c>
      <c r="AC434" s="11">
        <f>'OddsRatio_working_3-way'!X434^(1/3)*SIN('OddsRatio_working_3-way'!Y434/3)</f>
        <v>4.0391201301021647E-2</v>
      </c>
      <c r="AD434" s="11">
        <f>'OddsRatio_working_3-way'!X434^(1/3)*SIN(('OddsRatio_working_3-way'!Y434+2*PI())/3)</f>
        <v>0.43167080792949697</v>
      </c>
      <c r="AE434" s="11">
        <f>'OddsRatio_working_3-way'!X434^(1/3)*SIN(('OddsRatio_working_3-way'!Y434+4*PI())/3)</f>
        <v>-0.47206200923051866</v>
      </c>
      <c r="AF434" s="11">
        <f>-'OddsRatio_working_3-way'!U434/(3*'OddsRatio_working_3-way'!X434^(1/3))*COS(('OddsRatio_working_3-way'!Y434)/3)</f>
        <v>0.5217703852628337</v>
      </c>
      <c r="AG434" s="11">
        <f>-'OddsRatio_working_3-way'!U434/(3*'OddsRatio_working_3-way'!X434^(1/3))*COS(('OddsRatio_working_3-way'!Y434+2*PI())/3)</f>
        <v>-0.29586499904747271</v>
      </c>
      <c r="AH434" s="11">
        <f>-'OddsRatio_working_3-way'!U434/(3*'OddsRatio_working_3-way'!X434^(1/3))*COS(('OddsRatio_working_3-way'!Y434+4*PI())/3)</f>
        <v>-0.22590538621536096</v>
      </c>
      <c r="AI434" s="11">
        <f>'OddsRatio_working_3-way'!U434/(3*'OddsRatio_working_3-way'!X434^(1/3))*SIN(('OddsRatio_working_3-way'!Y434)/3)</f>
        <v>-4.039120130102164E-2</v>
      </c>
      <c r="AJ434" s="11">
        <f>'OddsRatio_working_3-way'!U434/(3*'OddsRatio_working_3-way'!X434^(1/3))*SIN(('OddsRatio_working_3-way'!Y434+2*PI())/3)</f>
        <v>-0.43167080792949686</v>
      </c>
      <c r="AK434" s="11">
        <f>'OddsRatio_working_3-way'!U434/(3*'OddsRatio_working_3-way'!X434^(1/3))*SIN(('OddsRatio_working_3-way'!Y434+4*PI())/3)</f>
        <v>0.47206200923051855</v>
      </c>
      <c r="AL434" s="11">
        <f>'OddsRatio_working_3-way'!Z434+'OddsRatio_working_3-way'!AF434</f>
        <v>1.0435407705256674</v>
      </c>
      <c r="AM434" s="11">
        <f>'OddsRatio_working_3-way'!AA434+'OddsRatio_working_3-way'!AG434</f>
        <v>-0.59172999809494553</v>
      </c>
      <c r="AN434" s="11">
        <f>'OddsRatio_working_3-way'!AB434+'OddsRatio_working_3-way'!AH434</f>
        <v>-0.45181077243072199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1.0435407705256674</v>
      </c>
      <c r="AS434" s="11">
        <f>IF(('OddsRatio_working_3-way'!X434=0),IF(Q434&gt;0,-Q434^(1/3),(-Q434)^(1/3)),'OddsRatio_working_3-way'!AM434-'OddsRatio_working_3-way'!R434/3)</f>
        <v>-0.59172999809494553</v>
      </c>
      <c r="AT434" s="11">
        <f>IF(('OddsRatio_working_3-way'!X434=0),IF(Q434&gt;0,-Q434^(1/3),(-Q434)^(1/3)),'OddsRatio_working_3-way'!AN434-'OddsRatio_working_3-way'!R434/3)</f>
        <v>-0.45181077243072199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9">
        <f t="shared" si="91"/>
        <v>0.45864371449505675</v>
      </c>
      <c r="E435" s="9">
        <f t="shared" si="92"/>
        <v>0.29122239624394014</v>
      </c>
      <c r="F435" s="9">
        <f t="shared" si="93"/>
        <v>0.25013388926100333</v>
      </c>
      <c r="G435" s="9">
        <f t="shared" si="94"/>
        <v>1.0445501458171527</v>
      </c>
      <c r="H435" s="9">
        <f t="shared" si="95"/>
        <v>2.1803416647733824</v>
      </c>
      <c r="I435" s="9">
        <f t="shared" si="96"/>
        <v>3.4338018397539654</v>
      </c>
      <c r="J435" s="9">
        <f t="shared" si="97"/>
        <v>3.9978589184952282</v>
      </c>
      <c r="K435" s="11">
        <f t="shared" si="98"/>
        <v>0.46948356807511737</v>
      </c>
      <c r="L435" s="11">
        <f t="shared" si="99"/>
        <v>0.3003003003003003</v>
      </c>
      <c r="M435" s="11">
        <f t="shared" si="100"/>
        <v>0.25839793281653745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-0.27528431004065179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0.23060510013234109</v>
      </c>
      <c r="Q435" s="11">
        <f>2*'OddsRatio_working_3-way'!K435*'OddsRatio_working_3-way'!L435*'OddsRatio_working_3-way'!M435</f>
        <v>7.2861011100265743E-2</v>
      </c>
      <c r="R435" s="11">
        <f t="shared" si="101"/>
        <v>0</v>
      </c>
      <c r="S435" s="11">
        <f t="shared" si="102"/>
        <v>-0.83769794253180341</v>
      </c>
      <c r="T435" s="11">
        <f t="shared" si="103"/>
        <v>-0.26467549527071199</v>
      </c>
      <c r="U435" s="11">
        <f>'OddsRatio_working_3-way'!S435-'OddsRatio_working_3-way'!R435^2/3</f>
        <v>-0.83769794253180341</v>
      </c>
      <c r="V435" s="11">
        <f>'OddsRatio_working_3-way'!S435*'OddsRatio_working_3-way'!R435/3-2*'OddsRatio_working_3-way'!R435^3/27-'OddsRatio_working_3-way'!T435</f>
        <v>0.26467549527071199</v>
      </c>
      <c r="W435" s="11">
        <f>'OddsRatio_working_3-way'!V435^2+4*'OddsRatio_working_3-way'!U435^3/27</f>
        <v>-1.703493364208912E-2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0.14755342374788005</v>
      </c>
      <c r="Y435" s="11">
        <f>IF('OddsRatio_working_3-way'!W435&gt;=0,IF('OddsRatio_working_3-way'!V435+SQRT('OddsRatio_working_3-way'!W435)&gt;0,0,PI()),ACOS('OddsRatio_working_3-way'!V435/(2*'OddsRatio_working_3-way'!X435)))</f>
        <v>0.45813201239786006</v>
      </c>
      <c r="Z435" s="11">
        <f>'OddsRatio_working_3-way'!X435^(1/3)*COS('OddsRatio_working_3-way'!Y435/3)</f>
        <v>0.52227507290857644</v>
      </c>
      <c r="AA435" s="11">
        <f>'OddsRatio_working_3-way'!X435^(1/3)*COS(('OddsRatio_working_3-way'!Y435+2*PI())/3)</f>
        <v>-0.33075108970871364</v>
      </c>
      <c r="AB435" s="11">
        <f>'OddsRatio_working_3-way'!X435^(1/3)*COS(('OddsRatio_working_3-way'!Y435+4*PI())/3)</f>
        <v>-0.19152398319986275</v>
      </c>
      <c r="AC435" s="11">
        <f>'OddsRatio_working_3-way'!X435^(1/3)*SIN('OddsRatio_working_3-way'!Y435/3)</f>
        <v>8.0382807421377808E-2</v>
      </c>
      <c r="AD435" s="11">
        <f>'OddsRatio_working_3-way'!X435^(1/3)*SIN(('OddsRatio_working_3-way'!Y435+2*PI())/3)</f>
        <v>0.41211207719150822</v>
      </c>
      <c r="AE435" s="11">
        <f>'OddsRatio_working_3-way'!X435^(1/3)*SIN(('OddsRatio_working_3-way'!Y435+4*PI())/3)</f>
        <v>-0.49249488461288593</v>
      </c>
      <c r="AF435" s="11">
        <f>-'OddsRatio_working_3-way'!U435/(3*'OddsRatio_working_3-way'!X435^(1/3))*COS(('OddsRatio_working_3-way'!Y435)/3)</f>
        <v>0.52227507290857633</v>
      </c>
      <c r="AG435" s="11">
        <f>-'OddsRatio_working_3-way'!U435/(3*'OddsRatio_working_3-way'!X435^(1/3))*COS(('OddsRatio_working_3-way'!Y435+2*PI())/3)</f>
        <v>-0.33075108970871353</v>
      </c>
      <c r="AH435" s="11">
        <f>-'OddsRatio_working_3-way'!U435/(3*'OddsRatio_working_3-way'!X435^(1/3))*COS(('OddsRatio_working_3-way'!Y435+4*PI())/3)</f>
        <v>-0.19152398319986269</v>
      </c>
      <c r="AI435" s="11">
        <f>'OddsRatio_working_3-way'!U435/(3*'OddsRatio_working_3-way'!X435^(1/3))*SIN(('OddsRatio_working_3-way'!Y435)/3)</f>
        <v>-8.0382807421377794E-2</v>
      </c>
      <c r="AJ435" s="11">
        <f>'OddsRatio_working_3-way'!U435/(3*'OddsRatio_working_3-way'!X435^(1/3))*SIN(('OddsRatio_working_3-way'!Y435+2*PI())/3)</f>
        <v>-0.41211207719150816</v>
      </c>
      <c r="AK435" s="11">
        <f>'OddsRatio_working_3-way'!U435/(3*'OddsRatio_working_3-way'!X435^(1/3))*SIN(('OddsRatio_working_3-way'!Y435+4*PI())/3)</f>
        <v>0.49249488461288587</v>
      </c>
      <c r="AL435" s="11">
        <f>'OddsRatio_working_3-way'!Z435+'OddsRatio_working_3-way'!AF435</f>
        <v>1.0445501458171527</v>
      </c>
      <c r="AM435" s="11">
        <f>'OddsRatio_working_3-way'!AA435+'OddsRatio_working_3-way'!AG435</f>
        <v>-0.66150217941742717</v>
      </c>
      <c r="AN435" s="11">
        <f>'OddsRatio_working_3-way'!AB435+'OddsRatio_working_3-way'!AH435</f>
        <v>-0.38304796639972544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1.0445501458171527</v>
      </c>
      <c r="AS435" s="11">
        <f>IF(('OddsRatio_working_3-way'!X435=0),IF(Q435&gt;0,-Q435^(1/3),(-Q435)^(1/3)),'OddsRatio_working_3-way'!AM435-'OddsRatio_working_3-way'!R435/3)</f>
        <v>-0.66150217941742717</v>
      </c>
      <c r="AT435" s="11">
        <f>IF(('OddsRatio_working_3-way'!X435=0),IF(Q435&gt;0,-Q435^(1/3),(-Q435)^(1/3)),'OddsRatio_working_3-way'!AN435-'OddsRatio_working_3-way'!R435/3)</f>
        <v>-0.38304796639972544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9">
        <f t="shared" si="91"/>
        <v>9.7067894805545618E-2</v>
      </c>
      <c r="E436" s="9">
        <f t="shared" si="92"/>
        <v>0.16154747440714617</v>
      </c>
      <c r="F436" s="9">
        <f t="shared" si="93"/>
        <v>0.7413846307873081</v>
      </c>
      <c r="G436" s="9">
        <f t="shared" si="94"/>
        <v>1.0570531198845197</v>
      </c>
      <c r="H436" s="9">
        <f t="shared" si="95"/>
        <v>10.302067454983774</v>
      </c>
      <c r="I436" s="9">
        <f t="shared" si="96"/>
        <v>6.1901308186329915</v>
      </c>
      <c r="J436" s="9">
        <f t="shared" si="97"/>
        <v>1.3488275295618917</v>
      </c>
      <c r="K436" s="11">
        <f t="shared" si="98"/>
        <v>0.1020408163265306</v>
      </c>
      <c r="L436" s="11">
        <f t="shared" si="99"/>
        <v>0.16920473773265651</v>
      </c>
      <c r="M436" s="11">
        <f t="shared" si="100"/>
        <v>0.75187969924812026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-0.18510276520058044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0.18226442517772726</v>
      </c>
      <c r="Q436" s="11">
        <f>2*'OddsRatio_working_3-way'!K436*'OddsRatio_working_3-way'!L436*'OddsRatio_working_3-way'!M436</f>
        <v>2.5963593330160576E-2</v>
      </c>
      <c r="R436" s="11">
        <f t="shared" si="101"/>
        <v>0</v>
      </c>
      <c r="S436" s="11">
        <f t="shared" si="102"/>
        <v>-0.98466613926713886</v>
      </c>
      <c r="T436" s="11">
        <f t="shared" si="103"/>
        <v>-0.14026583180443572</v>
      </c>
      <c r="U436" s="11">
        <f>'OddsRatio_working_3-way'!S436-'OddsRatio_working_3-way'!R436^2/3</f>
        <v>-0.98466613926713886</v>
      </c>
      <c r="V436" s="11">
        <f>'OddsRatio_working_3-way'!S436*'OddsRatio_working_3-way'!R436/3-2*'OddsRatio_working_3-way'!R436^3/27-'OddsRatio_working_3-way'!T436</f>
        <v>0.14026583180443572</v>
      </c>
      <c r="W436" s="11">
        <f>'OddsRatio_working_3-way'!V436^2+4*'OddsRatio_working_3-way'!U436^3/27</f>
        <v>-0.12176256224262434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0.18804059788674266</v>
      </c>
      <c r="Y436" s="11">
        <f>IF('OddsRatio_working_3-way'!W436&gt;=0,IF('OddsRatio_working_3-way'!V436+SQRT('OddsRatio_working_3-way'!W436)&gt;0,0,PI()),ACOS('OddsRatio_working_3-way'!V436/(2*'OddsRatio_working_3-way'!X436)))</f>
        <v>1.1885917442516762</v>
      </c>
      <c r="Z436" s="11">
        <f>'OddsRatio_working_3-way'!X436^(1/3)*COS('OddsRatio_working_3-way'!Y436/3)</f>
        <v>0.52852655994225983</v>
      </c>
      <c r="AA436" s="11">
        <f>'OddsRatio_working_3-way'!X436^(1/3)*COS(('OddsRatio_working_3-way'!Y436+2*PI())/3)</f>
        <v>-0.45573466528362327</v>
      </c>
      <c r="AB436" s="11">
        <f>'OddsRatio_working_3-way'!X436^(1/3)*COS(('OddsRatio_working_3-way'!Y436+4*PI())/3)</f>
        <v>-7.279189465863671E-2</v>
      </c>
      <c r="AC436" s="11">
        <f>'OddsRatio_working_3-way'!X436^(1/3)*SIN('OddsRatio_working_3-way'!Y436/3)</f>
        <v>0.22109211170455731</v>
      </c>
      <c r="AD436" s="11">
        <f>'OddsRatio_working_3-way'!X436^(1/3)*SIN(('OddsRatio_working_3-way'!Y436+2*PI())/3)</f>
        <v>0.34717137163251732</v>
      </c>
      <c r="AE436" s="11">
        <f>'OddsRatio_working_3-way'!X436^(1/3)*SIN(('OddsRatio_working_3-way'!Y436+4*PI())/3)</f>
        <v>-0.56826348333707444</v>
      </c>
      <c r="AF436" s="11">
        <f>-'OddsRatio_working_3-way'!U436/(3*'OddsRatio_working_3-way'!X436^(1/3))*COS(('OddsRatio_working_3-way'!Y436)/3)</f>
        <v>0.52852655994225983</v>
      </c>
      <c r="AG436" s="11">
        <f>-'OddsRatio_working_3-way'!U436/(3*'OddsRatio_working_3-way'!X436^(1/3))*COS(('OddsRatio_working_3-way'!Y436+2*PI())/3)</f>
        <v>-0.45573466528362333</v>
      </c>
      <c r="AH436" s="11">
        <f>-'OddsRatio_working_3-way'!U436/(3*'OddsRatio_working_3-way'!X436^(1/3))*COS(('OddsRatio_working_3-way'!Y436+4*PI())/3)</f>
        <v>-7.2791894658636724E-2</v>
      </c>
      <c r="AI436" s="11">
        <f>'OddsRatio_working_3-way'!U436/(3*'OddsRatio_working_3-way'!X436^(1/3))*SIN(('OddsRatio_working_3-way'!Y436)/3)</f>
        <v>-0.22109211170455736</v>
      </c>
      <c r="AJ436" s="11">
        <f>'OddsRatio_working_3-way'!U436/(3*'OddsRatio_working_3-way'!X436^(1/3))*SIN(('OddsRatio_working_3-way'!Y436+2*PI())/3)</f>
        <v>-0.34717137163251738</v>
      </c>
      <c r="AK436" s="11">
        <f>'OddsRatio_working_3-way'!U436/(3*'OddsRatio_working_3-way'!X436^(1/3))*SIN(('OddsRatio_working_3-way'!Y436+4*PI())/3)</f>
        <v>0.56826348333707455</v>
      </c>
      <c r="AL436" s="11">
        <f>'OddsRatio_working_3-way'!Z436+'OddsRatio_working_3-way'!AF436</f>
        <v>1.0570531198845197</v>
      </c>
      <c r="AM436" s="11">
        <f>'OddsRatio_working_3-way'!AA436+'OddsRatio_working_3-way'!AG436</f>
        <v>-0.91146933056724655</v>
      </c>
      <c r="AN436" s="11">
        <f>'OddsRatio_working_3-way'!AB436+'OddsRatio_working_3-way'!AH436</f>
        <v>-0.14558378931727345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1.0570531198845197</v>
      </c>
      <c r="AS436" s="11">
        <f>IF(('OddsRatio_working_3-way'!X436=0),IF(Q436&gt;0,-Q436^(1/3),(-Q436)^(1/3)),'OddsRatio_working_3-way'!AM436-'OddsRatio_working_3-way'!R436/3)</f>
        <v>-0.91146933056724655</v>
      </c>
      <c r="AT436" s="11">
        <f>IF(('OddsRatio_working_3-way'!X436=0),IF(Q436&gt;0,-Q436^(1/3),(-Q436)^(1/3)),'OddsRatio_working_3-way'!AN436-'OddsRatio_working_3-way'!R436/3)</f>
        <v>-0.14558378931727345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9">
        <f t="shared" si="91"/>
        <v>0.15162416626491396</v>
      </c>
      <c r="E437" s="9">
        <f t="shared" si="92"/>
        <v>0.21903898789539339</v>
      </c>
      <c r="F437" s="9">
        <f t="shared" si="93"/>
        <v>0.62933684583969274</v>
      </c>
      <c r="G437" s="9">
        <f t="shared" si="94"/>
        <v>1.051739611223365</v>
      </c>
      <c r="H437" s="9">
        <f t="shared" si="95"/>
        <v>6.5952547317083017</v>
      </c>
      <c r="I437" s="9">
        <f t="shared" si="96"/>
        <v>4.5653972820472069</v>
      </c>
      <c r="J437" s="9">
        <f t="shared" si="97"/>
        <v>1.5889741822850845</v>
      </c>
      <c r="K437" s="11">
        <f t="shared" si="98"/>
        <v>0.15822784810126581</v>
      </c>
      <c r="L437" s="11">
        <f t="shared" si="99"/>
        <v>0.22779043280182235</v>
      </c>
      <c r="M437" s="11">
        <f t="shared" si="100"/>
        <v>0.64102564102564097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-0.23334213147078986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0.21417734827094417</v>
      </c>
      <c r="Q437" s="11">
        <f>2*'OddsRatio_working_3-way'!K437*'OddsRatio_working_3-way'!L437*'OddsRatio_working_3-way'!M437</f>
        <v>4.6208705128574792E-2</v>
      </c>
      <c r="R437" s="11">
        <f t="shared" si="101"/>
        <v>0</v>
      </c>
      <c r="S437" s="11">
        <f t="shared" si="102"/>
        <v>-0.91786831174015926</v>
      </c>
      <c r="T437" s="11">
        <f t="shared" si="103"/>
        <v>-0.19802984072063845</v>
      </c>
      <c r="U437" s="11">
        <f>'OddsRatio_working_3-way'!S437-'OddsRatio_working_3-way'!R437^2/3</f>
        <v>-0.91786831174015926</v>
      </c>
      <c r="V437" s="11">
        <f>'OddsRatio_working_3-way'!S437*'OddsRatio_working_3-way'!R437/3-2*'OddsRatio_working_3-way'!R437^3/27-'OddsRatio_working_3-way'!T437</f>
        <v>0.19802984072063845</v>
      </c>
      <c r="W437" s="11">
        <f>'OddsRatio_working_3-way'!V437^2+4*'OddsRatio_working_3-way'!U437^3/27</f>
        <v>-7.5345330211679939E-2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0.16923441436918302</v>
      </c>
      <c r="Y437" s="11">
        <f>IF('OddsRatio_working_3-way'!W437&gt;=0,IF('OddsRatio_working_3-way'!V437+SQRT('OddsRatio_working_3-way'!W437)&gt;0,0,PI()),ACOS('OddsRatio_working_3-way'!V437/(2*'OddsRatio_working_3-way'!X437)))</f>
        <v>0.94582309641378259</v>
      </c>
      <c r="Z437" s="11">
        <f>'OddsRatio_working_3-way'!X437^(1/3)*COS('OddsRatio_working_3-way'!Y437/3)</f>
        <v>0.52586980561168251</v>
      </c>
      <c r="AA437" s="11">
        <f>'OddsRatio_working_3-way'!X437^(1/3)*COS(('OddsRatio_working_3-way'!Y437+2*PI())/3)</f>
        <v>-0.41147038205066089</v>
      </c>
      <c r="AB437" s="11">
        <f>'OddsRatio_working_3-way'!X437^(1/3)*COS(('OddsRatio_working_3-way'!Y437+4*PI())/3)</f>
        <v>-0.11439942356102183</v>
      </c>
      <c r="AC437" s="11">
        <f>'OddsRatio_working_3-way'!X437^(1/3)*SIN('OddsRatio_working_3-way'!Y437/3)</f>
        <v>0.17151399785241345</v>
      </c>
      <c r="AD437" s="11">
        <f>'OddsRatio_working_3-way'!X437^(1/3)*SIN(('OddsRatio_working_3-way'!Y437+2*PI())/3)</f>
        <v>0.36965961181669499</v>
      </c>
      <c r="AE437" s="11">
        <f>'OddsRatio_working_3-way'!X437^(1/3)*SIN(('OddsRatio_working_3-way'!Y437+4*PI())/3)</f>
        <v>-0.54117360966910832</v>
      </c>
      <c r="AF437" s="11">
        <f>-'OddsRatio_working_3-way'!U437/(3*'OddsRatio_working_3-way'!X437^(1/3))*COS(('OddsRatio_working_3-way'!Y437)/3)</f>
        <v>0.52586980561168251</v>
      </c>
      <c r="AG437" s="11">
        <f>-'OddsRatio_working_3-way'!U437/(3*'OddsRatio_working_3-way'!X437^(1/3))*COS(('OddsRatio_working_3-way'!Y437+2*PI())/3)</f>
        <v>-0.41147038205066083</v>
      </c>
      <c r="AH437" s="11">
        <f>-'OddsRatio_working_3-way'!U437/(3*'OddsRatio_working_3-way'!X437^(1/3))*COS(('OddsRatio_working_3-way'!Y437+4*PI())/3)</f>
        <v>-0.1143994235610218</v>
      </c>
      <c r="AI437" s="11">
        <f>'OddsRatio_working_3-way'!U437/(3*'OddsRatio_working_3-way'!X437^(1/3))*SIN(('OddsRatio_working_3-way'!Y437)/3)</f>
        <v>-0.17151399785241342</v>
      </c>
      <c r="AJ437" s="11">
        <f>'OddsRatio_working_3-way'!U437/(3*'OddsRatio_working_3-way'!X437^(1/3))*SIN(('OddsRatio_working_3-way'!Y437+2*PI())/3)</f>
        <v>-0.36965961181669493</v>
      </c>
      <c r="AK437" s="11">
        <f>'OddsRatio_working_3-way'!U437/(3*'OddsRatio_working_3-way'!X437^(1/3))*SIN(('OddsRatio_working_3-way'!Y437+4*PI())/3)</f>
        <v>0.54117360966910821</v>
      </c>
      <c r="AL437" s="11">
        <f>'OddsRatio_working_3-way'!Z437+'OddsRatio_working_3-way'!AF437</f>
        <v>1.051739611223365</v>
      </c>
      <c r="AM437" s="11">
        <f>'OddsRatio_working_3-way'!AA437+'OddsRatio_working_3-way'!AG437</f>
        <v>-0.82294076410132178</v>
      </c>
      <c r="AN437" s="11">
        <f>'OddsRatio_working_3-way'!AB437+'OddsRatio_working_3-way'!AH437</f>
        <v>-0.22879884712204362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1.051739611223365</v>
      </c>
      <c r="AS437" s="11">
        <f>IF(('OddsRatio_working_3-way'!X437=0),IF(Q437&gt;0,-Q437^(1/3),(-Q437)^(1/3)),'OddsRatio_working_3-way'!AM437-'OddsRatio_working_3-way'!R437/3)</f>
        <v>-0.82294076410132178</v>
      </c>
      <c r="AT437" s="11">
        <f>IF(('OddsRatio_working_3-way'!X437=0),IF(Q437&gt;0,-Q437^(1/3),(-Q437)^(1/3)),'OddsRatio_working_3-way'!AN437-'OddsRatio_working_3-way'!R437/3)</f>
        <v>-0.22879884712204362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9">
        <f t="shared" si="91"/>
        <v>0.70233692039511009</v>
      </c>
      <c r="E438" s="9">
        <f t="shared" si="92"/>
        <v>0.17930031061212107</v>
      </c>
      <c r="F438" s="9">
        <f t="shared" si="93"/>
        <v>0.11836276899276878</v>
      </c>
      <c r="G438" s="9">
        <f t="shared" si="94"/>
        <v>1.059545180386626</v>
      </c>
      <c r="H438" s="9">
        <f t="shared" si="95"/>
        <v>1.4238180721546507</v>
      </c>
      <c r="I438" s="9">
        <f t="shared" si="96"/>
        <v>5.5772351792702244</v>
      </c>
      <c r="J438" s="9">
        <f t="shared" si="97"/>
        <v>8.448602618117981</v>
      </c>
      <c r="K438" s="11">
        <f t="shared" si="98"/>
        <v>0.7142857142857143</v>
      </c>
      <c r="L438" s="11">
        <f t="shared" si="99"/>
        <v>0.18796992481203006</v>
      </c>
      <c r="M438" s="11">
        <f t="shared" si="100"/>
        <v>0.12453300124533002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-0.20311586652095459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0.19646385132017022</v>
      </c>
      <c r="Q438" s="11">
        <f>2*'OddsRatio_working_3-way'!K438*'OddsRatio_working_3-way'!L438*'OddsRatio_working_3-way'!M438</f>
        <v>3.3440655543858763E-2</v>
      </c>
      <c r="R438" s="11">
        <f t="shared" si="101"/>
        <v>0</v>
      </c>
      <c r="S438" s="11">
        <f t="shared" si="102"/>
        <v>-0.96725014488172389</v>
      </c>
      <c r="T438" s="11">
        <f t="shared" si="103"/>
        <v>-0.16463832253305941</v>
      </c>
      <c r="U438" s="11">
        <f>'OddsRatio_working_3-way'!S438-'OddsRatio_working_3-way'!R438^2/3</f>
        <v>-0.96725014488172389</v>
      </c>
      <c r="V438" s="11">
        <f>'OddsRatio_working_3-way'!S438*'OddsRatio_working_3-way'!R438/3-2*'OddsRatio_working_3-way'!R438^3/27-'OddsRatio_working_3-way'!T438</f>
        <v>0.16463832253305941</v>
      </c>
      <c r="W438" s="11">
        <f>'OddsRatio_working_3-way'!V438^2+4*'OddsRatio_working_3-way'!U438^3/27</f>
        <v>-0.10695836611946814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0.18307385351680333</v>
      </c>
      <c r="Y438" s="11">
        <f>IF('OddsRatio_working_3-way'!W438&gt;=0,IF('OddsRatio_working_3-way'!V438+SQRT('OddsRatio_working_3-way'!W438)&gt;0,0,PI()),ACOS('OddsRatio_working_3-way'!V438/(2*'OddsRatio_working_3-way'!X438)))</f>
        <v>1.1044228552758339</v>
      </c>
      <c r="Z438" s="11">
        <f>'OddsRatio_working_3-way'!X438^(1/3)*COS('OddsRatio_working_3-way'!Y438/3)</f>
        <v>0.52977259019331313</v>
      </c>
      <c r="AA438" s="11">
        <f>'OddsRatio_working_3-way'!X438^(1/3)*COS(('OddsRatio_working_3-way'!Y438+2*PI())/3)</f>
        <v>-0.4418560332733627</v>
      </c>
      <c r="AB438" s="11">
        <f>'OddsRatio_working_3-way'!X438^(1/3)*COS(('OddsRatio_working_3-way'!Y438+4*PI())/3)</f>
        <v>-8.79165569199504E-2</v>
      </c>
      <c r="AC438" s="11">
        <f>'OddsRatio_working_3-way'!X438^(1/3)*SIN('OddsRatio_working_3-way'!Y438/3)</f>
        <v>0.2043470519494778</v>
      </c>
      <c r="AD438" s="11">
        <f>'OddsRatio_working_3-way'!X438^(1/3)*SIN(('OddsRatio_working_3-way'!Y438+2*PI())/3)</f>
        <v>0.35662299536135317</v>
      </c>
      <c r="AE438" s="11">
        <f>'OddsRatio_working_3-way'!X438^(1/3)*SIN(('OddsRatio_working_3-way'!Y438+4*PI())/3)</f>
        <v>-0.56097004731083089</v>
      </c>
      <c r="AF438" s="11">
        <f>-'OddsRatio_working_3-way'!U438/(3*'OddsRatio_working_3-way'!X438^(1/3))*COS(('OddsRatio_working_3-way'!Y438)/3)</f>
        <v>0.52977259019331302</v>
      </c>
      <c r="AG438" s="11">
        <f>-'OddsRatio_working_3-way'!U438/(3*'OddsRatio_working_3-way'!X438^(1/3))*COS(('OddsRatio_working_3-way'!Y438+2*PI())/3)</f>
        <v>-0.44185603327336259</v>
      </c>
      <c r="AH438" s="11">
        <f>-'OddsRatio_working_3-way'!U438/(3*'OddsRatio_working_3-way'!X438^(1/3))*COS(('OddsRatio_working_3-way'!Y438+4*PI())/3)</f>
        <v>-8.7916556919950387E-2</v>
      </c>
      <c r="AI438" s="11">
        <f>'OddsRatio_working_3-way'!U438/(3*'OddsRatio_working_3-way'!X438^(1/3))*SIN(('OddsRatio_working_3-way'!Y438)/3)</f>
        <v>-0.20434705194947778</v>
      </c>
      <c r="AJ438" s="11">
        <f>'OddsRatio_working_3-way'!U438/(3*'OddsRatio_working_3-way'!X438^(1/3))*SIN(('OddsRatio_working_3-way'!Y438+2*PI())/3)</f>
        <v>-0.35662299536135311</v>
      </c>
      <c r="AK438" s="11">
        <f>'OddsRatio_working_3-way'!U438/(3*'OddsRatio_working_3-way'!X438^(1/3))*SIN(('OddsRatio_working_3-way'!Y438+4*PI())/3)</f>
        <v>0.56097004731083078</v>
      </c>
      <c r="AL438" s="11">
        <f>'OddsRatio_working_3-way'!Z438+'OddsRatio_working_3-way'!AF438</f>
        <v>1.059545180386626</v>
      </c>
      <c r="AM438" s="11">
        <f>'OddsRatio_working_3-way'!AA438+'OddsRatio_working_3-way'!AG438</f>
        <v>-0.88371206654672529</v>
      </c>
      <c r="AN438" s="11">
        <f>'OddsRatio_working_3-way'!AB438+'OddsRatio_working_3-way'!AH438</f>
        <v>-0.1758331138399008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1.059545180386626</v>
      </c>
      <c r="AS438" s="11">
        <f>IF(('OddsRatio_working_3-way'!X438=0),IF(Q438&gt;0,-Q438^(1/3),(-Q438)^(1/3)),'OddsRatio_working_3-way'!AM438-'OddsRatio_working_3-way'!R438/3)</f>
        <v>-0.88371206654672529</v>
      </c>
      <c r="AT438" s="11">
        <f>IF(('OddsRatio_working_3-way'!X438=0),IF(Q438&gt;0,-Q438^(1/3),(-Q438)^(1/3)),'OddsRatio_working_3-way'!AN438-'OddsRatio_working_3-way'!R438/3)</f>
        <v>-0.1758331138399008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9">
        <f t="shared" si="91"/>
        <v>0.26620403583977059</v>
      </c>
      <c r="E439" s="9">
        <f t="shared" si="92"/>
        <v>0.27940655811229304</v>
      </c>
      <c r="F439" s="9">
        <f t="shared" si="93"/>
        <v>0.45438940604793643</v>
      </c>
      <c r="G439" s="9">
        <f t="shared" si="94"/>
        <v>1.044135247050352</v>
      </c>
      <c r="H439" s="9">
        <f t="shared" si="95"/>
        <v>3.7565170522129292</v>
      </c>
      <c r="I439" s="9">
        <f t="shared" si="96"/>
        <v>3.5790140602143694</v>
      </c>
      <c r="J439" s="9">
        <f t="shared" si="97"/>
        <v>2.200755534107905</v>
      </c>
      <c r="K439" s="11">
        <f t="shared" si="98"/>
        <v>0.27472527472527469</v>
      </c>
      <c r="L439" s="11">
        <f t="shared" si="99"/>
        <v>0.28818443804034583</v>
      </c>
      <c r="M439" s="11">
        <f t="shared" si="100"/>
        <v>0.46511627906976744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-0.27614005189234725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0.23051809125128608</v>
      </c>
      <c r="Q439" s="11">
        <f>2*'OddsRatio_working_3-way'!K439*'OddsRatio_working_3-way'!L439*'OddsRatio_working_3-way'!M439</f>
        <v>7.3647952476449216E-2</v>
      </c>
      <c r="R439" s="11">
        <f t="shared" si="101"/>
        <v>0</v>
      </c>
      <c r="S439" s="11">
        <f t="shared" si="102"/>
        <v>-0.83478687597680756</v>
      </c>
      <c r="T439" s="11">
        <f t="shared" si="103"/>
        <v>-0.26670507219706308</v>
      </c>
      <c r="U439" s="11">
        <f>'OddsRatio_working_3-way'!S439-'OddsRatio_working_3-way'!R439^2/3</f>
        <v>-0.83478687597680756</v>
      </c>
      <c r="V439" s="11">
        <f>'OddsRatio_working_3-way'!S439*'OddsRatio_working_3-way'!R439/3-2*'OddsRatio_working_3-way'!R439^3/27-'OddsRatio_working_3-way'!T439</f>
        <v>0.26670507219706308</v>
      </c>
      <c r="W439" s="11">
        <f>'OddsRatio_working_3-way'!V439^2+4*'OddsRatio_working_3-way'!U439^3/27</f>
        <v>-1.5051693735595062E-2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0.14678495262733479</v>
      </c>
      <c r="Y439" s="11">
        <f>IF('OddsRatio_working_3-way'!W439&gt;=0,IF('OddsRatio_working_3-way'!V439+SQRT('OddsRatio_working_3-way'!W439)&gt;0,0,PI()),ACOS('OddsRatio_working_3-way'!V439/(2*'OddsRatio_working_3-way'!X439)))</f>
        <v>0.43114187004010129</v>
      </c>
      <c r="Z439" s="11">
        <f>'OddsRatio_working_3-way'!X439^(1/3)*COS('OddsRatio_working_3-way'!Y439/3)</f>
        <v>0.52206762352517599</v>
      </c>
      <c r="AA439" s="11">
        <f>'OddsRatio_working_3-way'!X439^(1/3)*COS(('OddsRatio_working_3-way'!Y439+2*PI())/3)</f>
        <v>-0.32646137739270392</v>
      </c>
      <c r="AB439" s="11">
        <f>'OddsRatio_working_3-way'!X439^(1/3)*COS(('OddsRatio_working_3-way'!Y439+4*PI())/3)</f>
        <v>-0.19560624613247224</v>
      </c>
      <c r="AC439" s="11">
        <f>'OddsRatio_working_3-way'!X439^(1/3)*SIN('OddsRatio_working_3-way'!Y439/3)</f>
        <v>7.5549245257938699E-2</v>
      </c>
      <c r="AD439" s="11">
        <f>'OddsRatio_working_3-way'!X439^(1/3)*SIN(('OddsRatio_working_3-way'!Y439+2*PI())/3)</f>
        <v>0.41434920183720358</v>
      </c>
      <c r="AE439" s="11">
        <f>'OddsRatio_working_3-way'!X439^(1/3)*SIN(('OddsRatio_working_3-way'!Y439+4*PI())/3)</f>
        <v>-0.48989844709514219</v>
      </c>
      <c r="AF439" s="11">
        <f>-'OddsRatio_working_3-way'!U439/(3*'OddsRatio_working_3-way'!X439^(1/3))*COS(('OddsRatio_working_3-way'!Y439)/3)</f>
        <v>0.52206762352517611</v>
      </c>
      <c r="AG439" s="11">
        <f>-'OddsRatio_working_3-way'!U439/(3*'OddsRatio_working_3-way'!X439^(1/3))*COS(('OddsRatio_working_3-way'!Y439+2*PI())/3)</f>
        <v>-0.32646137739270403</v>
      </c>
      <c r="AH439" s="11">
        <f>-'OddsRatio_working_3-way'!U439/(3*'OddsRatio_working_3-way'!X439^(1/3))*COS(('OddsRatio_working_3-way'!Y439+4*PI())/3)</f>
        <v>-0.19560624613247229</v>
      </c>
      <c r="AI439" s="11">
        <f>'OddsRatio_working_3-way'!U439/(3*'OddsRatio_working_3-way'!X439^(1/3))*SIN(('OddsRatio_working_3-way'!Y439)/3)</f>
        <v>-7.5549245257938713E-2</v>
      </c>
      <c r="AJ439" s="11">
        <f>'OddsRatio_working_3-way'!U439/(3*'OddsRatio_working_3-way'!X439^(1/3))*SIN(('OddsRatio_working_3-way'!Y439+2*PI())/3)</f>
        <v>-0.41434920183720364</v>
      </c>
      <c r="AK439" s="11">
        <f>'OddsRatio_working_3-way'!U439/(3*'OddsRatio_working_3-way'!X439^(1/3))*SIN(('OddsRatio_working_3-way'!Y439+4*PI())/3)</f>
        <v>0.4898984470951423</v>
      </c>
      <c r="AL439" s="11">
        <f>'OddsRatio_working_3-way'!Z439+'OddsRatio_working_3-way'!AF439</f>
        <v>1.044135247050352</v>
      </c>
      <c r="AM439" s="11">
        <f>'OddsRatio_working_3-way'!AA439+'OddsRatio_working_3-way'!AG439</f>
        <v>-0.65292275478540795</v>
      </c>
      <c r="AN439" s="11">
        <f>'OddsRatio_working_3-way'!AB439+'OddsRatio_working_3-way'!AH439</f>
        <v>-0.39121249226494453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1.044135247050352</v>
      </c>
      <c r="AS439" s="11">
        <f>IF(('OddsRatio_working_3-way'!X439=0),IF(Q439&gt;0,-Q439^(1/3),(-Q439)^(1/3)),'OddsRatio_working_3-way'!AM439-'OddsRatio_working_3-way'!R439/3)</f>
        <v>-0.65292275478540795</v>
      </c>
      <c r="AT439" s="11">
        <f>IF(('OddsRatio_working_3-way'!X439=0),IF(Q439&gt;0,-Q439^(1/3),(-Q439)^(1/3)),'OddsRatio_working_3-way'!AN439-'OddsRatio_working_3-way'!R439/3)</f>
        <v>-0.39121249226494453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9">
        <f t="shared" si="91"/>
        <v>0.2795955262987021</v>
      </c>
      <c r="E440" s="9">
        <f t="shared" si="92"/>
        <v>0.29970006541424393</v>
      </c>
      <c r="F440" s="9">
        <f t="shared" si="93"/>
        <v>0.42070440828705369</v>
      </c>
      <c r="G440" s="9">
        <f t="shared" si="94"/>
        <v>1.0431559263643138</v>
      </c>
      <c r="H440" s="9">
        <f t="shared" si="95"/>
        <v>3.5765951381198549</v>
      </c>
      <c r="I440" s="9">
        <f t="shared" si="96"/>
        <v>3.3366692750560629</v>
      </c>
      <c r="J440" s="9">
        <f t="shared" si="97"/>
        <v>2.3769658228008943</v>
      </c>
      <c r="K440" s="11">
        <f t="shared" si="98"/>
        <v>0.28818443804034583</v>
      </c>
      <c r="L440" s="11">
        <f t="shared" si="99"/>
        <v>0.30864197530864196</v>
      </c>
      <c r="M440" s="11">
        <f t="shared" si="100"/>
        <v>0.43103448275862072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-0.27999896945539382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0.23118243951991338</v>
      </c>
      <c r="Q440" s="11">
        <f>2*'OddsRatio_working_3-way'!K440*'OddsRatio_working_3-way'!L440*'OddsRatio_working_3-way'!M440</f>
        <v>7.6677426043089039E-2</v>
      </c>
      <c r="R440" s="11">
        <f t="shared" si="101"/>
        <v>0</v>
      </c>
      <c r="S440" s="11">
        <f t="shared" si="102"/>
        <v>-0.82565460854934569</v>
      </c>
      <c r="T440" s="11">
        <f t="shared" si="103"/>
        <v>-0.27384895805948456</v>
      </c>
      <c r="U440" s="11">
        <f>'OddsRatio_working_3-way'!S440-'OddsRatio_working_3-way'!R440^2/3</f>
        <v>-0.82565460854934569</v>
      </c>
      <c r="V440" s="11">
        <f>'OddsRatio_working_3-way'!S440*'OddsRatio_working_3-way'!R440/3-2*'OddsRatio_working_3-way'!R440^3/27-'OddsRatio_working_3-way'!T440</f>
        <v>0.27384895805948456</v>
      </c>
      <c r="W440" s="11">
        <f>'OddsRatio_working_3-way'!V440^2+4*'OddsRatio_working_3-way'!U440^3/27</f>
        <v>-8.3924244186645014E-3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0.14438289047609645</v>
      </c>
      <c r="Y440" s="11">
        <f>IF('OddsRatio_working_3-way'!W440&gt;=0,IF('OddsRatio_working_3-way'!V440+SQRT('OddsRatio_working_3-way'!W440)&gt;0,0,PI()),ACOS('OddsRatio_working_3-way'!V440/(2*'OddsRatio_working_3-way'!X440)))</f>
        <v>0.32282547435629372</v>
      </c>
      <c r="Z440" s="11">
        <f>'OddsRatio_working_3-way'!X440^(1/3)*COS('OddsRatio_working_3-way'!Y440/3)</f>
        <v>0.52157796318215688</v>
      </c>
      <c r="AA440" s="11">
        <f>'OddsRatio_working_3-way'!X440^(1/3)*COS(('OddsRatio_working_3-way'!Y440+2*PI())/3)</f>
        <v>-0.30958420040809903</v>
      </c>
      <c r="AB440" s="11">
        <f>'OddsRatio_working_3-way'!X440^(1/3)*COS(('OddsRatio_working_3-way'!Y440+4*PI())/3)</f>
        <v>-0.21199376277405815</v>
      </c>
      <c r="AC440" s="11">
        <f>'OddsRatio_working_3-way'!X440^(1/3)*SIN('OddsRatio_working_3-way'!Y440/3)</f>
        <v>5.6343865438347109E-2</v>
      </c>
      <c r="AD440" s="11">
        <f>'OddsRatio_working_3-way'!X440^(1/3)*SIN(('OddsRatio_working_3-way'!Y440+2*PI())/3)</f>
        <v>0.42352783345071893</v>
      </c>
      <c r="AE440" s="11">
        <f>'OddsRatio_working_3-way'!X440^(1/3)*SIN(('OddsRatio_working_3-way'!Y440+4*PI())/3)</f>
        <v>-0.47987169888906583</v>
      </c>
      <c r="AF440" s="11">
        <f>-'OddsRatio_working_3-way'!U440/(3*'OddsRatio_working_3-way'!X440^(1/3))*COS(('OddsRatio_working_3-way'!Y440)/3)</f>
        <v>0.52157796318215677</v>
      </c>
      <c r="AG440" s="11">
        <f>-'OddsRatio_working_3-way'!U440/(3*'OddsRatio_working_3-way'!X440^(1/3))*COS(('OddsRatio_working_3-way'!Y440+2*PI())/3)</f>
        <v>-0.30958420040809892</v>
      </c>
      <c r="AH440" s="11">
        <f>-'OddsRatio_working_3-way'!U440/(3*'OddsRatio_working_3-way'!X440^(1/3))*COS(('OddsRatio_working_3-way'!Y440+4*PI())/3)</f>
        <v>-0.2119937627740581</v>
      </c>
      <c r="AI440" s="11">
        <f>'OddsRatio_working_3-way'!U440/(3*'OddsRatio_working_3-way'!X440^(1/3))*SIN(('OddsRatio_working_3-way'!Y440)/3)</f>
        <v>-5.6343865438347095E-2</v>
      </c>
      <c r="AJ440" s="11">
        <f>'OddsRatio_working_3-way'!U440/(3*'OddsRatio_working_3-way'!X440^(1/3))*SIN(('OddsRatio_working_3-way'!Y440+2*PI())/3)</f>
        <v>-0.42352783345071887</v>
      </c>
      <c r="AK440" s="11">
        <f>'OddsRatio_working_3-way'!U440/(3*'OddsRatio_working_3-way'!X440^(1/3))*SIN(('OddsRatio_working_3-way'!Y440+4*PI())/3)</f>
        <v>0.47987169888906578</v>
      </c>
      <c r="AL440" s="11">
        <f>'OddsRatio_working_3-way'!Z440+'OddsRatio_working_3-way'!AF440</f>
        <v>1.0431559263643138</v>
      </c>
      <c r="AM440" s="11">
        <f>'OddsRatio_working_3-way'!AA440+'OddsRatio_working_3-way'!AG440</f>
        <v>-0.61916840081619795</v>
      </c>
      <c r="AN440" s="11">
        <f>'OddsRatio_working_3-way'!AB440+'OddsRatio_working_3-way'!AH440</f>
        <v>-0.42398752554811625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1.0431559263643138</v>
      </c>
      <c r="AS440" s="11">
        <f>IF(('OddsRatio_working_3-way'!X440=0),IF(Q440&gt;0,-Q440^(1/3),(-Q440)^(1/3)),'OddsRatio_working_3-way'!AM440-'OddsRatio_working_3-way'!R440/3)</f>
        <v>-0.61916840081619795</v>
      </c>
      <c r="AT440" s="11">
        <f>IF(('OddsRatio_working_3-way'!X440=0),IF(Q440&gt;0,-Q440^(1/3),(-Q440)^(1/3)),'OddsRatio_working_3-way'!AN440-'OddsRatio_working_3-way'!R440/3)</f>
        <v>-0.42398752554811625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9">
        <f t="shared" si="91"/>
        <v>0.5893998114306771</v>
      </c>
      <c r="E441" s="9">
        <f t="shared" si="92"/>
        <v>0.25623472622646215</v>
      </c>
      <c r="F441" s="9">
        <f t="shared" si="93"/>
        <v>0.15436546234286067</v>
      </c>
      <c r="G441" s="9">
        <f t="shared" si="94"/>
        <v>1.0555169610967527</v>
      </c>
      <c r="H441" s="9">
        <f t="shared" si="95"/>
        <v>1.6966411943238568</v>
      </c>
      <c r="I441" s="9">
        <f t="shared" si="96"/>
        <v>3.9026716430160704</v>
      </c>
      <c r="J441" s="9">
        <f t="shared" si="97"/>
        <v>6.4781330280921452</v>
      </c>
      <c r="K441" s="11">
        <f t="shared" si="98"/>
        <v>0.60240963855421692</v>
      </c>
      <c r="L441" s="11">
        <f t="shared" si="99"/>
        <v>0.26666666666666666</v>
      </c>
      <c r="M441" s="11">
        <f t="shared" si="100"/>
        <v>0.16155088852988692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-0.24446347587441841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0.22318676969590806</v>
      </c>
      <c r="Q441" s="11">
        <f>2*'OddsRatio_working_3-way'!K441*'OddsRatio_working_3-way'!L441*'OddsRatio_working_3-way'!M441</f>
        <v>5.1903899929280933E-2</v>
      </c>
      <c r="R441" s="11">
        <f t="shared" si="101"/>
        <v>0</v>
      </c>
      <c r="S441" s="11">
        <f t="shared" si="102"/>
        <v>-0.91296570539870647</v>
      </c>
      <c r="T441" s="11">
        <f t="shared" si="103"/>
        <v>-0.21231760590667587</v>
      </c>
      <c r="U441" s="11">
        <f>'OddsRatio_working_3-way'!S441-'OddsRatio_working_3-way'!R441^2/3</f>
        <v>-0.91296570539870647</v>
      </c>
      <c r="V441" s="11">
        <f>'OddsRatio_working_3-way'!S441*'OddsRatio_working_3-way'!R441/3-2*'OddsRatio_working_3-way'!R441^3/27-'OddsRatio_working_3-way'!T441</f>
        <v>0.21231760590667587</v>
      </c>
      <c r="W441" s="11">
        <f>'OddsRatio_working_3-way'!V441^2+4*'OddsRatio_working_3-way'!U441^3/27</f>
        <v>-6.7656454884551492E-2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0.16788032989490909</v>
      </c>
      <c r="Y441" s="11">
        <f>IF('OddsRatio_working_3-way'!W441&gt;=0,IF('OddsRatio_working_3-way'!V441+SQRT('OddsRatio_working_3-way'!W441)&gt;0,0,PI()),ACOS('OddsRatio_working_3-way'!V441/(2*'OddsRatio_working_3-way'!X441)))</f>
        <v>0.88621584610861459</v>
      </c>
      <c r="Z441" s="11">
        <f>'OddsRatio_working_3-way'!X441^(1/3)*COS('OddsRatio_working_3-way'!Y441/3)</f>
        <v>0.52775848054837637</v>
      </c>
      <c r="AA441" s="11">
        <f>'OddsRatio_working_3-way'!X441^(1/3)*COS(('OddsRatio_working_3-way'!Y441+2*PI())/3)</f>
        <v>-0.40296434374191514</v>
      </c>
      <c r="AB441" s="11">
        <f>'OddsRatio_working_3-way'!X441^(1/3)*COS(('OddsRatio_working_3-way'!Y441+4*PI())/3)</f>
        <v>-0.12479413680646138</v>
      </c>
      <c r="AC441" s="11">
        <f>'OddsRatio_working_3-way'!X441^(1/3)*SIN('OddsRatio_working_3-way'!Y441/3)</f>
        <v>0.1606016438547184</v>
      </c>
      <c r="AD441" s="11">
        <f>'OddsRatio_working_3-way'!X441^(1/3)*SIN(('OddsRatio_working_3-way'!Y441+2*PI())/3)</f>
        <v>0.37675142929021038</v>
      </c>
      <c r="AE441" s="11">
        <f>'OddsRatio_working_3-way'!X441^(1/3)*SIN(('OddsRatio_working_3-way'!Y441+4*PI())/3)</f>
        <v>-0.53735307314492853</v>
      </c>
      <c r="AF441" s="11">
        <f>-'OddsRatio_working_3-way'!U441/(3*'OddsRatio_working_3-way'!X441^(1/3))*COS(('OddsRatio_working_3-way'!Y441)/3)</f>
        <v>0.52775848054837649</v>
      </c>
      <c r="AG441" s="11">
        <f>-'OddsRatio_working_3-way'!U441/(3*'OddsRatio_working_3-way'!X441^(1/3))*COS(('OddsRatio_working_3-way'!Y441+2*PI())/3)</f>
        <v>-0.40296434374191525</v>
      </c>
      <c r="AH441" s="11">
        <f>-'OddsRatio_working_3-way'!U441/(3*'OddsRatio_working_3-way'!X441^(1/3))*COS(('OddsRatio_working_3-way'!Y441+4*PI())/3)</f>
        <v>-0.12479413680646141</v>
      </c>
      <c r="AI441" s="11">
        <f>'OddsRatio_working_3-way'!U441/(3*'OddsRatio_working_3-way'!X441^(1/3))*SIN(('OddsRatio_working_3-way'!Y441)/3)</f>
        <v>-0.16060164385471842</v>
      </c>
      <c r="AJ441" s="11">
        <f>'OddsRatio_working_3-way'!U441/(3*'OddsRatio_working_3-way'!X441^(1/3))*SIN(('OddsRatio_working_3-way'!Y441+2*PI())/3)</f>
        <v>-0.37675142929021044</v>
      </c>
      <c r="AK441" s="11">
        <f>'OddsRatio_working_3-way'!U441/(3*'OddsRatio_working_3-way'!X441^(1/3))*SIN(('OddsRatio_working_3-way'!Y441+4*PI())/3)</f>
        <v>0.53735307314492864</v>
      </c>
      <c r="AL441" s="11">
        <f>'OddsRatio_working_3-way'!Z441+'OddsRatio_working_3-way'!AF441</f>
        <v>1.0555169610967527</v>
      </c>
      <c r="AM441" s="11">
        <f>'OddsRatio_working_3-way'!AA441+'OddsRatio_working_3-way'!AG441</f>
        <v>-0.8059286874838304</v>
      </c>
      <c r="AN441" s="11">
        <f>'OddsRatio_working_3-way'!AB441+'OddsRatio_working_3-way'!AH441</f>
        <v>-0.2495882736129228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1.0555169610967527</v>
      </c>
      <c r="AS441" s="11">
        <f>IF(('OddsRatio_working_3-way'!X441=0),IF(Q441&gt;0,-Q441^(1/3),(-Q441)^(1/3)),'OddsRatio_working_3-way'!AM441-'OddsRatio_working_3-way'!R441/3)</f>
        <v>-0.8059286874838304</v>
      </c>
      <c r="AT441" s="11">
        <f>IF(('OddsRatio_working_3-way'!X441=0),IF(Q441&gt;0,-Q441^(1/3),(-Q441)^(1/3)),'OddsRatio_working_3-way'!AN441-'OddsRatio_working_3-way'!R441/3)</f>
        <v>-0.2495882736129228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9">
        <f t="shared" si="91"/>
        <v>0.19078947591407944</v>
      </c>
      <c r="E442" s="9">
        <f t="shared" si="92"/>
        <v>0.26319108488619813</v>
      </c>
      <c r="F442" s="9">
        <f t="shared" si="93"/>
        <v>0.54601943919972262</v>
      </c>
      <c r="G442" s="9">
        <f t="shared" si="94"/>
        <v>1.0524514265721441</v>
      </c>
      <c r="H442" s="9">
        <f t="shared" si="95"/>
        <v>5.2413792490857425</v>
      </c>
      <c r="I442" s="9">
        <f t="shared" si="96"/>
        <v>3.7995207946819041</v>
      </c>
      <c r="J442" s="9">
        <f t="shared" si="97"/>
        <v>1.8314366269919937</v>
      </c>
      <c r="K442" s="11">
        <f t="shared" si="98"/>
        <v>0.19880715705765406</v>
      </c>
      <c r="L442" s="11">
        <f t="shared" si="99"/>
        <v>0.27322404371584696</v>
      </c>
      <c r="M442" s="11">
        <f t="shared" si="100"/>
        <v>0.55865921787709494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-0.25698730655417878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0.22698622199701626</v>
      </c>
      <c r="Q442" s="11">
        <f>2*'OddsRatio_working_3-way'!K442*'OddsRatio_working_3-way'!L442*'OddsRatio_working_3-way'!M442</f>
        <v>6.0691503207758346E-2</v>
      </c>
      <c r="R442" s="11">
        <f t="shared" si="101"/>
        <v>0</v>
      </c>
      <c r="S442" s="11">
        <f t="shared" si="102"/>
        <v>-0.88325849646259624</v>
      </c>
      <c r="T442" s="11">
        <f t="shared" si="103"/>
        <v>-0.23616537338572088</v>
      </c>
      <c r="U442" s="11">
        <f>'OddsRatio_working_3-way'!S442-'OddsRatio_working_3-way'!R442^2/3</f>
        <v>-0.88325849646259624</v>
      </c>
      <c r="V442" s="11">
        <f>'OddsRatio_working_3-way'!S442*'OddsRatio_working_3-way'!R442/3-2*'OddsRatio_working_3-way'!R442^3/27-'OddsRatio_working_3-way'!T442</f>
        <v>0.23616537338572088</v>
      </c>
      <c r="W442" s="11">
        <f>'OddsRatio_working_3-way'!V442^2+4*'OddsRatio_working_3-way'!U442^3/27</f>
        <v>-4.6310391164671061E-2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0.15975330571782234</v>
      </c>
      <c r="Y442" s="11">
        <f>IF('OddsRatio_working_3-way'!W442&gt;=0,IF('OddsRatio_working_3-way'!V442+SQRT('OddsRatio_working_3-way'!W442)&gt;0,0,PI()),ACOS('OddsRatio_working_3-way'!V442/(2*'OddsRatio_working_3-way'!X442)))</f>
        <v>0.73897925149802857</v>
      </c>
      <c r="Z442" s="11">
        <f>'OddsRatio_working_3-way'!X442^(1/3)*COS('OddsRatio_working_3-way'!Y442/3)</f>
        <v>0.52622571328607204</v>
      </c>
      <c r="AA442" s="11">
        <f>'OddsRatio_working_3-way'!X442^(1/3)*COS(('OddsRatio_working_3-way'!Y442+2*PI())/3)</f>
        <v>-0.37769687875376723</v>
      </c>
      <c r="AB442" s="11">
        <f>'OddsRatio_working_3-way'!X442^(1/3)*COS(('OddsRatio_working_3-way'!Y442+4*PI())/3)</f>
        <v>-0.14852883453230475</v>
      </c>
      <c r="AC442" s="11">
        <f>'OddsRatio_working_3-way'!X442^(1/3)*SIN('OddsRatio_working_3-way'!Y442/3)</f>
        <v>0.13231023202092146</v>
      </c>
      <c r="AD442" s="11">
        <f>'OddsRatio_working_3-way'!X442^(1/3)*SIN(('OddsRatio_working_3-way'!Y442+2*PI())/3)</f>
        <v>0.38956971981986416</v>
      </c>
      <c r="AE442" s="11">
        <f>'OddsRatio_working_3-way'!X442^(1/3)*SIN(('OddsRatio_working_3-way'!Y442+4*PI())/3)</f>
        <v>-0.52187995184078551</v>
      </c>
      <c r="AF442" s="11">
        <f>-'OddsRatio_working_3-way'!U442/(3*'OddsRatio_working_3-way'!X442^(1/3))*COS(('OddsRatio_working_3-way'!Y442)/3)</f>
        <v>0.52622571328607204</v>
      </c>
      <c r="AG442" s="11">
        <f>-'OddsRatio_working_3-way'!U442/(3*'OddsRatio_working_3-way'!X442^(1/3))*COS(('OddsRatio_working_3-way'!Y442+2*PI())/3)</f>
        <v>-0.37769687875376723</v>
      </c>
      <c r="AH442" s="11">
        <f>-'OddsRatio_working_3-way'!U442/(3*'OddsRatio_working_3-way'!X442^(1/3))*COS(('OddsRatio_working_3-way'!Y442+4*PI())/3)</f>
        <v>-0.14852883453230475</v>
      </c>
      <c r="AI442" s="11">
        <f>'OddsRatio_working_3-way'!U442/(3*'OddsRatio_working_3-way'!X442^(1/3))*SIN(('OddsRatio_working_3-way'!Y442)/3)</f>
        <v>-0.13231023202092146</v>
      </c>
      <c r="AJ442" s="11">
        <f>'OddsRatio_working_3-way'!U442/(3*'OddsRatio_working_3-way'!X442^(1/3))*SIN(('OddsRatio_working_3-way'!Y442+2*PI())/3)</f>
        <v>-0.38956971981986416</v>
      </c>
      <c r="AK442" s="11">
        <f>'OddsRatio_working_3-way'!U442/(3*'OddsRatio_working_3-way'!X442^(1/3))*SIN(('OddsRatio_working_3-way'!Y442+4*PI())/3)</f>
        <v>0.52187995184078551</v>
      </c>
      <c r="AL442" s="11">
        <f>'OddsRatio_working_3-way'!Z442+'OddsRatio_working_3-way'!AF442</f>
        <v>1.0524514265721441</v>
      </c>
      <c r="AM442" s="11">
        <f>'OddsRatio_working_3-way'!AA442+'OddsRatio_working_3-way'!AG442</f>
        <v>-0.75539375750753446</v>
      </c>
      <c r="AN442" s="11">
        <f>'OddsRatio_working_3-way'!AB442+'OddsRatio_working_3-way'!AH442</f>
        <v>-0.29705766906460951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1.0524514265721441</v>
      </c>
      <c r="AS442" s="11">
        <f>IF(('OddsRatio_working_3-way'!X442=0),IF(Q442&gt;0,-Q442^(1/3),(-Q442)^(1/3)),'OddsRatio_working_3-way'!AM442-'OddsRatio_working_3-way'!R442/3)</f>
        <v>-0.75539375750753446</v>
      </c>
      <c r="AT442" s="11">
        <f>IF(('OddsRatio_working_3-way'!X442=0),IF(Q442&gt;0,-Q442^(1/3),(-Q442)^(1/3)),'OddsRatio_working_3-way'!AN442-'OddsRatio_working_3-way'!R442/3)</f>
        <v>-0.29705766906460951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9">
        <f t="shared" si="91"/>
        <v>0.39333267915742742</v>
      </c>
      <c r="E443" s="9">
        <f t="shared" si="92"/>
        <v>0.31673196864553849</v>
      </c>
      <c r="F443" s="9">
        <f t="shared" si="93"/>
        <v>0.28993535219703398</v>
      </c>
      <c r="G443" s="9">
        <f t="shared" si="94"/>
        <v>1.0421466957658878</v>
      </c>
      <c r="H443" s="9">
        <f t="shared" si="95"/>
        <v>2.5423771097335144</v>
      </c>
      <c r="I443" s="9">
        <f t="shared" si="96"/>
        <v>3.1572436602353879</v>
      </c>
      <c r="J443" s="9">
        <f t="shared" si="97"/>
        <v>3.4490447350498363</v>
      </c>
      <c r="K443" s="11">
        <f t="shared" si="98"/>
        <v>0.40322580645161293</v>
      </c>
      <c r="L443" s="11">
        <f t="shared" si="99"/>
        <v>0.32573289902280134</v>
      </c>
      <c r="M443" s="11">
        <f t="shared" si="100"/>
        <v>0.29850746268656714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-0.28227021872877911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0.23132211172779582</v>
      </c>
      <c r="Q443" s="11">
        <f>2*'OddsRatio_working_3-way'!K443*'OddsRatio_working_3-way'!L443*'OddsRatio_working_3-way'!M443</f>
        <v>7.8414275161964697E-2</v>
      </c>
      <c r="R443" s="11">
        <f t="shared" si="101"/>
        <v>0</v>
      </c>
      <c r="S443" s="11">
        <f t="shared" si="102"/>
        <v>-0.81950590738749862</v>
      </c>
      <c r="T443" s="11">
        <f t="shared" si="103"/>
        <v>-0.27779861267372835</v>
      </c>
      <c r="U443" s="11">
        <f>'OddsRatio_working_3-way'!S443-'OddsRatio_working_3-way'!R443^2/3</f>
        <v>-0.81950590738749862</v>
      </c>
      <c r="V443" s="11">
        <f>'OddsRatio_working_3-way'!S443*'OddsRatio_working_3-way'!R443/3-2*'OddsRatio_working_3-way'!R443^3/27-'OddsRatio_working_3-way'!T443</f>
        <v>0.27779861267372835</v>
      </c>
      <c r="W443" s="11">
        <f>'OddsRatio_working_3-way'!V443^2+4*'OddsRatio_working_3-way'!U443^3/27</f>
        <v>-4.3645110654577102E-3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0.14277305441583318</v>
      </c>
      <c r="Y443" s="11">
        <f>IF('OddsRatio_working_3-way'!W443&gt;=0,IF('OddsRatio_working_3-way'!V443+SQRT('OddsRatio_working_3-way'!W443)&gt;0,0,PI()),ACOS('OddsRatio_working_3-way'!V443/(2*'OddsRatio_working_3-way'!X443)))</f>
        <v>0.23347717402581614</v>
      </c>
      <c r="Z443" s="11">
        <f>'OddsRatio_working_3-way'!X443^(1/3)*COS('OddsRatio_working_3-way'!Y443/3)</f>
        <v>0.52107334788294379</v>
      </c>
      <c r="AA443" s="11">
        <f>'OddsRatio_working_3-way'!X443^(1/3)*COS(('OddsRatio_working_3-way'!Y443+2*PI())/3)</f>
        <v>-0.29572760233814926</v>
      </c>
      <c r="AB443" s="11">
        <f>'OddsRatio_working_3-way'!X443^(1/3)*COS(('OddsRatio_working_3-way'!Y443+4*PI())/3)</f>
        <v>-0.22534574554479464</v>
      </c>
      <c r="AC443" s="11">
        <f>'OddsRatio_working_3-way'!X443^(1/3)*SIN('OddsRatio_working_3-way'!Y443/3)</f>
        <v>4.0634983965708957E-2</v>
      </c>
      <c r="AD443" s="11">
        <f>'OddsRatio_working_3-way'!X443^(1/3)*SIN(('OddsRatio_working_3-way'!Y443+2*PI())/3)</f>
        <v>0.43094526451878118</v>
      </c>
      <c r="AE443" s="11">
        <f>'OddsRatio_working_3-way'!X443^(1/3)*SIN(('OddsRatio_working_3-way'!Y443+4*PI())/3)</f>
        <v>-0.47158024848449021</v>
      </c>
      <c r="AF443" s="11">
        <f>-'OddsRatio_working_3-way'!U443/(3*'OddsRatio_working_3-way'!X443^(1/3))*COS(('OddsRatio_working_3-way'!Y443)/3)</f>
        <v>0.5210733478829439</v>
      </c>
      <c r="AG443" s="11">
        <f>-'OddsRatio_working_3-way'!U443/(3*'OddsRatio_working_3-way'!X443^(1/3))*COS(('OddsRatio_working_3-way'!Y443+2*PI())/3)</f>
        <v>-0.29572760233814938</v>
      </c>
      <c r="AH443" s="11">
        <f>-'OddsRatio_working_3-way'!U443/(3*'OddsRatio_working_3-way'!X443^(1/3))*COS(('OddsRatio_working_3-way'!Y443+4*PI())/3)</f>
        <v>-0.2253457455447947</v>
      </c>
      <c r="AI443" s="11">
        <f>'OddsRatio_working_3-way'!U443/(3*'OddsRatio_working_3-way'!X443^(1/3))*SIN(('OddsRatio_working_3-way'!Y443)/3)</f>
        <v>-4.0634983965708971E-2</v>
      </c>
      <c r="AJ443" s="11">
        <f>'OddsRatio_working_3-way'!U443/(3*'OddsRatio_working_3-way'!X443^(1/3))*SIN(('OddsRatio_working_3-way'!Y443+2*PI())/3)</f>
        <v>-0.43094526451878123</v>
      </c>
      <c r="AK443" s="11">
        <f>'OddsRatio_working_3-way'!U443/(3*'OddsRatio_working_3-way'!X443^(1/3))*SIN(('OddsRatio_working_3-way'!Y443+4*PI())/3)</f>
        <v>0.47158024848449026</v>
      </c>
      <c r="AL443" s="11">
        <f>'OddsRatio_working_3-way'!Z443+'OddsRatio_working_3-way'!AF443</f>
        <v>1.0421466957658878</v>
      </c>
      <c r="AM443" s="11">
        <f>'OddsRatio_working_3-way'!AA443+'OddsRatio_working_3-way'!AG443</f>
        <v>-0.59145520467629864</v>
      </c>
      <c r="AN443" s="11">
        <f>'OddsRatio_working_3-way'!AB443+'OddsRatio_working_3-way'!AH443</f>
        <v>-0.45069149108958934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1.0421466957658878</v>
      </c>
      <c r="AS443" s="11">
        <f>IF(('OddsRatio_working_3-way'!X443=0),IF(Q443&gt;0,-Q443^(1/3),(-Q443)^(1/3)),'OddsRatio_working_3-way'!AM443-'OddsRatio_working_3-way'!R443/3)</f>
        <v>-0.59145520467629864</v>
      </c>
      <c r="AT443" s="11">
        <f>IF(('OddsRatio_working_3-way'!X443=0),IF(Q443&gt;0,-Q443^(1/3),(-Q443)^(1/3)),'OddsRatio_working_3-way'!AN443-'OddsRatio_working_3-way'!R443/3)</f>
        <v>-0.45069149108958934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9">
        <f t="shared" si="91"/>
        <v>0.48391994040551534</v>
      </c>
      <c r="E444" s="9">
        <f t="shared" si="92"/>
        <v>0.29552170357059304</v>
      </c>
      <c r="F444" s="9">
        <f t="shared" si="93"/>
        <v>0.22055835602389137</v>
      </c>
      <c r="G444" s="9">
        <f t="shared" si="94"/>
        <v>1.0455465883792792</v>
      </c>
      <c r="H444" s="9">
        <f t="shared" si="95"/>
        <v>2.0664575201468653</v>
      </c>
      <c r="I444" s="9">
        <f t="shared" si="96"/>
        <v>3.3838462215047564</v>
      </c>
      <c r="J444" s="9">
        <f t="shared" si="97"/>
        <v>4.5339474687219639</v>
      </c>
      <c r="K444" s="11">
        <f t="shared" si="98"/>
        <v>0.49504950495049505</v>
      </c>
      <c r="L444" s="11">
        <f t="shared" si="99"/>
        <v>0.3048780487804878</v>
      </c>
      <c r="M444" s="11">
        <f t="shared" si="100"/>
        <v>0.22831050228310504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-0.27086469087937848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0.23018506327746041</v>
      </c>
      <c r="Q444" s="11">
        <f>2*'OddsRatio_working_3-way'!K444*'OddsRatio_working_3-way'!L444*'OddsRatio_working_3-way'!M444</f>
        <v>6.8917683616006101E-2</v>
      </c>
      <c r="R444" s="11">
        <f t="shared" si="101"/>
        <v>0</v>
      </c>
      <c r="S444" s="11">
        <f t="shared" si="102"/>
        <v>-0.84981568668160767</v>
      </c>
      <c r="T444" s="11">
        <f t="shared" si="103"/>
        <v>-0.25443583433581063</v>
      </c>
      <c r="U444" s="11">
        <f>'OddsRatio_working_3-way'!S444-'OddsRatio_working_3-way'!R444^2/3</f>
        <v>-0.84981568668160767</v>
      </c>
      <c r="V444" s="11">
        <f>'OddsRatio_working_3-way'!S444*'OddsRatio_working_3-way'!R444/3-2*'OddsRatio_working_3-way'!R444^3/27-'OddsRatio_working_3-way'!T444</f>
        <v>0.25443583433581063</v>
      </c>
      <c r="W444" s="11">
        <f>'OddsRatio_working_3-way'!V444^2+4*'OddsRatio_working_3-way'!U444^3/27</f>
        <v>-2.6184715465572023E-2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0.15076663196786291</v>
      </c>
      <c r="Y444" s="11">
        <f>IF('OddsRatio_working_3-way'!W444&gt;=0,IF('OddsRatio_working_3-way'!V444+SQRT('OddsRatio_working_3-way'!W444)&gt;0,0,PI()),ACOS('OddsRatio_working_3-way'!V444/(2*'OddsRatio_working_3-way'!X444)))</f>
        <v>0.56645839940849818</v>
      </c>
      <c r="Z444" s="11">
        <f>'OddsRatio_working_3-way'!X444^(1/3)*COS('OddsRatio_working_3-way'!Y444/3)</f>
        <v>0.52277329418963958</v>
      </c>
      <c r="AA444" s="11">
        <f>'OddsRatio_working_3-way'!X444^(1/3)*COS(('OddsRatio_working_3-way'!Y444+2*PI())/3)</f>
        <v>-0.34790244814865218</v>
      </c>
      <c r="AB444" s="11">
        <f>'OddsRatio_working_3-way'!X444^(1/3)*COS(('OddsRatio_working_3-way'!Y444+4*PI())/3)</f>
        <v>-0.17487084604098735</v>
      </c>
      <c r="AC444" s="11">
        <f>'OddsRatio_working_3-way'!X444^(1/3)*SIN('OddsRatio_working_3-way'!Y444/3)</f>
        <v>9.989984205517248E-2</v>
      </c>
      <c r="AD444" s="11">
        <f>'OddsRatio_working_3-way'!X444^(1/3)*SIN(('OddsRatio_working_3-way'!Y444+2*PI())/3)</f>
        <v>0.40278503216071754</v>
      </c>
      <c r="AE444" s="11">
        <f>'OddsRatio_working_3-way'!X444^(1/3)*SIN(('OddsRatio_working_3-way'!Y444+4*PI())/3)</f>
        <v>-0.50268487421589003</v>
      </c>
      <c r="AF444" s="11">
        <f>-'OddsRatio_working_3-way'!U444/(3*'OddsRatio_working_3-way'!X444^(1/3))*COS(('OddsRatio_working_3-way'!Y444)/3)</f>
        <v>0.52277329418963958</v>
      </c>
      <c r="AG444" s="11">
        <f>-'OddsRatio_working_3-way'!U444/(3*'OddsRatio_working_3-way'!X444^(1/3))*COS(('OddsRatio_working_3-way'!Y444+2*PI())/3)</f>
        <v>-0.34790244814865218</v>
      </c>
      <c r="AH444" s="11">
        <f>-'OddsRatio_working_3-way'!U444/(3*'OddsRatio_working_3-way'!X444^(1/3))*COS(('OddsRatio_working_3-way'!Y444+4*PI())/3)</f>
        <v>-0.17487084604098735</v>
      </c>
      <c r="AI444" s="11">
        <f>'OddsRatio_working_3-way'!U444/(3*'OddsRatio_working_3-way'!X444^(1/3))*SIN(('OddsRatio_working_3-way'!Y444)/3)</f>
        <v>-9.989984205517248E-2</v>
      </c>
      <c r="AJ444" s="11">
        <f>'OddsRatio_working_3-way'!U444/(3*'OddsRatio_working_3-way'!X444^(1/3))*SIN(('OddsRatio_working_3-way'!Y444+2*PI())/3)</f>
        <v>-0.40278503216071754</v>
      </c>
      <c r="AK444" s="11">
        <f>'OddsRatio_working_3-way'!U444/(3*'OddsRatio_working_3-way'!X444^(1/3))*SIN(('OddsRatio_working_3-way'!Y444+4*PI())/3)</f>
        <v>0.50268487421589003</v>
      </c>
      <c r="AL444" s="11">
        <f>'OddsRatio_working_3-way'!Z444+'OddsRatio_working_3-way'!AF444</f>
        <v>1.0455465883792792</v>
      </c>
      <c r="AM444" s="11">
        <f>'OddsRatio_working_3-way'!AA444+'OddsRatio_working_3-way'!AG444</f>
        <v>-0.69580489629730435</v>
      </c>
      <c r="AN444" s="11">
        <f>'OddsRatio_working_3-way'!AB444+'OddsRatio_working_3-way'!AH444</f>
        <v>-0.3497416920819747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1.0455465883792792</v>
      </c>
      <c r="AS444" s="11">
        <f>IF(('OddsRatio_working_3-way'!X444=0),IF(Q444&gt;0,-Q444^(1/3),(-Q444)^(1/3)),'OddsRatio_working_3-way'!AM444-'OddsRatio_working_3-way'!R444/3)</f>
        <v>-0.69580489629730435</v>
      </c>
      <c r="AT444" s="11">
        <f>IF(('OddsRatio_working_3-way'!X444=0),IF(Q444&gt;0,-Q444^(1/3),(-Q444)^(1/3)),'OddsRatio_working_3-way'!AN444-'OddsRatio_working_3-way'!R444/3)</f>
        <v>-0.3497416920819747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9">
        <f t="shared" si="91"/>
        <v>0.44751289313735798</v>
      </c>
      <c r="E445" s="9">
        <f t="shared" si="92"/>
        <v>0.30001805297052631</v>
      </c>
      <c r="F445" s="9">
        <f t="shared" si="93"/>
        <v>0.25246905389211571</v>
      </c>
      <c r="G445" s="9">
        <f t="shared" si="94"/>
        <v>1.0462478730232894</v>
      </c>
      <c r="H445" s="9">
        <f t="shared" si="95"/>
        <v>2.2345724901674813</v>
      </c>
      <c r="I445" s="9">
        <f t="shared" si="96"/>
        <v>3.3331327568419349</v>
      </c>
      <c r="J445" s="9">
        <f t="shared" si="97"/>
        <v>3.9608814806559098</v>
      </c>
      <c r="K445" s="11">
        <f t="shared" si="98"/>
        <v>0.4587155963302752</v>
      </c>
      <c r="L445" s="11">
        <f t="shared" si="99"/>
        <v>0.30959752321981426</v>
      </c>
      <c r="M445" s="11">
        <f t="shared" si="100"/>
        <v>0.2610966057441253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-0.27613122271777046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0.23138052373723147</v>
      </c>
      <c r="Q445" s="11">
        <f>2*'OddsRatio_working_3-way'!K445*'OddsRatio_working_3-way'!L445*'OddsRatio_working_3-way'!M445</f>
        <v>7.4160424274753681E-2</v>
      </c>
      <c r="R445" s="11">
        <f t="shared" si="101"/>
        <v>0</v>
      </c>
      <c r="S445" s="11">
        <f t="shared" si="102"/>
        <v>-0.83793683836225219</v>
      </c>
      <c r="T445" s="11">
        <f t="shared" si="103"/>
        <v>-0.2685694994750808</v>
      </c>
      <c r="U445" s="11">
        <f>'OddsRatio_working_3-way'!S445-'OddsRatio_working_3-way'!R445^2/3</f>
        <v>-0.83793683836225219</v>
      </c>
      <c r="V445" s="11">
        <f>'OddsRatio_working_3-way'!S445*'OddsRatio_working_3-way'!R445/3-2*'OddsRatio_working_3-way'!R445^3/27-'OddsRatio_working_3-way'!T445</f>
        <v>0.2685694994750808</v>
      </c>
      <c r="W445" s="11">
        <f>'OddsRatio_working_3-way'!V445^2+4*'OddsRatio_working_3-way'!U445^3/27</f>
        <v>-1.5033004305136419E-2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0.14761654747472575</v>
      </c>
      <c r="Y445" s="11">
        <f>IF('OddsRatio_working_3-way'!W445&gt;=0,IF('OddsRatio_working_3-way'!V445+SQRT('OddsRatio_working_3-way'!W445)&gt;0,0,PI()),ACOS('OddsRatio_working_3-way'!V445/(2*'OddsRatio_working_3-way'!X445)))</f>
        <v>0.42826827447819671</v>
      </c>
      <c r="Z445" s="11">
        <f>'OddsRatio_working_3-way'!X445^(1/3)*COS('OddsRatio_working_3-way'!Y445/3)</f>
        <v>0.52312393651164468</v>
      </c>
      <c r="AA445" s="11">
        <f>'OddsRatio_working_3-way'!X445^(1/3)*COS(('OddsRatio_working_3-way'!Y445+2*PI())/3)</f>
        <v>-0.32667893898530004</v>
      </c>
      <c r="AB445" s="11">
        <f>'OddsRatio_working_3-way'!X445^(1/3)*COS(('OddsRatio_working_3-way'!Y445+4*PI())/3)</f>
        <v>-0.19644499752634498</v>
      </c>
      <c r="AC445" s="11">
        <f>'OddsRatio_working_3-way'!X445^(1/3)*SIN('OddsRatio_working_3-way'!Y445/3)</f>
        <v>7.5190601158953874E-2</v>
      </c>
      <c r="AD445" s="11">
        <f>'OddsRatio_working_3-way'!X445^(1/3)*SIN(('OddsRatio_working_3-way'!Y445+2*PI())/3)</f>
        <v>0.41544331776732524</v>
      </c>
      <c r="AE445" s="11">
        <f>'OddsRatio_working_3-way'!X445^(1/3)*SIN(('OddsRatio_working_3-way'!Y445+4*PI())/3)</f>
        <v>-0.49063391892627889</v>
      </c>
      <c r="AF445" s="11">
        <f>-'OddsRatio_working_3-way'!U445/(3*'OddsRatio_working_3-way'!X445^(1/3))*COS(('OddsRatio_working_3-way'!Y445)/3)</f>
        <v>0.52312393651164457</v>
      </c>
      <c r="AG445" s="11">
        <f>-'OddsRatio_working_3-way'!U445/(3*'OddsRatio_working_3-way'!X445^(1/3))*COS(('OddsRatio_working_3-way'!Y445+2*PI())/3)</f>
        <v>-0.32667893898529998</v>
      </c>
      <c r="AH445" s="11">
        <f>-'OddsRatio_working_3-way'!U445/(3*'OddsRatio_working_3-way'!X445^(1/3))*COS(('OddsRatio_working_3-way'!Y445+4*PI())/3)</f>
        <v>-0.19644499752634495</v>
      </c>
      <c r="AI445" s="11">
        <f>'OddsRatio_working_3-way'!U445/(3*'OddsRatio_working_3-way'!X445^(1/3))*SIN(('OddsRatio_working_3-way'!Y445)/3)</f>
        <v>-7.519060115895386E-2</v>
      </c>
      <c r="AJ445" s="11">
        <f>'OddsRatio_working_3-way'!U445/(3*'OddsRatio_working_3-way'!X445^(1/3))*SIN(('OddsRatio_working_3-way'!Y445+2*PI())/3)</f>
        <v>-0.41544331776732513</v>
      </c>
      <c r="AK445" s="11">
        <f>'OddsRatio_working_3-way'!U445/(3*'OddsRatio_working_3-way'!X445^(1/3))*SIN(('OddsRatio_working_3-way'!Y445+4*PI())/3)</f>
        <v>0.49063391892627878</v>
      </c>
      <c r="AL445" s="11">
        <f>'OddsRatio_working_3-way'!Z445+'OddsRatio_working_3-way'!AF445</f>
        <v>1.0462478730232894</v>
      </c>
      <c r="AM445" s="11">
        <f>'OddsRatio_working_3-way'!AA445+'OddsRatio_working_3-way'!AG445</f>
        <v>-0.65335787797059997</v>
      </c>
      <c r="AN445" s="11">
        <f>'OddsRatio_working_3-way'!AB445+'OddsRatio_working_3-way'!AH445</f>
        <v>-0.39288999505268996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1.0462478730232894</v>
      </c>
      <c r="AS445" s="11">
        <f>IF(('OddsRatio_working_3-way'!X445=0),IF(Q445&gt;0,-Q445^(1/3),(-Q445)^(1/3)),'OddsRatio_working_3-way'!AM445-'OddsRatio_working_3-way'!R445/3)</f>
        <v>-0.65335787797059997</v>
      </c>
      <c r="AT445" s="11">
        <f>IF(('OddsRatio_working_3-way'!X445=0),IF(Q445&gt;0,-Q445^(1/3),(-Q445)^(1/3)),'OddsRatio_working_3-way'!AN445-'OddsRatio_working_3-way'!R445/3)</f>
        <v>-0.39288999505268996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9">
        <f t="shared" si="91"/>
        <v>0.30923601473177964</v>
      </c>
      <c r="E446" s="9">
        <f t="shared" si="92"/>
        <v>0.30725247320955762</v>
      </c>
      <c r="F446" s="9">
        <f t="shared" si="93"/>
        <v>0.38351151205866274</v>
      </c>
      <c r="G446" s="9">
        <f t="shared" si="94"/>
        <v>1.0438205565539163</v>
      </c>
      <c r="H446" s="9">
        <f t="shared" si="95"/>
        <v>3.2337759910253809</v>
      </c>
      <c r="I446" s="9">
        <f t="shared" si="96"/>
        <v>3.2546524021564598</v>
      </c>
      <c r="J446" s="9">
        <f t="shared" si="97"/>
        <v>2.6074836570930309</v>
      </c>
      <c r="K446" s="11">
        <f t="shared" si="98"/>
        <v>0.31847133757961782</v>
      </c>
      <c r="L446" s="11">
        <f t="shared" si="99"/>
        <v>0.31645569620253161</v>
      </c>
      <c r="M446" s="11">
        <f t="shared" si="100"/>
        <v>0.39370078740157477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-0.28244754094926228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0.23171940240518385</v>
      </c>
      <c r="Q446" s="11">
        <f>2*'OddsRatio_working_3-way'!K446*'OddsRatio_working_3-way'!L446*'OddsRatio_working_3-way'!M446</f>
        <v>7.9355959727802697E-2</v>
      </c>
      <c r="R446" s="11">
        <f t="shared" si="101"/>
        <v>0</v>
      </c>
      <c r="S446" s="11">
        <f t="shared" si="102"/>
        <v>-0.82039801665969891</v>
      </c>
      <c r="T446" s="11">
        <f t="shared" si="103"/>
        <v>-0.28095822488345856</v>
      </c>
      <c r="U446" s="11">
        <f>'OddsRatio_working_3-way'!S446-'OddsRatio_working_3-way'!R446^2/3</f>
        <v>-0.82039801665969891</v>
      </c>
      <c r="V446" s="11">
        <f>'OddsRatio_working_3-way'!S446*'OddsRatio_working_3-way'!R446/3-2*'OddsRatio_working_3-way'!R446^3/27-'OddsRatio_working_3-way'!T446</f>
        <v>0.28095822488345856</v>
      </c>
      <c r="W446" s="11">
        <f>'OddsRatio_working_3-way'!V446^2+4*'OddsRatio_working_3-way'!U446^3/27</f>
        <v>-2.8656268296633897E-3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0.1430062507019601</v>
      </c>
      <c r="Y446" s="11">
        <f>IF('OddsRatio_working_3-way'!W446&gt;=0,IF('OddsRatio_working_3-way'!V446+SQRT('OddsRatio_working_3-way'!W446)&gt;0,0,PI()),ACOS('OddsRatio_working_3-way'!V446/(2*'OddsRatio_working_3-way'!X446)))</f>
        <v>0.18827541992010421</v>
      </c>
      <c r="Z446" s="11">
        <f>'OddsRatio_working_3-way'!X446^(1/3)*COS('OddsRatio_working_3-way'!Y446/3)</f>
        <v>0.52191027827695813</v>
      </c>
      <c r="AA446" s="11">
        <f>'OddsRatio_working_3-way'!X446^(1/3)*COS(('OddsRatio_working_3-way'!Y446+2*PI())/3)</f>
        <v>-0.28935848817650217</v>
      </c>
      <c r="AB446" s="11">
        <f>'OddsRatio_working_3-way'!X446^(1/3)*COS(('OddsRatio_working_3-way'!Y446+4*PI())/3)</f>
        <v>-0.23255179010045596</v>
      </c>
      <c r="AC446" s="11">
        <f>'OddsRatio_working_3-way'!X446^(1/3)*SIN('OddsRatio_working_3-way'!Y446/3)</f>
        <v>3.2797362425979075E-2</v>
      </c>
      <c r="AD446" s="11">
        <f>'OddsRatio_working_3-way'!X446^(1/3)*SIN(('OddsRatio_working_3-way'!Y446+2*PI())/3)</f>
        <v>0.43558887827106196</v>
      </c>
      <c r="AE446" s="11">
        <f>'OddsRatio_working_3-way'!X446^(1/3)*SIN(('OddsRatio_working_3-way'!Y446+4*PI())/3)</f>
        <v>-0.46838624069704099</v>
      </c>
      <c r="AF446" s="11">
        <f>-'OddsRatio_working_3-way'!U446/(3*'OddsRatio_working_3-way'!X446^(1/3))*COS(('OddsRatio_working_3-way'!Y446)/3)</f>
        <v>0.52191027827695813</v>
      </c>
      <c r="AG446" s="11">
        <f>-'OddsRatio_working_3-way'!U446/(3*'OddsRatio_working_3-way'!X446^(1/3))*COS(('OddsRatio_working_3-way'!Y446+2*PI())/3)</f>
        <v>-0.28935848817650217</v>
      </c>
      <c r="AH446" s="11">
        <f>-'OddsRatio_working_3-way'!U446/(3*'OddsRatio_working_3-way'!X446^(1/3))*COS(('OddsRatio_working_3-way'!Y446+4*PI())/3)</f>
        <v>-0.23255179010045596</v>
      </c>
      <c r="AI446" s="11">
        <f>'OddsRatio_working_3-way'!U446/(3*'OddsRatio_working_3-way'!X446^(1/3))*SIN(('OddsRatio_working_3-way'!Y446)/3)</f>
        <v>-3.2797362425979075E-2</v>
      </c>
      <c r="AJ446" s="11">
        <f>'OddsRatio_working_3-way'!U446/(3*'OddsRatio_working_3-way'!X446^(1/3))*SIN(('OddsRatio_working_3-way'!Y446+2*PI())/3)</f>
        <v>-0.43558887827106196</v>
      </c>
      <c r="AK446" s="11">
        <f>'OddsRatio_working_3-way'!U446/(3*'OddsRatio_working_3-way'!X446^(1/3))*SIN(('OddsRatio_working_3-way'!Y446+4*PI())/3)</f>
        <v>0.46838624069704099</v>
      </c>
      <c r="AL446" s="11">
        <f>'OddsRatio_working_3-way'!Z446+'OddsRatio_working_3-way'!AF446</f>
        <v>1.0438205565539163</v>
      </c>
      <c r="AM446" s="11">
        <f>'OddsRatio_working_3-way'!AA446+'OddsRatio_working_3-way'!AG446</f>
        <v>-0.57871697635300434</v>
      </c>
      <c r="AN446" s="11">
        <f>'OddsRatio_working_3-way'!AB446+'OddsRatio_working_3-way'!AH446</f>
        <v>-0.46510358020091191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1.0438205565539163</v>
      </c>
      <c r="AS446" s="11">
        <f>IF(('OddsRatio_working_3-way'!X446=0),IF(Q446&gt;0,-Q446^(1/3),(-Q446)^(1/3)),'OddsRatio_working_3-way'!AM446-'OddsRatio_working_3-way'!R446/3)</f>
        <v>-0.57871697635300434</v>
      </c>
      <c r="AT446" s="11">
        <f>IF(('OddsRatio_working_3-way'!X446=0),IF(Q446&gt;0,-Q446^(1/3),(-Q446)^(1/3)),'OddsRatio_working_3-way'!AN446-'OddsRatio_working_3-way'!R446/3)</f>
        <v>-0.46510358020091191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9">
        <f t="shared" si="91"/>
        <v>0.52037640190641332</v>
      </c>
      <c r="E447" s="9">
        <f t="shared" si="92"/>
        <v>0.27797247613444154</v>
      </c>
      <c r="F447" s="9">
        <f t="shared" si="93"/>
        <v>0.20165112195914509</v>
      </c>
      <c r="G447" s="9">
        <f t="shared" si="94"/>
        <v>1.0473703534955054</v>
      </c>
      <c r="H447" s="9">
        <f t="shared" si="95"/>
        <v>1.9216859110760449</v>
      </c>
      <c r="I447" s="9">
        <f t="shared" si="96"/>
        <v>3.5974784766688535</v>
      </c>
      <c r="J447" s="9">
        <f t="shared" si="97"/>
        <v>4.9590599362130101</v>
      </c>
      <c r="K447" s="11">
        <f t="shared" si="98"/>
        <v>0.53191489361702127</v>
      </c>
      <c r="L447" s="11">
        <f t="shared" si="99"/>
        <v>0.28735632183908044</v>
      </c>
      <c r="M447" s="11">
        <f t="shared" si="100"/>
        <v>0.20920502092050208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-0.26379172205048551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0.22831435702072406</v>
      </c>
      <c r="Q447" s="11">
        <f>2*'OddsRatio_working_3-way'!K447*'OddsRatio_working_3-way'!L447*'OddsRatio_working_3-way'!M447</f>
        <v>6.395360140636526E-2</v>
      </c>
      <c r="R447" s="11">
        <f t="shared" si="101"/>
        <v>0</v>
      </c>
      <c r="S447" s="11">
        <f t="shared" si="102"/>
        <v>-0.8655099380905833</v>
      </c>
      <c r="T447" s="11">
        <f t="shared" si="103"/>
        <v>-0.24243975856879074</v>
      </c>
      <c r="U447" s="11">
        <f>'OddsRatio_working_3-way'!S447-'OddsRatio_working_3-way'!R447^2/3</f>
        <v>-0.8655099380905833</v>
      </c>
      <c r="V447" s="11">
        <f>'OddsRatio_working_3-way'!S447*'OddsRatio_working_3-way'!R447/3-2*'OddsRatio_working_3-way'!R447^3/27-'OddsRatio_working_3-way'!T447</f>
        <v>0.24243975856879074</v>
      </c>
      <c r="W447" s="11">
        <f>'OddsRatio_working_3-way'!V447^2+4*'OddsRatio_working_3-way'!U447^3/27</f>
        <v>-3.7276288681658255E-2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0.15496235447403975</v>
      </c>
      <c r="Y447" s="11">
        <f>IF('OddsRatio_working_3-way'!W447&gt;=0,IF('OddsRatio_working_3-way'!V447+SQRT('OddsRatio_working_3-way'!W447)&gt;0,0,PI()),ACOS('OddsRatio_working_3-way'!V447/(2*'OddsRatio_working_3-way'!X447)))</f>
        <v>0.6725209107618495</v>
      </c>
      <c r="Z447" s="11">
        <f>'OddsRatio_working_3-way'!X447^(1/3)*COS('OddsRatio_working_3-way'!Y447/3)</f>
        <v>0.52368517674775272</v>
      </c>
      <c r="AA447" s="11">
        <f>'OddsRatio_working_3-way'!X447^(1/3)*COS(('OddsRatio_working_3-way'!Y447+2*PI())/3)</f>
        <v>-0.36524888055985544</v>
      </c>
      <c r="AB447" s="11">
        <f>'OddsRatio_working_3-way'!X447^(1/3)*COS(('OddsRatio_working_3-way'!Y447+4*PI())/3)</f>
        <v>-0.15843629618789715</v>
      </c>
      <c r="AC447" s="11">
        <f>'OddsRatio_working_3-way'!X447^(1/3)*SIN('OddsRatio_working_3-way'!Y447/3)</f>
        <v>0.11940330125895228</v>
      </c>
      <c r="AD447" s="11">
        <f>'OddsRatio_working_3-way'!X447^(1/3)*SIN(('OddsRatio_working_3-way'!Y447+2*PI())/3)</f>
        <v>0.39382301601942149</v>
      </c>
      <c r="AE447" s="11">
        <f>'OddsRatio_working_3-way'!X447^(1/3)*SIN(('OddsRatio_working_3-way'!Y447+4*PI())/3)</f>
        <v>-0.51322631727837387</v>
      </c>
      <c r="AF447" s="11">
        <f>-'OddsRatio_working_3-way'!U447/(3*'OddsRatio_working_3-way'!X447^(1/3))*COS(('OddsRatio_working_3-way'!Y447)/3)</f>
        <v>0.52368517674775272</v>
      </c>
      <c r="AG447" s="11">
        <f>-'OddsRatio_working_3-way'!U447/(3*'OddsRatio_working_3-way'!X447^(1/3))*COS(('OddsRatio_working_3-way'!Y447+2*PI())/3)</f>
        <v>-0.36524888055985544</v>
      </c>
      <c r="AH447" s="11">
        <f>-'OddsRatio_working_3-way'!U447/(3*'OddsRatio_working_3-way'!X447^(1/3))*COS(('OddsRatio_working_3-way'!Y447+4*PI())/3)</f>
        <v>-0.15843629618789715</v>
      </c>
      <c r="AI447" s="11">
        <f>'OddsRatio_working_3-way'!U447/(3*'OddsRatio_working_3-way'!X447^(1/3))*SIN(('OddsRatio_working_3-way'!Y447)/3)</f>
        <v>-0.11940330125895228</v>
      </c>
      <c r="AJ447" s="11">
        <f>'OddsRatio_working_3-way'!U447/(3*'OddsRatio_working_3-way'!X447^(1/3))*SIN(('OddsRatio_working_3-way'!Y447+2*PI())/3)</f>
        <v>-0.39382301601942149</v>
      </c>
      <c r="AK447" s="11">
        <f>'OddsRatio_working_3-way'!U447/(3*'OddsRatio_working_3-way'!X447^(1/3))*SIN(('OddsRatio_working_3-way'!Y447+4*PI())/3)</f>
        <v>0.51322631727837387</v>
      </c>
      <c r="AL447" s="11">
        <f>'OddsRatio_working_3-way'!Z447+'OddsRatio_working_3-way'!AF447</f>
        <v>1.0473703534955054</v>
      </c>
      <c r="AM447" s="11">
        <f>'OddsRatio_working_3-way'!AA447+'OddsRatio_working_3-way'!AG447</f>
        <v>-0.73049776111971088</v>
      </c>
      <c r="AN447" s="11">
        <f>'OddsRatio_working_3-way'!AB447+'OddsRatio_working_3-way'!AH447</f>
        <v>-0.31687259237579429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1.0473703534955054</v>
      </c>
      <c r="AS447" s="11">
        <f>IF(('OddsRatio_working_3-way'!X447=0),IF(Q447&gt;0,-Q447^(1/3),(-Q447)^(1/3)),'OddsRatio_working_3-way'!AM447-'OddsRatio_working_3-way'!R447/3)</f>
        <v>-0.73049776111971088</v>
      </c>
      <c r="AT447" s="11">
        <f>IF(('OddsRatio_working_3-way'!X447=0),IF(Q447&gt;0,-Q447^(1/3),(-Q447)^(1/3)),'OddsRatio_working_3-way'!AN447-'OddsRatio_working_3-way'!R447/3)</f>
        <v>-0.31687259237579429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9">
        <f t="shared" si="91"/>
        <v>0.40119533539641899</v>
      </c>
      <c r="E448" s="9">
        <f t="shared" si="92"/>
        <v>0.28030001646685448</v>
      </c>
      <c r="F448" s="9">
        <f t="shared" si="93"/>
        <v>0.31850464813672658</v>
      </c>
      <c r="G448" s="9">
        <f t="shared" si="94"/>
        <v>1.0437422466241926</v>
      </c>
      <c r="H448" s="9">
        <f t="shared" si="95"/>
        <v>2.4925514126725958</v>
      </c>
      <c r="I448" s="9">
        <f t="shared" si="96"/>
        <v>3.5676059266955131</v>
      </c>
      <c r="J448" s="9">
        <f t="shared" si="97"/>
        <v>3.1396716055795939</v>
      </c>
      <c r="K448" s="11">
        <f t="shared" si="98"/>
        <v>0.41152263374485593</v>
      </c>
      <c r="L448" s="11">
        <f t="shared" si="99"/>
        <v>0.28901734104046245</v>
      </c>
      <c r="M448" s="11">
        <f t="shared" si="100"/>
        <v>0.32786885245901642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-0.28121779190985419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0.23163502742769304</v>
      </c>
      <c r="Q448" s="11">
        <f>2*'OddsRatio_working_3-way'!K448*'OddsRatio_working_3-way'!L448*'OddsRatio_working_3-way'!M448</f>
        <v>7.7991591726495973E-2</v>
      </c>
      <c r="R448" s="11">
        <f t="shared" si="101"/>
        <v>0</v>
      </c>
      <c r="S448" s="11">
        <f t="shared" si="102"/>
        <v>-0.82368553516679643</v>
      </c>
      <c r="T448" s="11">
        <f t="shared" si="103"/>
        <v>-0.27733519702585741</v>
      </c>
      <c r="U448" s="11">
        <f>'OddsRatio_working_3-way'!S448-'OddsRatio_working_3-way'!R448^2/3</f>
        <v>-0.82368553516679643</v>
      </c>
      <c r="V448" s="11">
        <f>'OddsRatio_working_3-way'!S448*'OddsRatio_working_3-way'!R448/3-2*'OddsRatio_working_3-way'!R448^3/27-'OddsRatio_working_3-way'!T448</f>
        <v>0.27733519702585741</v>
      </c>
      <c r="W448" s="11">
        <f>'OddsRatio_working_3-way'!V448^2+4*'OddsRatio_working_3-way'!U448^3/27</f>
        <v>-5.875696075309772E-3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0.14386669835709107</v>
      </c>
      <c r="Y448" s="11">
        <f>IF('OddsRatio_working_3-way'!W448&gt;=0,IF('OddsRatio_working_3-way'!V448+SQRT('OddsRatio_working_3-way'!W448)&gt;0,0,PI()),ACOS('OddsRatio_working_3-way'!V448/(2*'OddsRatio_working_3-way'!X448)))</f>
        <v>0.26965941000723181</v>
      </c>
      <c r="Z448" s="11">
        <f>'OddsRatio_working_3-way'!X448^(1/3)*COS('OddsRatio_working_3-way'!Y448/3)</f>
        <v>0.5218711233120964</v>
      </c>
      <c r="AA448" s="11">
        <f>'OddsRatio_working_3-way'!X448^(1/3)*COS(('OddsRatio_working_3-way'!Y448+2*PI())/3)</f>
        <v>-0.30166984428661842</v>
      </c>
      <c r="AB448" s="11">
        <f>'OddsRatio_working_3-way'!X448^(1/3)*COS(('OddsRatio_working_3-way'!Y448+4*PI())/3)</f>
        <v>-0.22020127902547784</v>
      </c>
      <c r="AC448" s="11">
        <f>'OddsRatio_working_3-way'!X448^(1/3)*SIN('OddsRatio_working_3-way'!Y448/3)</f>
        <v>4.7035898084012137E-2</v>
      </c>
      <c r="AD448" s="11">
        <f>'OddsRatio_working_3-way'!X448^(1/3)*SIN(('OddsRatio_working_3-way'!Y448+2*PI())/3)</f>
        <v>0.42843570124779085</v>
      </c>
      <c r="AE448" s="11">
        <f>'OddsRatio_working_3-way'!X448^(1/3)*SIN(('OddsRatio_working_3-way'!Y448+4*PI())/3)</f>
        <v>-0.47547159933180289</v>
      </c>
      <c r="AF448" s="11">
        <f>-'OddsRatio_working_3-way'!U448/(3*'OddsRatio_working_3-way'!X448^(1/3))*COS(('OddsRatio_working_3-way'!Y448)/3)</f>
        <v>0.52187112331209629</v>
      </c>
      <c r="AG448" s="11">
        <f>-'OddsRatio_working_3-way'!U448/(3*'OddsRatio_working_3-way'!X448^(1/3))*COS(('OddsRatio_working_3-way'!Y448+2*PI())/3)</f>
        <v>-0.30166984428661836</v>
      </c>
      <c r="AH448" s="11">
        <f>-'OddsRatio_working_3-way'!U448/(3*'OddsRatio_working_3-way'!X448^(1/3))*COS(('OddsRatio_working_3-way'!Y448+4*PI())/3)</f>
        <v>-0.22020127902547779</v>
      </c>
      <c r="AI448" s="11">
        <f>'OddsRatio_working_3-way'!U448/(3*'OddsRatio_working_3-way'!X448^(1/3))*SIN(('OddsRatio_working_3-way'!Y448)/3)</f>
        <v>-4.703589808401213E-2</v>
      </c>
      <c r="AJ448" s="11">
        <f>'OddsRatio_working_3-way'!U448/(3*'OddsRatio_working_3-way'!X448^(1/3))*SIN(('OddsRatio_working_3-way'!Y448+2*PI())/3)</f>
        <v>-0.42843570124779073</v>
      </c>
      <c r="AK448" s="11">
        <f>'OddsRatio_working_3-way'!U448/(3*'OddsRatio_working_3-way'!X448^(1/3))*SIN(('OddsRatio_working_3-way'!Y448+4*PI())/3)</f>
        <v>0.47547159933180277</v>
      </c>
      <c r="AL448" s="11">
        <f>'OddsRatio_working_3-way'!Z448+'OddsRatio_working_3-way'!AF448</f>
        <v>1.0437422466241926</v>
      </c>
      <c r="AM448" s="11">
        <f>'OddsRatio_working_3-way'!AA448+'OddsRatio_working_3-way'!AG448</f>
        <v>-0.60333968857323672</v>
      </c>
      <c r="AN448" s="11">
        <f>'OddsRatio_working_3-way'!AB448+'OddsRatio_working_3-way'!AH448</f>
        <v>-0.44040255805095563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1.0437422466241926</v>
      </c>
      <c r="AS448" s="11">
        <f>IF(('OddsRatio_working_3-way'!X448=0),IF(Q448&gt;0,-Q448^(1/3),(-Q448)^(1/3)),'OddsRatio_working_3-way'!AM448-'OddsRatio_working_3-way'!R448/3)</f>
        <v>-0.60333968857323672</v>
      </c>
      <c r="AT448" s="11">
        <f>IF(('OddsRatio_working_3-way'!X448=0),IF(Q448&gt;0,-Q448^(1/3),(-Q448)^(1/3)),'OddsRatio_working_3-way'!AN448-'OddsRatio_working_3-way'!R448/3)</f>
        <v>-0.44040255805095563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9">
        <f t="shared" si="91"/>
        <v>0.23417326747706096</v>
      </c>
      <c r="E449" s="9">
        <f t="shared" si="92"/>
        <v>0.28173742598749729</v>
      </c>
      <c r="F449" s="9">
        <f t="shared" si="93"/>
        <v>0.48408930653544197</v>
      </c>
      <c r="G449" s="9">
        <f t="shared" si="94"/>
        <v>1.0448377823798127</v>
      </c>
      <c r="H449" s="9">
        <f t="shared" si="95"/>
        <v>4.2703422588488138</v>
      </c>
      <c r="I449" s="9">
        <f t="shared" si="96"/>
        <v>3.5494041890067427</v>
      </c>
      <c r="J449" s="9">
        <f t="shared" si="97"/>
        <v>2.0657345380274088</v>
      </c>
      <c r="K449" s="11">
        <f t="shared" si="98"/>
        <v>0.24213075060532688</v>
      </c>
      <c r="L449" s="11">
        <f t="shared" si="99"/>
        <v>0.29069767441860467</v>
      </c>
      <c r="M449" s="11">
        <f t="shared" si="100"/>
        <v>0.49504950495049505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-0.27144039084352167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0.22962837417814647</v>
      </c>
      <c r="Q449" s="11">
        <f>2*'OddsRatio_working_3-way'!K449*'OddsRatio_working_3-way'!L449*'OddsRatio_working_3-way'!M449</f>
        <v>6.9689946639801659E-2</v>
      </c>
      <c r="R449" s="11">
        <f t="shared" si="101"/>
        <v>0</v>
      </c>
      <c r="S449" s="11">
        <f t="shared" si="102"/>
        <v>-0.84596243567347817</v>
      </c>
      <c r="T449" s="11">
        <f t="shared" si="103"/>
        <v>-0.25674125513610868</v>
      </c>
      <c r="U449" s="11">
        <f>'OddsRatio_working_3-way'!S449-'OddsRatio_working_3-way'!R449^2/3</f>
        <v>-0.84596243567347817</v>
      </c>
      <c r="V449" s="11">
        <f>'OddsRatio_working_3-way'!S449*'OddsRatio_working_3-way'!R449/3-2*'OddsRatio_working_3-way'!R449^3/27-'OddsRatio_working_3-way'!T449</f>
        <v>0.25674125513610868</v>
      </c>
      <c r="W449" s="11">
        <f>'OddsRatio_working_3-way'!V449^2+4*'OddsRatio_working_3-way'!U449^3/27</f>
        <v>-2.3775051379683984E-2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0.14974238166643775</v>
      </c>
      <c r="Y449" s="11">
        <f>IF('OddsRatio_working_3-way'!W449&gt;=0,IF('OddsRatio_working_3-way'!V449+SQRT('OddsRatio_working_3-way'!W449)&gt;0,0,PI()),ACOS('OddsRatio_working_3-way'!V449/(2*'OddsRatio_working_3-way'!X449)))</f>
        <v>0.54083997373055515</v>
      </c>
      <c r="Z449" s="11">
        <f>'OddsRatio_working_3-way'!X449^(1/3)*COS('OddsRatio_working_3-way'!Y449/3)</f>
        <v>0.52241889118990648</v>
      </c>
      <c r="AA449" s="11">
        <f>'OddsRatio_working_3-way'!X449^(1/3)*COS(('OddsRatio_working_3-way'!Y449+2*PI())/3)</f>
        <v>-0.34366843852053458</v>
      </c>
      <c r="AB449" s="11">
        <f>'OddsRatio_working_3-way'!X449^(1/3)*COS(('OddsRatio_working_3-way'!Y449+4*PI())/3)</f>
        <v>-0.17875045266937181</v>
      </c>
      <c r="AC449" s="11">
        <f>'OddsRatio_working_3-way'!X449^(1/3)*SIN('OddsRatio_working_3-way'!Y449/3)</f>
        <v>9.5215443525379737E-2</v>
      </c>
      <c r="AD449" s="11">
        <f>'OddsRatio_working_3-way'!X449^(1/3)*SIN(('OddsRatio_working_3-way'!Y449+2*PI())/3)</f>
        <v>0.40482030942466768</v>
      </c>
      <c r="AE449" s="11">
        <f>'OddsRatio_working_3-way'!X449^(1/3)*SIN(('OddsRatio_working_3-way'!Y449+4*PI())/3)</f>
        <v>-0.50003575295004732</v>
      </c>
      <c r="AF449" s="11">
        <f>-'OddsRatio_working_3-way'!U449/(3*'OddsRatio_working_3-way'!X449^(1/3))*COS(('OddsRatio_working_3-way'!Y449)/3)</f>
        <v>0.52241889118990636</v>
      </c>
      <c r="AG449" s="11">
        <f>-'OddsRatio_working_3-way'!U449/(3*'OddsRatio_working_3-way'!X449^(1/3))*COS(('OddsRatio_working_3-way'!Y449+2*PI())/3)</f>
        <v>-0.34366843852053452</v>
      </c>
      <c r="AH449" s="11">
        <f>-'OddsRatio_working_3-way'!U449/(3*'OddsRatio_working_3-way'!X449^(1/3))*COS(('OddsRatio_working_3-way'!Y449+4*PI())/3)</f>
        <v>-0.17875045266937178</v>
      </c>
      <c r="AI449" s="11">
        <f>'OddsRatio_working_3-way'!U449/(3*'OddsRatio_working_3-way'!X449^(1/3))*SIN(('OddsRatio_working_3-way'!Y449)/3)</f>
        <v>-9.5215443525379709E-2</v>
      </c>
      <c r="AJ449" s="11">
        <f>'OddsRatio_working_3-way'!U449/(3*'OddsRatio_working_3-way'!X449^(1/3))*SIN(('OddsRatio_working_3-way'!Y449+2*PI())/3)</f>
        <v>-0.40482030942466757</v>
      </c>
      <c r="AK449" s="11">
        <f>'OddsRatio_working_3-way'!U449/(3*'OddsRatio_working_3-way'!X449^(1/3))*SIN(('OddsRatio_working_3-way'!Y449+4*PI())/3)</f>
        <v>0.50003575295004732</v>
      </c>
      <c r="AL449" s="11">
        <f>'OddsRatio_working_3-way'!Z449+'OddsRatio_working_3-way'!AF449</f>
        <v>1.0448377823798127</v>
      </c>
      <c r="AM449" s="11">
        <f>'OddsRatio_working_3-way'!AA449+'OddsRatio_working_3-way'!AG449</f>
        <v>-0.68733687704106905</v>
      </c>
      <c r="AN449" s="11">
        <f>'OddsRatio_working_3-way'!AB449+'OddsRatio_working_3-way'!AH449</f>
        <v>-0.35750090533874357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1.0448377823798127</v>
      </c>
      <c r="AS449" s="11">
        <f>IF(('OddsRatio_working_3-way'!X449=0),IF(Q449&gt;0,-Q449^(1/3),(-Q449)^(1/3)),'OddsRatio_working_3-way'!AM449-'OddsRatio_working_3-way'!R449/3)</f>
        <v>-0.68733687704106905</v>
      </c>
      <c r="AT449" s="11">
        <f>IF(('OddsRatio_working_3-way'!X449=0),IF(Q449&gt;0,-Q449^(1/3),(-Q449)^(1/3)),'OddsRatio_working_3-way'!AN449-'OddsRatio_working_3-way'!R449/3)</f>
        <v>-0.35750090533874357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9">
        <f t="shared" si="91"/>
        <v>0.17367350385853203</v>
      </c>
      <c r="E450" s="9">
        <f t="shared" si="92"/>
        <v>0.26693800448954558</v>
      </c>
      <c r="F450" s="9">
        <f t="shared" si="93"/>
        <v>0.55938849165192239</v>
      </c>
      <c r="G450" s="9">
        <f t="shared" si="94"/>
        <v>1.0644140273047134</v>
      </c>
      <c r="H450" s="9">
        <f t="shared" si="95"/>
        <v>5.7579307020520689</v>
      </c>
      <c r="I450" s="9">
        <f t="shared" si="96"/>
        <v>3.7461881904461611</v>
      </c>
      <c r="J450" s="9">
        <f t="shared" si="97"/>
        <v>1.7876663802054882</v>
      </c>
      <c r="K450" s="11">
        <f t="shared" si="98"/>
        <v>0.18281535648994515</v>
      </c>
      <c r="L450" s="11">
        <f t="shared" si="99"/>
        <v>0.27932960893854747</v>
      </c>
      <c r="M450" s="11">
        <f t="shared" si="100"/>
        <v>0.57471264367816088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-0.25046056016653784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0.22862191405905619</v>
      </c>
      <c r="Q450" s="11">
        <f>2*'OddsRatio_working_3-way'!K450*'OddsRatio_working_3-way'!L450*'OddsRatio_working_3-way'!M450</f>
        <v>5.869625521413508E-2</v>
      </c>
      <c r="R450" s="11">
        <f t="shared" si="101"/>
        <v>0</v>
      </c>
      <c r="S450" s="11">
        <f t="shared" si="102"/>
        <v>-0.9128060478146317</v>
      </c>
      <c r="T450" s="11">
        <f t="shared" si="103"/>
        <v>-0.23435328570337138</v>
      </c>
      <c r="U450" s="11">
        <f>'OddsRatio_working_3-way'!S450-'OddsRatio_working_3-way'!R450^2/3</f>
        <v>-0.9128060478146317</v>
      </c>
      <c r="V450" s="11">
        <f>'OddsRatio_working_3-way'!S450*'OddsRatio_working_3-way'!R450/3-2*'OddsRatio_working_3-way'!R450^3/27-'OddsRatio_working_3-way'!T450</f>
        <v>0.23435328570337138</v>
      </c>
      <c r="W450" s="11">
        <f>'OddsRatio_working_3-way'!V450^2+4*'OddsRatio_working_3-way'!U450^3/27</f>
        <v>-5.7754623767335374E-2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0.16783629396476005</v>
      </c>
      <c r="Y450" s="11">
        <f>IF('OddsRatio_working_3-way'!W450&gt;=0,IF('OddsRatio_working_3-way'!V450+SQRT('OddsRatio_working_3-way'!W450)&gt;0,0,PI()),ACOS('OddsRatio_working_3-way'!V450/(2*'OddsRatio_working_3-way'!X450)))</f>
        <v>0.79797163822852168</v>
      </c>
      <c r="Z450" s="11">
        <f>'OddsRatio_working_3-way'!X450^(1/3)*COS('OddsRatio_working_3-way'!Y450/3)</f>
        <v>0.53220701365235668</v>
      </c>
      <c r="AA450" s="11">
        <f>'OddsRatio_working_3-way'!X450^(1/3)*COS(('OddsRatio_working_3-way'!Y450+2*PI())/3)</f>
        <v>-0.39167533056895953</v>
      </c>
      <c r="AB450" s="11">
        <f>'OddsRatio_working_3-way'!X450^(1/3)*COS(('OddsRatio_working_3-way'!Y450+4*PI())/3)</f>
        <v>-0.14053168308339728</v>
      </c>
      <c r="AC450" s="11">
        <f>'OddsRatio_working_3-way'!X450^(1/3)*SIN('OddsRatio_working_3-way'!Y450/3)</f>
        <v>0.14499785248105398</v>
      </c>
      <c r="AD450" s="11">
        <f>'OddsRatio_working_3-way'!X450^(1/3)*SIN(('OddsRatio_working_3-way'!Y450+2*PI())/3)</f>
        <v>0.38840586765466545</v>
      </c>
      <c r="AE450" s="11">
        <f>'OddsRatio_working_3-way'!X450^(1/3)*SIN(('OddsRatio_working_3-way'!Y450+4*PI())/3)</f>
        <v>-0.53340372013571935</v>
      </c>
      <c r="AF450" s="11">
        <f>-'OddsRatio_working_3-way'!U450/(3*'OddsRatio_working_3-way'!X450^(1/3))*COS(('OddsRatio_working_3-way'!Y450)/3)</f>
        <v>0.53220701365235668</v>
      </c>
      <c r="AG450" s="11">
        <f>-'OddsRatio_working_3-way'!U450/(3*'OddsRatio_working_3-way'!X450^(1/3))*COS(('OddsRatio_working_3-way'!Y450+2*PI())/3)</f>
        <v>-0.39167533056895953</v>
      </c>
      <c r="AH450" s="11">
        <f>-'OddsRatio_working_3-way'!U450/(3*'OddsRatio_working_3-way'!X450^(1/3))*COS(('OddsRatio_working_3-way'!Y450+4*PI())/3)</f>
        <v>-0.14053168308339728</v>
      </c>
      <c r="AI450" s="11">
        <f>'OddsRatio_working_3-way'!U450/(3*'OddsRatio_working_3-way'!X450^(1/3))*SIN(('OddsRatio_working_3-way'!Y450)/3)</f>
        <v>-0.14499785248105398</v>
      </c>
      <c r="AJ450" s="11">
        <f>'OddsRatio_working_3-way'!U450/(3*'OddsRatio_working_3-way'!X450^(1/3))*SIN(('OddsRatio_working_3-way'!Y450+2*PI())/3)</f>
        <v>-0.38840586765466545</v>
      </c>
      <c r="AK450" s="11">
        <f>'OddsRatio_working_3-way'!U450/(3*'OddsRatio_working_3-way'!X450^(1/3))*SIN(('OddsRatio_working_3-way'!Y450+4*PI())/3)</f>
        <v>0.53340372013571935</v>
      </c>
      <c r="AL450" s="11">
        <f>'OddsRatio_working_3-way'!Z450+'OddsRatio_working_3-way'!AF450</f>
        <v>1.0644140273047134</v>
      </c>
      <c r="AM450" s="11">
        <f>'OddsRatio_working_3-way'!AA450+'OddsRatio_working_3-way'!AG450</f>
        <v>-0.78335066113791907</v>
      </c>
      <c r="AN450" s="11">
        <f>'OddsRatio_working_3-way'!AB450+'OddsRatio_working_3-way'!AH450</f>
        <v>-0.28106336616679456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1.0644140273047134</v>
      </c>
      <c r="AS450" s="11">
        <f>IF(('OddsRatio_working_3-way'!X450=0),IF(Q450&gt;0,-Q450^(1/3),(-Q450)^(1/3)),'OddsRatio_working_3-way'!AM450-'OddsRatio_working_3-way'!R450/3)</f>
        <v>-0.78335066113791907</v>
      </c>
      <c r="AT450" s="11">
        <f>IF(('OddsRatio_working_3-way'!X450=0),IF(Q450&gt;0,-Q450^(1/3),(-Q450)^(1/3)),'OddsRatio_working_3-way'!AN450-'OddsRatio_working_3-way'!R450/3)</f>
        <v>-0.28106336616679456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9">
        <f t="shared" si="91"/>
        <v>0.33240454751946868</v>
      </c>
      <c r="E451" s="9">
        <f t="shared" si="92"/>
        <v>0.27477902997540776</v>
      </c>
      <c r="F451" s="9">
        <f t="shared" si="93"/>
        <v>0.39281642250512316</v>
      </c>
      <c r="G451" s="9">
        <f t="shared" si="94"/>
        <v>1.0515091250091921</v>
      </c>
      <c r="H451" s="9">
        <f t="shared" si="95"/>
        <v>3.0083824287675571</v>
      </c>
      <c r="I451" s="9">
        <f t="shared" si="96"/>
        <v>3.6392879037730728</v>
      </c>
      <c r="J451" s="9">
        <f t="shared" si="97"/>
        <v>2.5457184137635127</v>
      </c>
      <c r="K451" s="11">
        <f t="shared" si="98"/>
        <v>0.3436426116838488</v>
      </c>
      <c r="L451" s="11">
        <f t="shared" si="99"/>
        <v>0.28490028490028491</v>
      </c>
      <c r="M451" s="11">
        <f t="shared" si="100"/>
        <v>0.40485829959514169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-0.27933629256722858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0.23346309362698475</v>
      </c>
      <c r="Q451" s="11">
        <f>2*'OddsRatio_working_3-way'!K451*'OddsRatio_working_3-way'!L451*'OddsRatio_working_3-way'!M451</f>
        <v>7.9274395119519434E-2</v>
      </c>
      <c r="R451" s="11">
        <f t="shared" si="101"/>
        <v>0</v>
      </c>
      <c r="S451" s="11">
        <f t="shared" si="102"/>
        <v>-0.83577787720081731</v>
      </c>
      <c r="T451" s="11">
        <f t="shared" si="103"/>
        <v>-0.28379554404102453</v>
      </c>
      <c r="U451" s="11">
        <f>'OddsRatio_working_3-way'!S451-'OddsRatio_working_3-way'!R451^2/3</f>
        <v>-0.83577787720081731</v>
      </c>
      <c r="V451" s="11">
        <f>'OddsRatio_working_3-way'!S451*'OddsRatio_working_3-way'!R451/3-2*'OddsRatio_working_3-way'!R451^3/27-'OddsRatio_working_3-way'!T451</f>
        <v>0.28379554404102453</v>
      </c>
      <c r="W451" s="11">
        <f>'OddsRatio_working_3-way'!V451^2+4*'OddsRatio_working_3-way'!U451^3/27</f>
        <v>-5.9506754820916746E-3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0.14704640959543416</v>
      </c>
      <c r="Y451" s="11">
        <f>IF('OddsRatio_working_3-way'!W451&gt;=0,IF('OddsRatio_working_3-way'!V451+SQRT('OddsRatio_working_3-way'!W451)&gt;0,0,PI()),ACOS('OddsRatio_working_3-way'!V451/(2*'OddsRatio_working_3-way'!X451)))</f>
        <v>0.26540515121024599</v>
      </c>
      <c r="Z451" s="11">
        <f>'OddsRatio_working_3-way'!X451^(1/3)*COS('OddsRatio_working_3-way'!Y451/3)</f>
        <v>0.52575456250459607</v>
      </c>
      <c r="AA451" s="11">
        <f>'OddsRatio_working_3-way'!X451^(1/3)*COS(('OddsRatio_working_3-way'!Y451+2*PI())/3)</f>
        <v>-0.30326384219037467</v>
      </c>
      <c r="AB451" s="11">
        <f>'OddsRatio_working_3-way'!X451^(1/3)*COS(('OddsRatio_working_3-way'!Y451+4*PI())/3)</f>
        <v>-0.22249072031422151</v>
      </c>
      <c r="AC451" s="11">
        <f>'OddsRatio_working_3-way'!X451^(1/3)*SIN('OddsRatio_working_3-way'!Y451/3)</f>
        <v>4.6634383658483575E-2</v>
      </c>
      <c r="AD451" s="11">
        <f>'OddsRatio_working_3-way'!X451^(1/3)*SIN(('OddsRatio_working_3-way'!Y451+2*PI())/3)</f>
        <v>0.4319996154553119</v>
      </c>
      <c r="AE451" s="11">
        <f>'OddsRatio_working_3-way'!X451^(1/3)*SIN(('OddsRatio_working_3-way'!Y451+4*PI())/3)</f>
        <v>-0.47863399911379539</v>
      </c>
      <c r="AF451" s="11">
        <f>-'OddsRatio_working_3-way'!U451/(3*'OddsRatio_working_3-way'!X451^(1/3))*COS(('OddsRatio_working_3-way'!Y451)/3)</f>
        <v>0.52575456250459607</v>
      </c>
      <c r="AG451" s="11">
        <f>-'OddsRatio_working_3-way'!U451/(3*'OddsRatio_working_3-way'!X451^(1/3))*COS(('OddsRatio_working_3-way'!Y451+2*PI())/3)</f>
        <v>-0.30326384219037467</v>
      </c>
      <c r="AH451" s="11">
        <f>-'OddsRatio_working_3-way'!U451/(3*'OddsRatio_working_3-way'!X451^(1/3))*COS(('OddsRatio_working_3-way'!Y451+4*PI())/3)</f>
        <v>-0.22249072031422151</v>
      </c>
      <c r="AI451" s="11">
        <f>'OddsRatio_working_3-way'!U451/(3*'OddsRatio_working_3-way'!X451^(1/3))*SIN(('OddsRatio_working_3-way'!Y451)/3)</f>
        <v>-4.6634383658483575E-2</v>
      </c>
      <c r="AJ451" s="11">
        <f>'OddsRatio_working_3-way'!U451/(3*'OddsRatio_working_3-way'!X451^(1/3))*SIN(('OddsRatio_working_3-way'!Y451+2*PI())/3)</f>
        <v>-0.4319996154553119</v>
      </c>
      <c r="AK451" s="11">
        <f>'OddsRatio_working_3-way'!U451/(3*'OddsRatio_working_3-way'!X451^(1/3))*SIN(('OddsRatio_working_3-way'!Y451+4*PI())/3)</f>
        <v>0.47863399911379539</v>
      </c>
      <c r="AL451" s="11">
        <f>'OddsRatio_working_3-way'!Z451+'OddsRatio_working_3-way'!AF451</f>
        <v>1.0515091250091921</v>
      </c>
      <c r="AM451" s="11">
        <f>'OddsRatio_working_3-way'!AA451+'OddsRatio_working_3-way'!AG451</f>
        <v>-0.60652768438074933</v>
      </c>
      <c r="AN451" s="11">
        <f>'OddsRatio_working_3-way'!AB451+'OddsRatio_working_3-way'!AH451</f>
        <v>-0.44498144062844303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1.0515091250091921</v>
      </c>
      <c r="AS451" s="11">
        <f>IF(('OddsRatio_working_3-way'!X451=0),IF(Q451&gt;0,-Q451^(1/3),(-Q451)^(1/3)),'OddsRatio_working_3-way'!AM451-'OddsRatio_working_3-way'!R451/3)</f>
        <v>-0.60652768438074933</v>
      </c>
      <c r="AT451" s="11">
        <f>IF(('OddsRatio_working_3-way'!X451=0),IF(Q451&gt;0,-Q451^(1/3),(-Q451)^(1/3)),'OddsRatio_working_3-way'!AN451-'OddsRatio_working_3-way'!R451/3)</f>
        <v>-0.44498144062844303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9">
        <f t="shared" ref="D452:D515" si="104">(K452/(AR452+K452-(AR452*K452)))</f>
        <v>0.38810269596898661</v>
      </c>
      <c r="E452" s="9">
        <f t="shared" ref="E452:E515" si="105">(L452/(AR452+L452-(AR452*L452)))</f>
        <v>0.29171342160493619</v>
      </c>
      <c r="F452" s="9">
        <f t="shared" ref="F452:F515" si="106">(M452/(AR452+M452-(AR452*M452)))</f>
        <v>0.32018388242607737</v>
      </c>
      <c r="G452" s="9">
        <f t="shared" ref="G452:G515" si="107">AR452</f>
        <v>1.0510917348878031</v>
      </c>
      <c r="H452" s="9">
        <f t="shared" ref="H452:H515" si="108">IF(A452="","",1/D452)</f>
        <v>2.5766376023317044</v>
      </c>
      <c r="I452" s="9">
        <f t="shared" ref="I452:I515" si="109">IF(B452="","",1/E452)</f>
        <v>3.4280219075908254</v>
      </c>
      <c r="J452" s="9">
        <f t="shared" ref="J452:J515" si="110">IF(C452="","",1/F452)</f>
        <v>3.1232053044733616</v>
      </c>
      <c r="K452" s="11">
        <f t="shared" ref="K452:K515" si="111">1/A452</f>
        <v>0.4</v>
      </c>
      <c r="L452" s="11">
        <f t="shared" ref="L452:L515" si="112">1/B452</f>
        <v>0.30211480362537763</v>
      </c>
      <c r="M452" s="11">
        <f t="shared" ref="M452:M515" si="113">1/C452</f>
        <v>0.33112582781456956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-0.28007842980332531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0.23328864968688104</v>
      </c>
      <c r="Q452" s="11">
        <f>2*'OddsRatio_working_3-way'!K452*'OddsRatio_working_3-way'!L452*'OddsRatio_working_3-way'!M452</f>
        <v>8.0030411556391429E-2</v>
      </c>
      <c r="R452" s="11">
        <f t="shared" ref="R452:R515" si="114">O452/N452</f>
        <v>0</v>
      </c>
      <c r="S452" s="11">
        <f t="shared" ref="S452:S515" si="115">P452/N452</f>
        <v>-0.83294043690083286</v>
      </c>
      <c r="T452" s="11">
        <f t="shared" ref="T452:T515" si="116">Q452/N452</f>
        <v>-0.2857428600002857</v>
      </c>
      <c r="U452" s="11">
        <f>'OddsRatio_working_3-way'!S452-'OddsRatio_working_3-way'!R452^2/3</f>
        <v>-0.83294043690083286</v>
      </c>
      <c r="V452" s="11">
        <f>'OddsRatio_working_3-way'!S452*'OddsRatio_working_3-way'!R452/3-2*'OddsRatio_working_3-way'!R452^3/27-'OddsRatio_working_3-way'!T452</f>
        <v>0.2857428600002857</v>
      </c>
      <c r="W452" s="11">
        <f>'OddsRatio_working_3-way'!V452^2+4*'OddsRatio_working_3-way'!U452^3/27</f>
        <v>-3.9636928222191864E-3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0.14629821843016583</v>
      </c>
      <c r="Y452" s="11">
        <f>IF('OddsRatio_working_3-way'!W452&gt;=0,IF('OddsRatio_working_3-way'!V452+SQRT('OddsRatio_working_3-way'!W452)&gt;0,0,PI()),ACOS('OddsRatio_working_3-way'!V452/(2*'OddsRatio_working_3-way'!X452)))</f>
        <v>0.21686551949140265</v>
      </c>
      <c r="Z452" s="11">
        <f>'OddsRatio_working_3-way'!X452^(1/3)*COS('OddsRatio_working_3-way'!Y452/3)</f>
        <v>0.52554586744390153</v>
      </c>
      <c r="AA452" s="11">
        <f>'OddsRatio_working_3-way'!X452^(1/3)*COS(('OddsRatio_working_3-way'!Y452+2*PI())/3)</f>
        <v>-0.29573147032001601</v>
      </c>
      <c r="AB452" s="11">
        <f>'OddsRatio_working_3-way'!X452^(1/3)*COS(('OddsRatio_working_3-way'!Y452+4*PI())/3)</f>
        <v>-0.22981439712388571</v>
      </c>
      <c r="AC452" s="11">
        <f>'OddsRatio_working_3-way'!X452^(1/3)*SIN('OddsRatio_working_3-way'!Y452/3)</f>
        <v>3.8057239953978188E-2</v>
      </c>
      <c r="AD452" s="11">
        <f>'OddsRatio_working_3-way'!X452^(1/3)*SIN(('OddsRatio_working_3-way'!Y452+2*PI())/3)</f>
        <v>0.43610745208335888</v>
      </c>
      <c r="AE452" s="11">
        <f>'OddsRatio_working_3-way'!X452^(1/3)*SIN(('OddsRatio_working_3-way'!Y452+4*PI())/3)</f>
        <v>-0.47416469203733697</v>
      </c>
      <c r="AF452" s="11">
        <f>-'OddsRatio_working_3-way'!U452/(3*'OddsRatio_working_3-way'!X452^(1/3))*COS(('OddsRatio_working_3-way'!Y452)/3)</f>
        <v>0.52554586744390142</v>
      </c>
      <c r="AG452" s="11">
        <f>-'OddsRatio_working_3-way'!U452/(3*'OddsRatio_working_3-way'!X452^(1/3))*COS(('OddsRatio_working_3-way'!Y452+2*PI())/3)</f>
        <v>-0.29573147032001595</v>
      </c>
      <c r="AH452" s="11">
        <f>-'OddsRatio_working_3-way'!U452/(3*'OddsRatio_working_3-way'!X452^(1/3))*COS(('OddsRatio_working_3-way'!Y452+4*PI())/3)</f>
        <v>-0.22981439712388566</v>
      </c>
      <c r="AI452" s="11">
        <f>'OddsRatio_working_3-way'!U452/(3*'OddsRatio_working_3-way'!X452^(1/3))*SIN(('OddsRatio_working_3-way'!Y452)/3)</f>
        <v>-3.8057239953978181E-2</v>
      </c>
      <c r="AJ452" s="11">
        <f>'OddsRatio_working_3-way'!U452/(3*'OddsRatio_working_3-way'!X452^(1/3))*SIN(('OddsRatio_working_3-way'!Y452+2*PI())/3)</f>
        <v>-0.43610745208335883</v>
      </c>
      <c r="AK452" s="11">
        <f>'OddsRatio_working_3-way'!U452/(3*'OddsRatio_working_3-way'!X452^(1/3))*SIN(('OddsRatio_working_3-way'!Y452+4*PI())/3)</f>
        <v>0.47416469203733685</v>
      </c>
      <c r="AL452" s="11">
        <f>'OddsRatio_working_3-way'!Z452+'OddsRatio_working_3-way'!AF452</f>
        <v>1.0510917348878031</v>
      </c>
      <c r="AM452" s="11">
        <f>'OddsRatio_working_3-way'!AA452+'OddsRatio_working_3-way'!AG452</f>
        <v>-0.59146294064003202</v>
      </c>
      <c r="AN452" s="11">
        <f>'OddsRatio_working_3-way'!AB452+'OddsRatio_working_3-way'!AH452</f>
        <v>-0.45962879424777137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1.0510917348878031</v>
      </c>
      <c r="AS452" s="11">
        <f>IF(('OddsRatio_working_3-way'!X452=0),IF(Q452&gt;0,-Q452^(1/3),(-Q452)^(1/3)),'OddsRatio_working_3-way'!AM452-'OddsRatio_working_3-way'!R452/3)</f>
        <v>-0.59146294064003202</v>
      </c>
      <c r="AT452" s="11">
        <f>IF(('OddsRatio_working_3-way'!X452=0),IF(Q452&gt;0,-Q452^(1/3),(-Q452)^(1/3)),'OddsRatio_working_3-way'!AN452-'OddsRatio_working_3-way'!R452/3)</f>
        <v>-0.45962879424777137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9">
        <f t="shared" si="104"/>
        <v>0.38364841609018968</v>
      </c>
      <c r="E453" s="9">
        <f t="shared" si="105"/>
        <v>0.30020319249509131</v>
      </c>
      <c r="F453" s="9">
        <f t="shared" si="106"/>
        <v>0.3161483914147189</v>
      </c>
      <c r="G453" s="9">
        <f t="shared" si="107"/>
        <v>1.0500347599385627</v>
      </c>
      <c r="H453" s="9">
        <f t="shared" si="108"/>
        <v>2.6065531827060009</v>
      </c>
      <c r="I453" s="9">
        <f t="shared" si="109"/>
        <v>3.3310771670636088</v>
      </c>
      <c r="J453" s="9">
        <f t="shared" si="110"/>
        <v>3.1630716054734385</v>
      </c>
      <c r="K453" s="11">
        <f t="shared" si="111"/>
        <v>0.39525691699604748</v>
      </c>
      <c r="L453" s="11">
        <f t="shared" si="112"/>
        <v>0.3105590062111801</v>
      </c>
      <c r="M453" s="11">
        <f t="shared" si="113"/>
        <v>0.32679738562091504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-0.2806815113053297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0.2330656728521735</v>
      </c>
      <c r="Q453" s="11">
        <f>2*'OddsRatio_working_3-way'!K453*'OddsRatio_working_3-way'!L453*'OddsRatio_working_3-way'!M453</f>
        <v>8.0229147281298957E-2</v>
      </c>
      <c r="R453" s="11">
        <f t="shared" si="114"/>
        <v>0</v>
      </c>
      <c r="S453" s="11">
        <f t="shared" si="115"/>
        <v>-0.83035634149283544</v>
      </c>
      <c r="T453" s="11">
        <f t="shared" si="116"/>
        <v>-0.2858369505999433</v>
      </c>
      <c r="U453" s="11">
        <f>'OddsRatio_working_3-way'!S453-'OddsRatio_working_3-way'!R453^2/3</f>
        <v>-0.83035634149283544</v>
      </c>
      <c r="V453" s="11">
        <f>'OddsRatio_working_3-way'!S453*'OddsRatio_working_3-way'!R453/3-2*'OddsRatio_working_3-way'!R453^3/27-'OddsRatio_working_3-way'!T453</f>
        <v>0.2858369505999433</v>
      </c>
      <c r="W453" s="11">
        <f>'OddsRatio_working_3-way'!V453^2+4*'OddsRatio_working_3-way'!U453^3/27</f>
        <v>-3.1155735512584937E-3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0.1456179383519875</v>
      </c>
      <c r="Y453" s="11">
        <f>IF('OddsRatio_working_3-way'!W453&gt;=0,IF('OddsRatio_working_3-way'!V453+SQRT('OddsRatio_working_3-way'!W453)&gt;0,0,PI()),ACOS('OddsRatio_working_3-way'!V453/(2*'OddsRatio_working_3-way'!X453)))</f>
        <v>0.19284991710687716</v>
      </c>
      <c r="Z453" s="11">
        <f>'OddsRatio_working_3-way'!X453^(1/3)*COS('OddsRatio_working_3-way'!Y453/3)</f>
        <v>0.52501737996928133</v>
      </c>
      <c r="AA453" s="11">
        <f>'OddsRatio_working_3-way'!X453^(1/3)*COS(('OddsRatio_working_3-way'!Y453+2*PI())/3)</f>
        <v>-0.29177724684780565</v>
      </c>
      <c r="AB453" s="11">
        <f>'OddsRatio_working_3-way'!X453^(1/3)*COS(('OddsRatio_working_3-way'!Y453+4*PI())/3)</f>
        <v>-0.23324013312147582</v>
      </c>
      <c r="AC453" s="11">
        <f>'OddsRatio_working_3-way'!X453^(1/3)*SIN('OddsRatio_working_3-way'!Y453/3)</f>
        <v>3.3796418367480416E-2</v>
      </c>
      <c r="AD453" s="11">
        <f>'OddsRatio_working_3-way'!X453^(1/3)*SIN(('OddsRatio_working_3-way'!Y453+2*PI())/3)</f>
        <v>0.43778017929800478</v>
      </c>
      <c r="AE453" s="11">
        <f>'OddsRatio_working_3-way'!X453^(1/3)*SIN(('OddsRatio_working_3-way'!Y453+4*PI())/3)</f>
        <v>-0.47157659766548499</v>
      </c>
      <c r="AF453" s="11">
        <f>-'OddsRatio_working_3-way'!U453/(3*'OddsRatio_working_3-way'!X453^(1/3))*COS(('OddsRatio_working_3-way'!Y453)/3)</f>
        <v>0.52501737996928133</v>
      </c>
      <c r="AG453" s="11">
        <f>-'OddsRatio_working_3-way'!U453/(3*'OddsRatio_working_3-way'!X453^(1/3))*COS(('OddsRatio_working_3-way'!Y453+2*PI())/3)</f>
        <v>-0.29177724684780565</v>
      </c>
      <c r="AH453" s="11">
        <f>-'OddsRatio_working_3-way'!U453/(3*'OddsRatio_working_3-way'!X453^(1/3))*COS(('OddsRatio_working_3-way'!Y453+4*PI())/3)</f>
        <v>-0.23324013312147582</v>
      </c>
      <c r="AI453" s="11">
        <f>'OddsRatio_working_3-way'!U453/(3*'OddsRatio_working_3-way'!X453^(1/3))*SIN(('OddsRatio_working_3-way'!Y453)/3)</f>
        <v>-3.3796418367480416E-2</v>
      </c>
      <c r="AJ453" s="11">
        <f>'OddsRatio_working_3-way'!U453/(3*'OddsRatio_working_3-way'!X453^(1/3))*SIN(('OddsRatio_working_3-way'!Y453+2*PI())/3)</f>
        <v>-0.43778017929800478</v>
      </c>
      <c r="AK453" s="11">
        <f>'OddsRatio_working_3-way'!U453/(3*'OddsRatio_working_3-way'!X453^(1/3))*SIN(('OddsRatio_working_3-way'!Y453+4*PI())/3)</f>
        <v>0.47157659766548499</v>
      </c>
      <c r="AL453" s="11">
        <f>'OddsRatio_working_3-way'!Z453+'OddsRatio_working_3-way'!AF453</f>
        <v>1.0500347599385627</v>
      </c>
      <c r="AM453" s="11">
        <f>'OddsRatio_working_3-way'!AA453+'OddsRatio_working_3-way'!AG453</f>
        <v>-0.5835544936956113</v>
      </c>
      <c r="AN453" s="11">
        <f>'OddsRatio_working_3-way'!AB453+'OddsRatio_working_3-way'!AH453</f>
        <v>-0.46648026624295164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1.0500347599385627</v>
      </c>
      <c r="AS453" s="11">
        <f>IF(('OddsRatio_working_3-way'!X453=0),IF(Q453&gt;0,-Q453^(1/3),(-Q453)^(1/3)),'OddsRatio_working_3-way'!AM453-'OddsRatio_working_3-way'!R453/3)</f>
        <v>-0.5835544936956113</v>
      </c>
      <c r="AT453" s="11">
        <f>IF(('OddsRatio_working_3-way'!X453=0),IF(Q453&gt;0,-Q453^(1/3),(-Q453)^(1/3)),'OddsRatio_working_3-way'!AN453-'OddsRatio_working_3-way'!R453/3)</f>
        <v>-0.46648026624295164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9">
        <f t="shared" si="104"/>
        <v>0.47694556882224681</v>
      </c>
      <c r="E454" s="9">
        <f t="shared" si="105"/>
        <v>0.26801436233332726</v>
      </c>
      <c r="F454" s="9">
        <f t="shared" si="106"/>
        <v>0.25504006884442576</v>
      </c>
      <c r="G454" s="9">
        <f t="shared" si="107"/>
        <v>1.0544954936838331</v>
      </c>
      <c r="H454" s="9">
        <f t="shared" si="108"/>
        <v>2.0966753134311866</v>
      </c>
      <c r="I454" s="9">
        <f t="shared" si="109"/>
        <v>3.731143328641128</v>
      </c>
      <c r="J454" s="9">
        <f t="shared" si="110"/>
        <v>3.920952517504217</v>
      </c>
      <c r="K454" s="11">
        <f t="shared" si="111"/>
        <v>0.49019607843137253</v>
      </c>
      <c r="L454" s="11">
        <f t="shared" si="112"/>
        <v>0.2785515320334262</v>
      </c>
      <c r="M454" s="11">
        <f t="shared" si="113"/>
        <v>0.26525198938992045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-0.27023830375488966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0.23180030751208294</v>
      </c>
      <c r="Q454" s="11">
        <f>2*'OddsRatio_working_3-way'!K454*'OddsRatio_working_3-way'!L454*'OddsRatio_working_3-way'!M454</f>
        <v>7.2437596097525925E-2</v>
      </c>
      <c r="R454" s="11">
        <f t="shared" si="114"/>
        <v>0</v>
      </c>
      <c r="S454" s="11">
        <f t="shared" si="115"/>
        <v>-0.85776259061457627</v>
      </c>
      <c r="T454" s="11">
        <f t="shared" si="116"/>
        <v>-0.26805080956705513</v>
      </c>
      <c r="U454" s="11">
        <f>'OddsRatio_working_3-way'!S454-'OddsRatio_working_3-way'!R454^2/3</f>
        <v>-0.85776259061457627</v>
      </c>
      <c r="V454" s="11">
        <f>'OddsRatio_working_3-way'!S454*'OddsRatio_working_3-way'!R454/3-2*'OddsRatio_working_3-way'!R454^3/27-'OddsRatio_working_3-way'!T454</f>
        <v>0.26805080956705513</v>
      </c>
      <c r="W454" s="11">
        <f>'OddsRatio_working_3-way'!V454^2+4*'OddsRatio_working_3-way'!U454^3/27</f>
        <v>-2.1645732429276629E-2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0.15288637033662475</v>
      </c>
      <c r="Y454" s="11">
        <f>IF('OddsRatio_working_3-way'!W454&gt;=0,IF('OddsRatio_working_3-way'!V454+SQRT('OddsRatio_working_3-way'!W454)&gt;0,0,PI()),ACOS('OddsRatio_working_3-way'!V454/(2*'OddsRatio_working_3-way'!X454)))</f>
        <v>0.50197477399401991</v>
      </c>
      <c r="Z454" s="11">
        <f>'OddsRatio_working_3-way'!X454^(1/3)*COS('OddsRatio_working_3-way'!Y454/3)</f>
        <v>0.52724774684191655</v>
      </c>
      <c r="AA454" s="11">
        <f>'OddsRatio_working_3-way'!X454^(1/3)*COS(('OddsRatio_working_3-way'!Y454+2*PI())/3)</f>
        <v>-0.34074720154699178</v>
      </c>
      <c r="AB454" s="11">
        <f>'OddsRatio_working_3-way'!X454^(1/3)*COS(('OddsRatio_working_3-way'!Y454+4*PI())/3)</f>
        <v>-0.18650054529492488</v>
      </c>
      <c r="AC454" s="11">
        <f>'OddsRatio_working_3-way'!X454^(1/3)*SIN('OddsRatio_working_3-way'!Y454/3)</f>
        <v>8.9054348508730563E-2</v>
      </c>
      <c r="AD454" s="11">
        <f>'OddsRatio_working_3-way'!X454^(1/3)*SIN(('OddsRatio_working_3-way'!Y454+2*PI())/3)</f>
        <v>0.41208276859884102</v>
      </c>
      <c r="AE454" s="11">
        <f>'OddsRatio_working_3-way'!X454^(1/3)*SIN(('OddsRatio_working_3-way'!Y454+4*PI())/3)</f>
        <v>-0.50113711710757147</v>
      </c>
      <c r="AF454" s="11">
        <f>-'OddsRatio_working_3-way'!U454/(3*'OddsRatio_working_3-way'!X454^(1/3))*COS(('OddsRatio_working_3-way'!Y454)/3)</f>
        <v>0.52724774684191644</v>
      </c>
      <c r="AG454" s="11">
        <f>-'OddsRatio_working_3-way'!U454/(3*'OddsRatio_working_3-way'!X454^(1/3))*COS(('OddsRatio_working_3-way'!Y454+2*PI())/3)</f>
        <v>-0.34074720154699173</v>
      </c>
      <c r="AH454" s="11">
        <f>-'OddsRatio_working_3-way'!U454/(3*'OddsRatio_working_3-way'!X454^(1/3))*COS(('OddsRatio_working_3-way'!Y454+4*PI())/3)</f>
        <v>-0.18650054529492485</v>
      </c>
      <c r="AI454" s="11">
        <f>'OddsRatio_working_3-way'!U454/(3*'OddsRatio_working_3-way'!X454^(1/3))*SIN(('OddsRatio_working_3-way'!Y454)/3)</f>
        <v>-8.9054348508730535E-2</v>
      </c>
      <c r="AJ454" s="11">
        <f>'OddsRatio_working_3-way'!U454/(3*'OddsRatio_working_3-way'!X454^(1/3))*SIN(('OddsRatio_working_3-way'!Y454+2*PI())/3)</f>
        <v>-0.41208276859884091</v>
      </c>
      <c r="AK454" s="11">
        <f>'OddsRatio_working_3-way'!U454/(3*'OddsRatio_working_3-way'!X454^(1/3))*SIN(('OddsRatio_working_3-way'!Y454+4*PI())/3)</f>
        <v>0.50113711710757147</v>
      </c>
      <c r="AL454" s="11">
        <f>'OddsRatio_working_3-way'!Z454+'OddsRatio_working_3-way'!AF454</f>
        <v>1.0544954936838331</v>
      </c>
      <c r="AM454" s="11">
        <f>'OddsRatio_working_3-way'!AA454+'OddsRatio_working_3-way'!AG454</f>
        <v>-0.68149440309398357</v>
      </c>
      <c r="AN454" s="11">
        <f>'OddsRatio_working_3-way'!AB454+'OddsRatio_working_3-way'!AH454</f>
        <v>-0.37300109058984976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1.0544954936838331</v>
      </c>
      <c r="AS454" s="11">
        <f>IF(('OddsRatio_working_3-way'!X454=0),IF(Q454&gt;0,-Q454^(1/3),(-Q454)^(1/3)),'OddsRatio_working_3-way'!AM454-'OddsRatio_working_3-way'!R454/3)</f>
        <v>-0.68149440309398357</v>
      </c>
      <c r="AT454" s="11">
        <f>IF(('OddsRatio_working_3-way'!X454=0),IF(Q454&gt;0,-Q454^(1/3),(-Q454)^(1/3)),'OddsRatio_working_3-way'!AN454-'OddsRatio_working_3-way'!R454/3)</f>
        <v>-0.37300109058984976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9">
        <f t="shared" si="104"/>
        <v>0.48139994284466719</v>
      </c>
      <c r="E455" s="9">
        <f t="shared" si="105"/>
        <v>0.26178521878005723</v>
      </c>
      <c r="F455" s="9">
        <f t="shared" si="106"/>
        <v>0.25681483837527558</v>
      </c>
      <c r="G455" s="9">
        <f t="shared" si="107"/>
        <v>1.0561518258171347</v>
      </c>
      <c r="H455" s="9">
        <f t="shared" si="108"/>
        <v>2.0772748623334776</v>
      </c>
      <c r="I455" s="9">
        <f t="shared" si="109"/>
        <v>3.8199253749317488</v>
      </c>
      <c r="J455" s="9">
        <f t="shared" si="110"/>
        <v>3.8938560027389499</v>
      </c>
      <c r="K455" s="11">
        <f t="shared" si="111"/>
        <v>0.49504950495049505</v>
      </c>
      <c r="L455" s="11">
        <f t="shared" si="112"/>
        <v>0.27247956403269757</v>
      </c>
      <c r="M455" s="11">
        <f t="shared" si="113"/>
        <v>0.26737967914438499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-0.26913672293659885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0.23191131422807293</v>
      </c>
      <c r="Q455" s="11">
        <f>2*'OddsRatio_working_3-way'!K455*'OddsRatio_working_3-way'!L455*'OddsRatio_working_3-way'!M455</f>
        <v>7.2134156836103552E-2</v>
      </c>
      <c r="R455" s="11">
        <f t="shared" si="114"/>
        <v>0</v>
      </c>
      <c r="S455" s="11">
        <f t="shared" si="115"/>
        <v>-0.86168588105572197</v>
      </c>
      <c r="T455" s="11">
        <f t="shared" si="116"/>
        <v>-0.26802049177471915</v>
      </c>
      <c r="U455" s="11">
        <f>'OddsRatio_working_3-way'!S455-'OddsRatio_working_3-way'!R455^2/3</f>
        <v>-0.86168588105572197</v>
      </c>
      <c r="V455" s="11">
        <f>'OddsRatio_working_3-way'!S455*'OddsRatio_working_3-way'!R455/3-2*'OddsRatio_working_3-way'!R455^3/27-'OddsRatio_working_3-way'!T455</f>
        <v>0.26802049177471915</v>
      </c>
      <c r="W455" s="11">
        <f>'OddsRatio_working_3-way'!V455^2+4*'OddsRatio_working_3-way'!U455^3/27</f>
        <v>-2.29507894023145E-2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0.15393649129874695</v>
      </c>
      <c r="Y455" s="11">
        <f>IF('OddsRatio_working_3-way'!W455&gt;=0,IF('OddsRatio_working_3-way'!V455+SQRT('OddsRatio_working_3-way'!W455)&gt;0,0,PI()),ACOS('OddsRatio_working_3-way'!V455/(2*'OddsRatio_working_3-way'!X455)))</f>
        <v>0.51446640232530005</v>
      </c>
      <c r="Z455" s="11">
        <f>'OddsRatio_working_3-way'!X455^(1/3)*COS('OddsRatio_working_3-way'!Y455/3)</f>
        <v>0.52807591290856737</v>
      </c>
      <c r="AA455" s="11">
        <f>'OddsRatio_working_3-way'!X455^(1/3)*COS(('OddsRatio_working_3-way'!Y455+2*PI())/3)</f>
        <v>-0.34324239394529715</v>
      </c>
      <c r="AB455" s="11">
        <f>'OddsRatio_working_3-way'!X455^(1/3)*COS(('OddsRatio_working_3-way'!Y455+4*PI())/3)</f>
        <v>-0.1848335189632701</v>
      </c>
      <c r="AC455" s="11">
        <f>'OddsRatio_working_3-way'!X455^(1/3)*SIN('OddsRatio_working_3-way'!Y455/3)</f>
        <v>9.1457406612899111E-2</v>
      </c>
      <c r="AD455" s="11">
        <f>'OddsRatio_working_3-way'!X455^(1/3)*SIN(('OddsRatio_working_3-way'!Y455+2*PI())/3)</f>
        <v>0.41159845239902859</v>
      </c>
      <c r="AE455" s="11">
        <f>'OddsRatio_working_3-way'!X455^(1/3)*SIN(('OddsRatio_working_3-way'!Y455+4*PI())/3)</f>
        <v>-0.50305585901192773</v>
      </c>
      <c r="AF455" s="11">
        <f>-'OddsRatio_working_3-way'!U455/(3*'OddsRatio_working_3-way'!X455^(1/3))*COS(('OddsRatio_working_3-way'!Y455)/3)</f>
        <v>0.52807591290856737</v>
      </c>
      <c r="AG455" s="11">
        <f>-'OddsRatio_working_3-way'!U455/(3*'OddsRatio_working_3-way'!X455^(1/3))*COS(('OddsRatio_working_3-way'!Y455+2*PI())/3)</f>
        <v>-0.34324239394529715</v>
      </c>
      <c r="AH455" s="11">
        <f>-'OddsRatio_working_3-way'!U455/(3*'OddsRatio_working_3-way'!X455^(1/3))*COS(('OddsRatio_working_3-way'!Y455+4*PI())/3)</f>
        <v>-0.1848335189632701</v>
      </c>
      <c r="AI455" s="11">
        <f>'OddsRatio_working_3-way'!U455/(3*'OddsRatio_working_3-way'!X455^(1/3))*SIN(('OddsRatio_working_3-way'!Y455)/3)</f>
        <v>-9.1457406612899111E-2</v>
      </c>
      <c r="AJ455" s="11">
        <f>'OddsRatio_working_3-way'!U455/(3*'OddsRatio_working_3-way'!X455^(1/3))*SIN(('OddsRatio_working_3-way'!Y455+2*PI())/3)</f>
        <v>-0.41159845239902859</v>
      </c>
      <c r="AK455" s="11">
        <f>'OddsRatio_working_3-way'!U455/(3*'OddsRatio_working_3-way'!X455^(1/3))*SIN(('OddsRatio_working_3-way'!Y455+4*PI())/3)</f>
        <v>0.50305585901192773</v>
      </c>
      <c r="AL455" s="11">
        <f>'OddsRatio_working_3-way'!Z455+'OddsRatio_working_3-way'!AF455</f>
        <v>1.0561518258171347</v>
      </c>
      <c r="AM455" s="11">
        <f>'OddsRatio_working_3-way'!AA455+'OddsRatio_working_3-way'!AG455</f>
        <v>-0.68648478789059431</v>
      </c>
      <c r="AN455" s="11">
        <f>'OddsRatio_working_3-way'!AB455+'OddsRatio_working_3-way'!AH455</f>
        <v>-0.36966703792654021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1.0561518258171347</v>
      </c>
      <c r="AS455" s="11">
        <f>IF(('OddsRatio_working_3-way'!X455=0),IF(Q455&gt;0,-Q455^(1/3),(-Q455)^(1/3)),'OddsRatio_working_3-way'!AM455-'OddsRatio_working_3-way'!R455/3)</f>
        <v>-0.68648478789059431</v>
      </c>
      <c r="AT455" s="11">
        <f>IF(('OddsRatio_working_3-way'!X455=0),IF(Q455&gt;0,-Q455^(1/3),(-Q455)^(1/3)),'OddsRatio_working_3-way'!AN455-'OddsRatio_working_3-way'!R455/3)</f>
        <v>-0.36966703792654021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9">
        <f t="shared" si="104"/>
        <v>0.60163477378670727</v>
      </c>
      <c r="E456" s="9">
        <f t="shared" si="105"/>
        <v>0.2540068130334851</v>
      </c>
      <c r="F456" s="9">
        <f t="shared" si="106"/>
        <v>0.14435841317980738</v>
      </c>
      <c r="G456" s="9">
        <f t="shared" si="107"/>
        <v>1.0679644634974594</v>
      </c>
      <c r="H456" s="9">
        <f t="shared" si="108"/>
        <v>1.6621379673684253</v>
      </c>
      <c r="I456" s="9">
        <f t="shared" si="109"/>
        <v>3.9369022746180136</v>
      </c>
      <c r="J456" s="9">
        <f t="shared" si="110"/>
        <v>6.9272027724109009</v>
      </c>
      <c r="K456" s="11">
        <f t="shared" si="111"/>
        <v>0.61728395061728392</v>
      </c>
      <c r="L456" s="11">
        <f t="shared" si="112"/>
        <v>0.26666666666666666</v>
      </c>
      <c r="M456" s="11">
        <f t="shared" si="113"/>
        <v>0.15267175572519084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-0.23780981999811512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0.22416988659567116</v>
      </c>
      <c r="Q456" s="11">
        <f>2*'OddsRatio_working_3-way'!K456*'OddsRatio_working_3-way'!L456*'OddsRatio_working_3-way'!M456</f>
        <v>5.026230641158546E-2</v>
      </c>
      <c r="R456" s="11">
        <f t="shared" si="114"/>
        <v>0</v>
      </c>
      <c r="S456" s="11">
        <f t="shared" si="115"/>
        <v>-0.94264352328868473</v>
      </c>
      <c r="T456" s="11">
        <f t="shared" si="116"/>
        <v>-0.21135505006472752</v>
      </c>
      <c r="U456" s="11">
        <f>'OddsRatio_working_3-way'!S456-'OddsRatio_working_3-way'!R456^2/3</f>
        <v>-0.94264352328868473</v>
      </c>
      <c r="V456" s="11">
        <f>'OddsRatio_working_3-way'!S456*'OddsRatio_working_3-way'!R456/3-2*'OddsRatio_working_3-way'!R456^3/27-'OddsRatio_working_3-way'!T456</f>
        <v>0.21135505006472752</v>
      </c>
      <c r="W456" s="11">
        <f>'OddsRatio_working_3-way'!V456^2+4*'OddsRatio_working_3-way'!U456^3/27</f>
        <v>-7.9419587519472978E-2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0.17613243930870348</v>
      </c>
      <c r="Y456" s="11">
        <f>IF('OddsRatio_working_3-way'!W456&gt;=0,IF('OddsRatio_working_3-way'!V456+SQRT('OddsRatio_working_3-way'!W456)&gt;0,0,PI()),ACOS('OddsRatio_working_3-way'!V456/(2*'OddsRatio_working_3-way'!X456)))</f>
        <v>0.92730897570905646</v>
      </c>
      <c r="Z456" s="11">
        <f>'OddsRatio_working_3-way'!X456^(1/3)*COS('OddsRatio_working_3-way'!Y456/3)</f>
        <v>0.53398223174872972</v>
      </c>
      <c r="AA456" s="11">
        <f>'OddsRatio_working_3-way'!X456^(1/3)*COS(('OddsRatio_working_3-way'!Y456+2*PI())/3)</f>
        <v>-0.4146668178522312</v>
      </c>
      <c r="AB456" s="11">
        <f>'OddsRatio_working_3-way'!X456^(1/3)*COS(('OddsRatio_working_3-way'!Y456+4*PI())/3)</f>
        <v>-0.11931541389649834</v>
      </c>
      <c r="AC456" s="11">
        <f>'OddsRatio_working_3-way'!X456^(1/3)*SIN('OddsRatio_working_3-way'!Y456/3)</f>
        <v>0.17052121257937622</v>
      </c>
      <c r="AD456" s="11">
        <f>'OddsRatio_working_3-way'!X456^(1/3)*SIN(('OddsRatio_working_3-way'!Y456+2*PI())/3)</f>
        <v>0.37718157157422122</v>
      </c>
      <c r="AE456" s="11">
        <f>'OddsRatio_working_3-way'!X456^(1/3)*SIN(('OddsRatio_working_3-way'!Y456+4*PI())/3)</f>
        <v>-0.54770278415359741</v>
      </c>
      <c r="AF456" s="11">
        <f>-'OddsRatio_working_3-way'!U456/(3*'OddsRatio_working_3-way'!X456^(1/3))*COS(('OddsRatio_working_3-way'!Y456)/3)</f>
        <v>0.53398223174872972</v>
      </c>
      <c r="AG456" s="11">
        <f>-'OddsRatio_working_3-way'!U456/(3*'OddsRatio_working_3-way'!X456^(1/3))*COS(('OddsRatio_working_3-way'!Y456+2*PI())/3)</f>
        <v>-0.4146668178522312</v>
      </c>
      <c r="AH456" s="11">
        <f>-'OddsRatio_working_3-way'!U456/(3*'OddsRatio_working_3-way'!X456^(1/3))*COS(('OddsRatio_working_3-way'!Y456+4*PI())/3)</f>
        <v>-0.11931541389649834</v>
      </c>
      <c r="AI456" s="11">
        <f>'OddsRatio_working_3-way'!U456/(3*'OddsRatio_working_3-way'!X456^(1/3))*SIN(('OddsRatio_working_3-way'!Y456)/3)</f>
        <v>-0.17052121257937622</v>
      </c>
      <c r="AJ456" s="11">
        <f>'OddsRatio_working_3-way'!U456/(3*'OddsRatio_working_3-way'!X456^(1/3))*SIN(('OddsRatio_working_3-way'!Y456+2*PI())/3)</f>
        <v>-0.37718157157422122</v>
      </c>
      <c r="AK456" s="11">
        <f>'OddsRatio_working_3-way'!U456/(3*'OddsRatio_working_3-way'!X456^(1/3))*SIN(('OddsRatio_working_3-way'!Y456+4*PI())/3)</f>
        <v>0.54770278415359741</v>
      </c>
      <c r="AL456" s="11">
        <f>'OddsRatio_working_3-way'!Z456+'OddsRatio_working_3-way'!AF456</f>
        <v>1.0679644634974594</v>
      </c>
      <c r="AM456" s="11">
        <f>'OddsRatio_working_3-way'!AA456+'OddsRatio_working_3-way'!AG456</f>
        <v>-0.82933363570446239</v>
      </c>
      <c r="AN456" s="11">
        <f>'OddsRatio_working_3-way'!AB456+'OddsRatio_working_3-way'!AH456</f>
        <v>-0.23863082779299669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1.0679644634974594</v>
      </c>
      <c r="AS456" s="11">
        <f>IF(('OddsRatio_working_3-way'!X456=0),IF(Q456&gt;0,-Q456^(1/3),(-Q456)^(1/3)),'OddsRatio_working_3-way'!AM456-'OddsRatio_working_3-way'!R456/3)</f>
        <v>-0.82933363570446239</v>
      </c>
      <c r="AT456" s="11">
        <f>IF(('OddsRatio_working_3-way'!X456=0),IF(Q456&gt;0,-Q456^(1/3),(-Q456)^(1/3)),'OddsRatio_working_3-way'!AN456-'OddsRatio_working_3-way'!R456/3)</f>
        <v>-0.23863082779299669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9">
        <f t="shared" si="104"/>
        <v>0.54661527106051488</v>
      </c>
      <c r="E457" s="9">
        <f t="shared" si="105"/>
        <v>0.26265081512148941</v>
      </c>
      <c r="F457" s="9">
        <f t="shared" si="106"/>
        <v>0.19073391381799587</v>
      </c>
      <c r="G457" s="9">
        <f t="shared" si="107"/>
        <v>1.0633849871621852</v>
      </c>
      <c r="H457" s="9">
        <f t="shared" si="108"/>
        <v>1.8294402899865043</v>
      </c>
      <c r="I457" s="9">
        <f t="shared" si="109"/>
        <v>3.8073363661081689</v>
      </c>
      <c r="J457" s="9">
        <f t="shared" si="110"/>
        <v>5.2429060987771194</v>
      </c>
      <c r="K457" s="11">
        <f t="shared" si="111"/>
        <v>0.5617977528089888</v>
      </c>
      <c r="L457" s="11">
        <f t="shared" si="112"/>
        <v>0.27472527472527469</v>
      </c>
      <c r="M457" s="11">
        <f t="shared" si="113"/>
        <v>0.20040080160320639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-0.25412622998806611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0.22919032286080993</v>
      </c>
      <c r="Q457" s="11">
        <f>2*'OddsRatio_working_3-way'!K457*'OddsRatio_working_3-way'!L457*'OddsRatio_working_3-way'!M457</f>
        <v>6.185973626472601E-2</v>
      </c>
      <c r="R457" s="11">
        <f t="shared" si="114"/>
        <v>0</v>
      </c>
      <c r="S457" s="11">
        <f t="shared" si="115"/>
        <v>-0.90187590187590161</v>
      </c>
      <c r="T457" s="11">
        <f t="shared" si="116"/>
        <v>-0.24342129605287488</v>
      </c>
      <c r="U457" s="11">
        <f>'OddsRatio_working_3-way'!S457-'OddsRatio_working_3-way'!R457^2/3</f>
        <v>-0.90187590187590161</v>
      </c>
      <c r="V457" s="11">
        <f>'OddsRatio_working_3-way'!S457*'OddsRatio_working_3-way'!R457/3-2*'OddsRatio_working_3-way'!R457^3/27-'OddsRatio_working_3-way'!T457</f>
        <v>0.24342129605287488</v>
      </c>
      <c r="W457" s="11">
        <f>'OddsRatio_working_3-way'!V457^2+4*'OddsRatio_working_3-way'!U457^3/27</f>
        <v>-4.9422805884374775E-2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0.16483077174517213</v>
      </c>
      <c r="Y457" s="11">
        <f>IF('OddsRatio_working_3-way'!W457&gt;=0,IF('OddsRatio_working_3-way'!V457+SQRT('OddsRatio_working_3-way'!W457)&gt;0,0,PI()),ACOS('OddsRatio_working_3-way'!V457/(2*'OddsRatio_working_3-way'!X457)))</f>
        <v>0.74010521313129796</v>
      </c>
      <c r="Z457" s="11">
        <f>'OddsRatio_working_3-way'!X457^(1/3)*COS('OddsRatio_working_3-way'!Y457/3)</f>
        <v>0.53169249358109261</v>
      </c>
      <c r="AA457" s="11">
        <f>'OddsRatio_working_3-way'!X457^(1/3)*COS(('OddsRatio_working_3-way'!Y457+2*PI())/3)</f>
        <v>-0.38180440593045006</v>
      </c>
      <c r="AB457" s="11">
        <f>'OddsRatio_working_3-way'!X457^(1/3)*COS(('OddsRatio_working_3-way'!Y457+4*PI())/3)</f>
        <v>-0.14988808765064268</v>
      </c>
      <c r="AC457" s="11">
        <f>'OddsRatio_working_3-way'!X457^(1/3)*SIN('OddsRatio_working_3-way'!Y457/3)</f>
        <v>0.13389694878831371</v>
      </c>
      <c r="AD457" s="11">
        <f>'OddsRatio_working_3-way'!X457^(1/3)*SIN(('OddsRatio_working_3-way'!Y457+2*PI())/3)</f>
        <v>0.3935107320485639</v>
      </c>
      <c r="AE457" s="11">
        <f>'OddsRatio_working_3-way'!X457^(1/3)*SIN(('OddsRatio_working_3-way'!Y457+4*PI())/3)</f>
        <v>-0.52740768083687761</v>
      </c>
      <c r="AF457" s="11">
        <f>-'OddsRatio_working_3-way'!U457/(3*'OddsRatio_working_3-way'!X457^(1/3))*COS(('OddsRatio_working_3-way'!Y457)/3)</f>
        <v>0.53169249358109261</v>
      </c>
      <c r="AG457" s="11">
        <f>-'OddsRatio_working_3-way'!U457/(3*'OddsRatio_working_3-way'!X457^(1/3))*COS(('OddsRatio_working_3-way'!Y457+2*PI())/3)</f>
        <v>-0.38180440593045006</v>
      </c>
      <c r="AH457" s="11">
        <f>-'OddsRatio_working_3-way'!U457/(3*'OddsRatio_working_3-way'!X457^(1/3))*COS(('OddsRatio_working_3-way'!Y457+4*PI())/3)</f>
        <v>-0.14988808765064268</v>
      </c>
      <c r="AI457" s="11">
        <f>'OddsRatio_working_3-way'!U457/(3*'OddsRatio_working_3-way'!X457^(1/3))*SIN(('OddsRatio_working_3-way'!Y457)/3)</f>
        <v>-0.13389694878831371</v>
      </c>
      <c r="AJ457" s="11">
        <f>'OddsRatio_working_3-way'!U457/(3*'OddsRatio_working_3-way'!X457^(1/3))*SIN(('OddsRatio_working_3-way'!Y457+2*PI())/3)</f>
        <v>-0.3935107320485639</v>
      </c>
      <c r="AK457" s="11">
        <f>'OddsRatio_working_3-way'!U457/(3*'OddsRatio_working_3-way'!X457^(1/3))*SIN(('OddsRatio_working_3-way'!Y457+4*PI())/3)</f>
        <v>0.52740768083687761</v>
      </c>
      <c r="AL457" s="11">
        <f>'OddsRatio_working_3-way'!Z457+'OddsRatio_working_3-way'!AF457</f>
        <v>1.0633849871621852</v>
      </c>
      <c r="AM457" s="11">
        <f>'OddsRatio_working_3-way'!AA457+'OddsRatio_working_3-way'!AG457</f>
        <v>-0.76360881186090013</v>
      </c>
      <c r="AN457" s="11">
        <f>'OddsRatio_working_3-way'!AB457+'OddsRatio_working_3-way'!AH457</f>
        <v>-0.29977617530128536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1.0633849871621852</v>
      </c>
      <c r="AS457" s="11">
        <f>IF(('OddsRatio_working_3-way'!X457=0),IF(Q457&gt;0,-Q457^(1/3),(-Q457)^(1/3)),'OddsRatio_working_3-way'!AM457-'OddsRatio_working_3-way'!R457/3)</f>
        <v>-0.76360881186090013</v>
      </c>
      <c r="AT457" s="11">
        <f>IF(('OddsRatio_working_3-way'!X457=0),IF(Q457&gt;0,-Q457^(1/3),(-Q457)^(1/3)),'OddsRatio_working_3-way'!AN457-'OddsRatio_working_3-way'!R457/3)</f>
        <v>-0.29977617530128536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9">
        <f t="shared" si="104"/>
        <v>0.37890226269286681</v>
      </c>
      <c r="E458" s="9">
        <f t="shared" si="105"/>
        <v>0.28737118839556147</v>
      </c>
      <c r="F458" s="9">
        <f t="shared" si="106"/>
        <v>0.33372654891157161</v>
      </c>
      <c r="G458" s="9">
        <f t="shared" si="107"/>
        <v>1.0507711734611811</v>
      </c>
      <c r="H458" s="9">
        <f t="shared" si="108"/>
        <v>2.6392030305994423</v>
      </c>
      <c r="I458" s="9">
        <f t="shared" si="109"/>
        <v>3.4798199693683882</v>
      </c>
      <c r="J458" s="9">
        <f t="shared" si="110"/>
        <v>2.9964652295762439</v>
      </c>
      <c r="K458" s="11">
        <f t="shared" si="111"/>
        <v>0.390625</v>
      </c>
      <c r="L458" s="11">
        <f t="shared" si="112"/>
        <v>0.29761904761904762</v>
      </c>
      <c r="M458" s="11">
        <f t="shared" si="113"/>
        <v>0.34482758620689657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-0.2804225677339901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0.23331665640394089</v>
      </c>
      <c r="Q458" s="11">
        <f>2*'OddsRatio_working_3-way'!K458*'OddsRatio_working_3-way'!L458*'OddsRatio_working_3-way'!M458</f>
        <v>8.0177545155993443E-2</v>
      </c>
      <c r="R458" s="11">
        <f t="shared" si="114"/>
        <v>0</v>
      </c>
      <c r="S458" s="11">
        <f t="shared" si="115"/>
        <v>-0.83201811569340578</v>
      </c>
      <c r="T458" s="11">
        <f t="shared" si="116"/>
        <v>-0.28591687824515666</v>
      </c>
      <c r="U458" s="11">
        <f>'OddsRatio_working_3-way'!S458-'OddsRatio_working_3-way'!R458^2/3</f>
        <v>-0.83201811569340578</v>
      </c>
      <c r="V458" s="11">
        <f>'OddsRatio_working_3-way'!S458*'OddsRatio_working_3-way'!R458/3-2*'OddsRatio_working_3-way'!R458^3/27-'OddsRatio_working_3-way'!T458</f>
        <v>0.28591687824515666</v>
      </c>
      <c r="W458" s="11">
        <f>'OddsRatio_working_3-way'!V458^2+4*'OddsRatio_working_3-way'!U458^3/27</f>
        <v>-3.58012972304729E-3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0.14605529003471857</v>
      </c>
      <c r="Y458" s="11">
        <f>IF('OddsRatio_working_3-way'!W458&gt;=0,IF('OddsRatio_working_3-way'!V458+SQRT('OddsRatio_working_3-way'!W458)&gt;0,0,PI()),ACOS('OddsRatio_working_3-way'!V458/(2*'OddsRatio_working_3-way'!X458)))</f>
        <v>0.20629413162258126</v>
      </c>
      <c r="Z458" s="11">
        <f>'OddsRatio_working_3-way'!X458^(1/3)*COS('OddsRatio_working_3-way'!Y458/3)</f>
        <v>0.52538558673059066</v>
      </c>
      <c r="AA458" s="11">
        <f>'OddsRatio_working_3-way'!X458^(1/3)*COS(('OddsRatio_working_3-way'!Y458+2*PI())/3)</f>
        <v>-0.29402995764616674</v>
      </c>
      <c r="AB458" s="11">
        <f>'OddsRatio_working_3-way'!X458^(1/3)*COS(('OddsRatio_working_3-way'!Y458+4*PI())/3)</f>
        <v>-0.23135562908442395</v>
      </c>
      <c r="AC458" s="11">
        <f>'OddsRatio_working_3-way'!X458^(1/3)*SIN('OddsRatio_working_3-way'!Y458/3)</f>
        <v>3.6185040466401364E-2</v>
      </c>
      <c r="AD458" s="11">
        <f>'OddsRatio_working_3-way'!X458^(1/3)*SIN(('OddsRatio_working_3-way'!Y458+2*PI())/3)</f>
        <v>0.43690474465768325</v>
      </c>
      <c r="AE458" s="11">
        <f>'OddsRatio_working_3-way'!X458^(1/3)*SIN(('OddsRatio_working_3-way'!Y458+4*PI())/3)</f>
        <v>-0.47308978512408456</v>
      </c>
      <c r="AF458" s="11">
        <f>-'OddsRatio_working_3-way'!U458/(3*'OddsRatio_working_3-way'!X458^(1/3))*COS(('OddsRatio_working_3-way'!Y458)/3)</f>
        <v>0.52538558673059044</v>
      </c>
      <c r="AG458" s="11">
        <f>-'OddsRatio_working_3-way'!U458/(3*'OddsRatio_working_3-way'!X458^(1/3))*COS(('OddsRatio_working_3-way'!Y458+2*PI())/3)</f>
        <v>-0.29402995764616663</v>
      </c>
      <c r="AH458" s="11">
        <f>-'OddsRatio_working_3-way'!U458/(3*'OddsRatio_working_3-way'!X458^(1/3))*COS(('OddsRatio_working_3-way'!Y458+4*PI())/3)</f>
        <v>-0.23135562908442384</v>
      </c>
      <c r="AI458" s="11">
        <f>'OddsRatio_working_3-way'!U458/(3*'OddsRatio_working_3-way'!X458^(1/3))*SIN(('OddsRatio_working_3-way'!Y458)/3)</f>
        <v>-3.6185040466401343E-2</v>
      </c>
      <c r="AJ458" s="11">
        <f>'OddsRatio_working_3-way'!U458/(3*'OddsRatio_working_3-way'!X458^(1/3))*SIN(('OddsRatio_working_3-way'!Y458+2*PI())/3)</f>
        <v>-0.43690474465768309</v>
      </c>
      <c r="AK458" s="11">
        <f>'OddsRatio_working_3-way'!U458/(3*'OddsRatio_working_3-way'!X458^(1/3))*SIN(('OddsRatio_working_3-way'!Y458+4*PI())/3)</f>
        <v>0.47308978512408439</v>
      </c>
      <c r="AL458" s="11">
        <f>'OddsRatio_working_3-way'!Z458+'OddsRatio_working_3-way'!AF458</f>
        <v>1.0507711734611811</v>
      </c>
      <c r="AM458" s="11">
        <f>'OddsRatio_working_3-way'!AA458+'OddsRatio_working_3-way'!AG458</f>
        <v>-0.58805991529233337</v>
      </c>
      <c r="AN458" s="11">
        <f>'OddsRatio_working_3-way'!AB458+'OddsRatio_working_3-way'!AH458</f>
        <v>-0.46271125816884778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1.0507711734611811</v>
      </c>
      <c r="AS458" s="11">
        <f>IF(('OddsRatio_working_3-way'!X458=0),IF(Q458&gt;0,-Q458^(1/3),(-Q458)^(1/3)),'OddsRatio_working_3-way'!AM458-'OddsRatio_working_3-way'!R458/3)</f>
        <v>-0.58805991529233337</v>
      </c>
      <c r="AT458" s="11">
        <f>IF(('OddsRatio_working_3-way'!X458=0),IF(Q458&gt;0,-Q458^(1/3),(-Q458)^(1/3)),'OddsRatio_working_3-way'!AN458-'OddsRatio_working_3-way'!R458/3)</f>
        <v>-0.46271125816884778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9">
        <f t="shared" si="104"/>
        <v>0.2698079558883687</v>
      </c>
      <c r="E459" s="9">
        <f t="shared" si="105"/>
        <v>0.25387695392484244</v>
      </c>
      <c r="F459" s="9">
        <f t="shared" si="106"/>
        <v>0.47631509018678853</v>
      </c>
      <c r="G459" s="9">
        <f t="shared" si="107"/>
        <v>1.057164034662931</v>
      </c>
      <c r="H459" s="9">
        <f t="shared" si="108"/>
        <v>3.7063399287371035</v>
      </c>
      <c r="I459" s="9">
        <f t="shared" si="109"/>
        <v>3.9389160163629477</v>
      </c>
      <c r="J459" s="9">
        <f t="shared" si="110"/>
        <v>2.0994505960494485</v>
      </c>
      <c r="K459" s="11">
        <f t="shared" si="111"/>
        <v>0.2808988764044944</v>
      </c>
      <c r="L459" s="11">
        <f t="shared" si="112"/>
        <v>0.26455026455026459</v>
      </c>
      <c r="M459" s="11">
        <f t="shared" si="113"/>
        <v>0.49019607843137253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-0.26961629429133271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0.23240673714346333</v>
      </c>
      <c r="Q459" s="11">
        <f>2*'OddsRatio_working_3-way'!K459*'OddsRatio_working_3-way'!L459*'OddsRatio_working_3-way'!M459</f>
        <v>7.2854776534001048E-2</v>
      </c>
      <c r="R459" s="11">
        <f t="shared" si="114"/>
        <v>0</v>
      </c>
      <c r="S459" s="11">
        <f t="shared" si="115"/>
        <v>-0.86199069590481514</v>
      </c>
      <c r="T459" s="11">
        <f t="shared" si="116"/>
        <v>-0.27021651909241856</v>
      </c>
      <c r="U459" s="11">
        <f>'OddsRatio_working_3-way'!S459-'OddsRatio_working_3-way'!R459^2/3</f>
        <v>-0.86199069590481514</v>
      </c>
      <c r="V459" s="11">
        <f>'OddsRatio_working_3-way'!S459*'OddsRatio_working_3-way'!R459/3-2*'OddsRatio_working_3-way'!R459^3/27-'OddsRatio_working_3-way'!T459</f>
        <v>0.27021651909241856</v>
      </c>
      <c r="W459" s="11">
        <f>'OddsRatio_working_3-way'!V459^2+4*'OddsRatio_working_3-way'!U459^3/27</f>
        <v>-2.1869431056621313E-2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0.15401817932231629</v>
      </c>
      <c r="Y459" s="11">
        <f>IF('OddsRatio_working_3-way'!W459&gt;=0,IF('OddsRatio_working_3-way'!V459+SQRT('OddsRatio_working_3-way'!W459)&gt;0,0,PI()),ACOS('OddsRatio_working_3-way'!V459/(2*'OddsRatio_working_3-way'!X459)))</f>
        <v>0.50074987348310662</v>
      </c>
      <c r="Z459" s="11">
        <f>'OddsRatio_working_3-way'!X459^(1/3)*COS('OddsRatio_working_3-way'!Y459/3)</f>
        <v>0.52858201733146548</v>
      </c>
      <c r="AA459" s="11">
        <f>'OddsRatio_working_3-way'!X459^(1/3)*COS(('OddsRatio_working_3-way'!Y459+2*PI())/3)</f>
        <v>-0.341417282992661</v>
      </c>
      <c r="AB459" s="11">
        <f>'OddsRatio_working_3-way'!X459^(1/3)*COS(('OddsRatio_working_3-way'!Y459+4*PI())/3)</f>
        <v>-0.18716473433880434</v>
      </c>
      <c r="AC459" s="11">
        <f>'OddsRatio_working_3-way'!X459^(1/3)*SIN('OddsRatio_working_3-way'!Y459/3)</f>
        <v>8.9057750488489892E-2</v>
      </c>
      <c r="AD459" s="11">
        <f>'OddsRatio_working_3-way'!X459^(1/3)*SIN(('OddsRatio_working_3-way'!Y459+2*PI())/3)</f>
        <v>0.41323657974843059</v>
      </c>
      <c r="AE459" s="11">
        <f>'OddsRatio_working_3-way'!X459^(1/3)*SIN(('OddsRatio_working_3-way'!Y459+4*PI())/3)</f>
        <v>-0.50229433023692049</v>
      </c>
      <c r="AF459" s="11">
        <f>-'OddsRatio_working_3-way'!U459/(3*'OddsRatio_working_3-way'!X459^(1/3))*COS(('OddsRatio_working_3-way'!Y459)/3)</f>
        <v>0.52858201733146537</v>
      </c>
      <c r="AG459" s="11">
        <f>-'OddsRatio_working_3-way'!U459/(3*'OddsRatio_working_3-way'!X459^(1/3))*COS(('OddsRatio_working_3-way'!Y459+2*PI())/3)</f>
        <v>-0.34141728299266094</v>
      </c>
      <c r="AH459" s="11">
        <f>-'OddsRatio_working_3-way'!U459/(3*'OddsRatio_working_3-way'!X459^(1/3))*COS(('OddsRatio_working_3-way'!Y459+4*PI())/3)</f>
        <v>-0.18716473433880429</v>
      </c>
      <c r="AI459" s="11">
        <f>'OddsRatio_working_3-way'!U459/(3*'OddsRatio_working_3-way'!X459^(1/3))*SIN(('OddsRatio_working_3-way'!Y459)/3)</f>
        <v>-8.9057750488489879E-2</v>
      </c>
      <c r="AJ459" s="11">
        <f>'OddsRatio_working_3-way'!U459/(3*'OddsRatio_working_3-way'!X459^(1/3))*SIN(('OddsRatio_working_3-way'!Y459+2*PI())/3)</f>
        <v>-0.41323657974843048</v>
      </c>
      <c r="AK459" s="11">
        <f>'OddsRatio_working_3-way'!U459/(3*'OddsRatio_working_3-way'!X459^(1/3))*SIN(('OddsRatio_working_3-way'!Y459+4*PI())/3)</f>
        <v>0.50229433023692038</v>
      </c>
      <c r="AL459" s="11">
        <f>'OddsRatio_working_3-way'!Z459+'OddsRatio_working_3-way'!AF459</f>
        <v>1.057164034662931</v>
      </c>
      <c r="AM459" s="11">
        <f>'OddsRatio_working_3-way'!AA459+'OddsRatio_working_3-way'!AG459</f>
        <v>-0.68283456598532188</v>
      </c>
      <c r="AN459" s="11">
        <f>'OddsRatio_working_3-way'!AB459+'OddsRatio_working_3-way'!AH459</f>
        <v>-0.37432946867760863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1.057164034662931</v>
      </c>
      <c r="AS459" s="11">
        <f>IF(('OddsRatio_working_3-way'!X459=0),IF(Q459&gt;0,-Q459^(1/3),(-Q459)^(1/3)),'OddsRatio_working_3-way'!AM459-'OddsRatio_working_3-way'!R459/3)</f>
        <v>-0.68283456598532188</v>
      </c>
      <c r="AT459" s="11">
        <f>IF(('OddsRatio_working_3-way'!X459=0),IF(Q459&gt;0,-Q459^(1/3),(-Q459)^(1/3)),'OddsRatio_working_3-way'!AN459-'OddsRatio_working_3-way'!R459/3)</f>
        <v>-0.37432946867760863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9">
        <f t="shared" si="104"/>
        <v>0.46774240518195476</v>
      </c>
      <c r="E460" s="9">
        <f t="shared" si="105"/>
        <v>0.27358528060521747</v>
      </c>
      <c r="F460" s="9">
        <f t="shared" si="106"/>
        <v>0.25867231421282777</v>
      </c>
      <c r="G460" s="9">
        <f t="shared" si="107"/>
        <v>1.053637858900756</v>
      </c>
      <c r="H460" s="9">
        <f t="shared" si="108"/>
        <v>2.1379288876128171</v>
      </c>
      <c r="I460" s="9">
        <f t="shared" si="109"/>
        <v>3.6551674044299052</v>
      </c>
      <c r="J460" s="9">
        <f t="shared" si="110"/>
        <v>3.8658949762100563</v>
      </c>
      <c r="K460" s="11">
        <f t="shared" si="111"/>
        <v>0.48076923076923073</v>
      </c>
      <c r="L460" s="11">
        <f t="shared" si="112"/>
        <v>0.28409090909090912</v>
      </c>
      <c r="M460" s="11">
        <f t="shared" si="113"/>
        <v>0.26881720430107525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-0.27179675163546135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0.23204282276862917</v>
      </c>
      <c r="Q460" s="11">
        <f>2*'OddsRatio_working_3-way'!K460*'OddsRatio_working_3-way'!L460*'OddsRatio_working_3-way'!M460</f>
        <v>7.3431273028047223E-2</v>
      </c>
      <c r="R460" s="11">
        <f t="shared" si="114"/>
        <v>0</v>
      </c>
      <c r="S460" s="11">
        <f t="shared" si="115"/>
        <v>-0.85373655635093515</v>
      </c>
      <c r="T460" s="11">
        <f t="shared" si="116"/>
        <v>-0.27016979631358712</v>
      </c>
      <c r="U460" s="11">
        <f>'OddsRatio_working_3-way'!S460-'OddsRatio_working_3-way'!R460^2/3</f>
        <v>-0.85373655635093515</v>
      </c>
      <c r="V460" s="11">
        <f>'OddsRatio_working_3-way'!S460*'OddsRatio_working_3-way'!R460/3-2*'OddsRatio_working_3-way'!R460^3/27-'OddsRatio_working_3-way'!T460</f>
        <v>0.27016979631358712</v>
      </c>
      <c r="W460" s="11">
        <f>'OddsRatio_working_3-way'!V460^2+4*'OddsRatio_working_3-way'!U460^3/27</f>
        <v>-1.9194894609649862E-2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0.15181124254298084</v>
      </c>
      <c r="Y460" s="11">
        <f>IF('OddsRatio_working_3-way'!W460&gt;=0,IF('OddsRatio_working_3-way'!V460+SQRT('OddsRatio_working_3-way'!W460)&gt;0,0,PI()),ACOS('OddsRatio_working_3-way'!V460/(2*'OddsRatio_working_3-way'!X460)))</f>
        <v>0.47384262477175887</v>
      </c>
      <c r="Z460" s="11">
        <f>'OddsRatio_working_3-way'!X460^(1/3)*COS('OddsRatio_working_3-way'!Y460/3)</f>
        <v>0.52681892945037812</v>
      </c>
      <c r="AA460" s="11">
        <f>'OddsRatio_working_3-way'!X460^(1/3)*COS(('OddsRatio_working_3-way'!Y460+2*PI())/3)</f>
        <v>-0.33607651893342044</v>
      </c>
      <c r="AB460" s="11">
        <f>'OddsRatio_working_3-way'!X460^(1/3)*COS(('OddsRatio_working_3-way'!Y460+4*PI())/3)</f>
        <v>-0.19074241051695776</v>
      </c>
      <c r="AC460" s="11">
        <f>'OddsRatio_working_3-way'!X460^(1/3)*SIN('OddsRatio_working_3-way'!Y460/3)</f>
        <v>8.3908686616678996E-2</v>
      </c>
      <c r="AD460" s="11">
        <f>'OddsRatio_working_3-way'!X460^(1/3)*SIN(('OddsRatio_working_3-way'!Y460+2*PI())/3)</f>
        <v>0.41428423279020982</v>
      </c>
      <c r="AE460" s="11">
        <f>'OddsRatio_working_3-way'!X460^(1/3)*SIN(('OddsRatio_working_3-way'!Y460+4*PI())/3)</f>
        <v>-0.49819291940688887</v>
      </c>
      <c r="AF460" s="11">
        <f>-'OddsRatio_working_3-way'!U460/(3*'OddsRatio_working_3-way'!X460^(1/3))*COS(('OddsRatio_working_3-way'!Y460)/3)</f>
        <v>0.52681892945037789</v>
      </c>
      <c r="AG460" s="11">
        <f>-'OddsRatio_working_3-way'!U460/(3*'OddsRatio_working_3-way'!X460^(1/3))*COS(('OddsRatio_working_3-way'!Y460+2*PI())/3)</f>
        <v>-0.33607651893342028</v>
      </c>
      <c r="AH460" s="11">
        <f>-'OddsRatio_working_3-way'!U460/(3*'OddsRatio_working_3-way'!X460^(1/3))*COS(('OddsRatio_working_3-way'!Y460+4*PI())/3)</f>
        <v>-0.19074241051695767</v>
      </c>
      <c r="AI460" s="11">
        <f>'OddsRatio_working_3-way'!U460/(3*'OddsRatio_working_3-way'!X460^(1/3))*SIN(('OddsRatio_working_3-way'!Y460)/3)</f>
        <v>-8.3908686616678968E-2</v>
      </c>
      <c r="AJ460" s="11">
        <f>'OddsRatio_working_3-way'!U460/(3*'OddsRatio_working_3-way'!X460^(1/3))*SIN(('OddsRatio_working_3-way'!Y460+2*PI())/3)</f>
        <v>-0.41428423279020965</v>
      </c>
      <c r="AK460" s="11">
        <f>'OddsRatio_working_3-way'!U460/(3*'OddsRatio_working_3-way'!X460^(1/3))*SIN(('OddsRatio_working_3-way'!Y460+4*PI())/3)</f>
        <v>0.4981929194068887</v>
      </c>
      <c r="AL460" s="11">
        <f>'OddsRatio_working_3-way'!Z460+'OddsRatio_working_3-way'!AF460</f>
        <v>1.053637858900756</v>
      </c>
      <c r="AM460" s="11">
        <f>'OddsRatio_working_3-way'!AA460+'OddsRatio_working_3-way'!AG460</f>
        <v>-0.67215303786684077</v>
      </c>
      <c r="AN460" s="11">
        <f>'OddsRatio_working_3-way'!AB460+'OddsRatio_working_3-way'!AH460</f>
        <v>-0.38148482103391546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1.053637858900756</v>
      </c>
      <c r="AS460" s="11">
        <f>IF(('OddsRatio_working_3-way'!X460=0),IF(Q460&gt;0,-Q460^(1/3),(-Q460)^(1/3)),'OddsRatio_working_3-way'!AM460-'OddsRatio_working_3-way'!R460/3)</f>
        <v>-0.67215303786684077</v>
      </c>
      <c r="AT460" s="11">
        <f>IF(('OddsRatio_working_3-way'!X460=0),IF(Q460&gt;0,-Q460^(1/3),(-Q460)^(1/3)),'OddsRatio_working_3-way'!AN460-'OddsRatio_working_3-way'!R460/3)</f>
        <v>-0.38148482103391546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9">
        <f t="shared" si="104"/>
        <v>0.40804886306241178</v>
      </c>
      <c r="E461" s="9">
        <f t="shared" si="105"/>
        <v>0.28815349633951598</v>
      </c>
      <c r="F461" s="9">
        <f t="shared" si="106"/>
        <v>0.30379764059807224</v>
      </c>
      <c r="G461" s="9">
        <f t="shared" si="107"/>
        <v>1.0512223855027081</v>
      </c>
      <c r="H461" s="9">
        <f t="shared" si="108"/>
        <v>2.4506868919937372</v>
      </c>
      <c r="I461" s="9">
        <f t="shared" si="109"/>
        <v>3.4703726059313644</v>
      </c>
      <c r="J461" s="9">
        <f t="shared" si="110"/>
        <v>3.2916648003959037</v>
      </c>
      <c r="K461" s="11">
        <f t="shared" si="111"/>
        <v>0.42016806722689076</v>
      </c>
      <c r="L461" s="11">
        <f t="shared" si="112"/>
        <v>0.29850746268656714</v>
      </c>
      <c r="M461" s="11">
        <f t="shared" si="113"/>
        <v>0.31446540880503143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-0.27883966878781929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0.23309802659447332</v>
      </c>
      <c r="Q461" s="11">
        <f>2*'OddsRatio_working_3-way'!K461*'OddsRatio_working_3-way'!L461*'OddsRatio_working_3-way'!M461</f>
        <v>7.8882580911835296E-2</v>
      </c>
      <c r="R461" s="11">
        <f t="shared" si="114"/>
        <v>0</v>
      </c>
      <c r="S461" s="11">
        <f t="shared" si="115"/>
        <v>-0.83595719220225906</v>
      </c>
      <c r="T461" s="11">
        <f t="shared" si="116"/>
        <v>-0.28289583492462234</v>
      </c>
      <c r="U461" s="11">
        <f>'OddsRatio_working_3-way'!S461-'OddsRatio_working_3-way'!R461^2/3</f>
        <v>-0.83595719220225906</v>
      </c>
      <c r="V461" s="11">
        <f>'OddsRatio_working_3-way'!S461*'OddsRatio_working_3-way'!R461/3-2*'OddsRatio_working_3-way'!R461^3/27-'OddsRatio_working_3-way'!T461</f>
        <v>0.28289583492462234</v>
      </c>
      <c r="W461" s="11">
        <f>'OddsRatio_working_3-way'!V461^2+4*'OddsRatio_working_3-way'!U461^3/27</f>
        <v>-6.5162141378594524E-3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0.14709373504296386</v>
      </c>
      <c r="Y461" s="11">
        <f>IF('OddsRatio_working_3-way'!W461&gt;=0,IF('OddsRatio_working_3-way'!V461+SQRT('OddsRatio_working_3-way'!W461)&gt;0,0,PI()),ACOS('OddsRatio_working_3-way'!V461/(2*'OddsRatio_working_3-way'!X461)))</f>
        <v>0.27795872920021036</v>
      </c>
      <c r="Z461" s="11">
        <f>'OddsRatio_working_3-way'!X461^(1/3)*COS('OddsRatio_working_3-way'!Y461/3)</f>
        <v>0.52561119275135404</v>
      </c>
      <c r="AA461" s="11">
        <f>'OddsRatio_working_3-way'!X461^(1/3)*COS(('OddsRatio_working_3-way'!Y461+2*PI())/3)</f>
        <v>-0.30510161972822109</v>
      </c>
      <c r="AB461" s="11">
        <f>'OddsRatio_working_3-way'!X461^(1/3)*COS(('OddsRatio_working_3-way'!Y461+4*PI())/3)</f>
        <v>-0.22050957302313265</v>
      </c>
      <c r="AC461" s="11">
        <f>'OddsRatio_working_3-way'!X461^(1/3)*SIN('OddsRatio_working_3-way'!Y461/3)</f>
        <v>4.8839240936484139E-2</v>
      </c>
      <c r="AD461" s="11">
        <f>'OddsRatio_working_3-way'!X461^(1/3)*SIN(('OddsRatio_working_3-way'!Y461+2*PI())/3)</f>
        <v>0.43077302496786979</v>
      </c>
      <c r="AE461" s="11">
        <f>'OddsRatio_working_3-way'!X461^(1/3)*SIN(('OddsRatio_working_3-way'!Y461+4*PI())/3)</f>
        <v>-0.47961226590435396</v>
      </c>
      <c r="AF461" s="11">
        <f>-'OddsRatio_working_3-way'!U461/(3*'OddsRatio_working_3-way'!X461^(1/3))*COS(('OddsRatio_working_3-way'!Y461)/3)</f>
        <v>0.52561119275135415</v>
      </c>
      <c r="AG461" s="11">
        <f>-'OddsRatio_working_3-way'!U461/(3*'OddsRatio_working_3-way'!X461^(1/3))*COS(('OddsRatio_working_3-way'!Y461+2*PI())/3)</f>
        <v>-0.30510161972822114</v>
      </c>
      <c r="AH461" s="11">
        <f>-'OddsRatio_working_3-way'!U461/(3*'OddsRatio_working_3-way'!X461^(1/3))*COS(('OddsRatio_working_3-way'!Y461+4*PI())/3)</f>
        <v>-0.2205095730231327</v>
      </c>
      <c r="AI461" s="11">
        <f>'OddsRatio_working_3-way'!U461/(3*'OddsRatio_working_3-way'!X461^(1/3))*SIN(('OddsRatio_working_3-way'!Y461)/3)</f>
        <v>-4.8839240936484153E-2</v>
      </c>
      <c r="AJ461" s="11">
        <f>'OddsRatio_working_3-way'!U461/(3*'OddsRatio_working_3-way'!X461^(1/3))*SIN(('OddsRatio_working_3-way'!Y461+2*PI())/3)</f>
        <v>-0.4307730249678699</v>
      </c>
      <c r="AK461" s="11">
        <f>'OddsRatio_working_3-way'!U461/(3*'OddsRatio_working_3-way'!X461^(1/3))*SIN(('OddsRatio_working_3-way'!Y461+4*PI())/3)</f>
        <v>0.47961226590435407</v>
      </c>
      <c r="AL461" s="11">
        <f>'OddsRatio_working_3-way'!Z461+'OddsRatio_working_3-way'!AF461</f>
        <v>1.0512223855027081</v>
      </c>
      <c r="AM461" s="11">
        <f>'OddsRatio_working_3-way'!AA461+'OddsRatio_working_3-way'!AG461</f>
        <v>-0.61020323945644228</v>
      </c>
      <c r="AN461" s="11">
        <f>'OddsRatio_working_3-way'!AB461+'OddsRatio_working_3-way'!AH461</f>
        <v>-0.44101914604626535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1.0512223855027081</v>
      </c>
      <c r="AS461" s="11">
        <f>IF(('OddsRatio_working_3-way'!X461=0),IF(Q461&gt;0,-Q461^(1/3),(-Q461)^(1/3)),'OddsRatio_working_3-way'!AM461-'OddsRatio_working_3-way'!R461/3)</f>
        <v>-0.61020323945644228</v>
      </c>
      <c r="AT461" s="11">
        <f>IF(('OddsRatio_working_3-way'!X461=0),IF(Q461&gt;0,-Q461^(1/3),(-Q461)^(1/3)),'OddsRatio_working_3-way'!AN461-'OddsRatio_working_3-way'!R461/3)</f>
        <v>-0.44101914604626535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9">
        <f t="shared" si="104"/>
        <v>0.36995599785281857</v>
      </c>
      <c r="E462" s="9">
        <f t="shared" si="105"/>
        <v>0.30772318518766972</v>
      </c>
      <c r="F462" s="9">
        <f t="shared" si="106"/>
        <v>0.32232081695951154</v>
      </c>
      <c r="G462" s="9">
        <f t="shared" si="107"/>
        <v>1.0512494809257316</v>
      </c>
      <c r="H462" s="9">
        <f t="shared" si="108"/>
        <v>2.7030241590996855</v>
      </c>
      <c r="I462" s="9">
        <f t="shared" si="109"/>
        <v>3.2496738891810657</v>
      </c>
      <c r="J462" s="9">
        <f t="shared" si="110"/>
        <v>3.1024989618514631</v>
      </c>
      <c r="K462" s="11">
        <f t="shared" si="111"/>
        <v>0.38167938931297707</v>
      </c>
      <c r="L462" s="11">
        <f t="shared" si="112"/>
        <v>0.31847133757961782</v>
      </c>
      <c r="M462" s="11">
        <f t="shared" si="113"/>
        <v>0.33333333333333331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-0.28093547916565376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0.23338357563086498</v>
      </c>
      <c r="Q462" s="11">
        <f>2*'OddsRatio_working_3-way'!K462*'OddsRatio_working_3-way'!L462*'OddsRatio_working_3-way'!M462</f>
        <v>8.1035963760716992E-2</v>
      </c>
      <c r="R462" s="11">
        <f t="shared" si="114"/>
        <v>0</v>
      </c>
      <c r="S462" s="11">
        <f t="shared" si="115"/>
        <v>-0.83073727933541008</v>
      </c>
      <c r="T462" s="11">
        <f t="shared" si="116"/>
        <v>-0.28845044421368399</v>
      </c>
      <c r="U462" s="11">
        <f>'OddsRatio_working_3-way'!S462-'OddsRatio_working_3-way'!R462^2/3</f>
        <v>-0.83073727933541008</v>
      </c>
      <c r="V462" s="11">
        <f>'OddsRatio_working_3-way'!S462*'OddsRatio_working_3-way'!R462/3-2*'OddsRatio_working_3-way'!R462^3/27-'OddsRatio_working_3-way'!T462</f>
        <v>0.28845044421368399</v>
      </c>
      <c r="W462" s="11">
        <f>'OddsRatio_working_3-way'!V462^2+4*'OddsRatio_working_3-way'!U462^3/27</f>
        <v>-1.731465546928504E-3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0.14571815631039267</v>
      </c>
      <c r="Y462" s="11">
        <f>IF('OddsRatio_working_3-way'!W462&gt;=0,IF('OddsRatio_working_3-way'!V462+SQRT('OddsRatio_working_3-way'!W462)&gt;0,0,PI()),ACOS('OddsRatio_working_3-way'!V462/(2*'OddsRatio_working_3-way'!X462)))</f>
        <v>0.14326826057666331</v>
      </c>
      <c r="Z462" s="11">
        <f>'OddsRatio_working_3-way'!X462^(1/3)*COS('OddsRatio_working_3-way'!Y462/3)</f>
        <v>0.52562474046286578</v>
      </c>
      <c r="AA462" s="11">
        <f>'OddsRatio_working_3-way'!X462^(1/3)*COS(('OddsRatio_working_3-way'!Y462+2*PI())/3)</f>
        <v>-0.28456769127850884</v>
      </c>
      <c r="AB462" s="11">
        <f>'OddsRatio_working_3-way'!X462^(1/3)*COS(('OddsRatio_working_3-way'!Y462+4*PI())/3)</f>
        <v>-0.24105704918435697</v>
      </c>
      <c r="AC462" s="11">
        <f>'OddsRatio_working_3-way'!X462^(1/3)*SIN('OddsRatio_working_3-way'!Y462/3)</f>
        <v>2.5120880925672228E-2</v>
      </c>
      <c r="AD462" s="11">
        <f>'OddsRatio_working_3-way'!X462^(1/3)*SIN(('OddsRatio_working_3-way'!Y462+2*PI())/3)</f>
        <v>0.442643937635608</v>
      </c>
      <c r="AE462" s="11">
        <f>'OddsRatio_working_3-way'!X462^(1/3)*SIN(('OddsRatio_working_3-way'!Y462+4*PI())/3)</f>
        <v>-0.46776481856127999</v>
      </c>
      <c r="AF462" s="11">
        <f>-'OddsRatio_working_3-way'!U462/(3*'OddsRatio_working_3-way'!X462^(1/3))*COS(('OddsRatio_working_3-way'!Y462)/3)</f>
        <v>0.52562474046286567</v>
      </c>
      <c r="AG462" s="11">
        <f>-'OddsRatio_working_3-way'!U462/(3*'OddsRatio_working_3-way'!X462^(1/3))*COS(('OddsRatio_working_3-way'!Y462+2*PI())/3)</f>
        <v>-0.28456769127850878</v>
      </c>
      <c r="AH462" s="11">
        <f>-'OddsRatio_working_3-way'!U462/(3*'OddsRatio_working_3-way'!X462^(1/3))*COS(('OddsRatio_working_3-way'!Y462+4*PI())/3)</f>
        <v>-0.24105704918435691</v>
      </c>
      <c r="AI462" s="11">
        <f>'OddsRatio_working_3-way'!U462/(3*'OddsRatio_working_3-way'!X462^(1/3))*SIN(('OddsRatio_working_3-way'!Y462)/3)</f>
        <v>-2.5120880925672225E-2</v>
      </c>
      <c r="AJ462" s="11">
        <f>'OddsRatio_working_3-way'!U462/(3*'OddsRatio_working_3-way'!X462^(1/3))*SIN(('OddsRatio_working_3-way'!Y462+2*PI())/3)</f>
        <v>-0.44264393763560789</v>
      </c>
      <c r="AK462" s="11">
        <f>'OddsRatio_working_3-way'!U462/(3*'OddsRatio_working_3-way'!X462^(1/3))*SIN(('OddsRatio_working_3-way'!Y462+4*PI())/3)</f>
        <v>0.46776481856127994</v>
      </c>
      <c r="AL462" s="11">
        <f>'OddsRatio_working_3-way'!Z462+'OddsRatio_working_3-way'!AF462</f>
        <v>1.0512494809257316</v>
      </c>
      <c r="AM462" s="11">
        <f>'OddsRatio_working_3-way'!AA462+'OddsRatio_working_3-way'!AG462</f>
        <v>-0.56913538255701757</v>
      </c>
      <c r="AN462" s="11">
        <f>'OddsRatio_working_3-way'!AB462+'OddsRatio_working_3-way'!AH462</f>
        <v>-0.48211409836871388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1.0512494809257316</v>
      </c>
      <c r="AS462" s="11">
        <f>IF(('OddsRatio_working_3-way'!X462=0),IF(Q462&gt;0,-Q462^(1/3),(-Q462)^(1/3)),'OddsRatio_working_3-way'!AM462-'OddsRatio_working_3-way'!R462/3)</f>
        <v>-0.56913538255701757</v>
      </c>
      <c r="AT462" s="11">
        <f>IF(('OddsRatio_working_3-way'!X462=0),IF(Q462&gt;0,-Q462^(1/3),(-Q462)^(1/3)),'OddsRatio_working_3-way'!AN462-'OddsRatio_working_3-way'!R462/3)</f>
        <v>-0.48211409836871388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9">
        <f t="shared" si="104"/>
        <v>0.37424922534786514</v>
      </c>
      <c r="E463" s="9">
        <f t="shared" si="105"/>
        <v>0.28983933803763456</v>
      </c>
      <c r="F463" s="9">
        <f t="shared" si="106"/>
        <v>0.33591143661450018</v>
      </c>
      <c r="G463" s="9">
        <f t="shared" si="107"/>
        <v>1.0515825275424109</v>
      </c>
      <c r="H463" s="9">
        <f t="shared" si="108"/>
        <v>2.6720162187924337</v>
      </c>
      <c r="I463" s="9">
        <f t="shared" si="109"/>
        <v>3.450187289173817</v>
      </c>
      <c r="J463" s="9">
        <f t="shared" si="110"/>
        <v>2.9769751517797336</v>
      </c>
      <c r="K463" s="11">
        <f t="shared" si="111"/>
        <v>0.38610038610038611</v>
      </c>
      <c r="L463" s="11">
        <f t="shared" si="112"/>
        <v>0.3003003003003003</v>
      </c>
      <c r="M463" s="11">
        <f t="shared" si="113"/>
        <v>0.34722222222222221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-0.28039767566794593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0.23350248575473803</v>
      </c>
      <c r="Q463" s="11">
        <f>2*'OddsRatio_working_3-way'!K463*'OddsRatio_working_3-way'!L463*'OddsRatio_working_3-way'!M463</f>
        <v>8.051809853611655E-2</v>
      </c>
      <c r="R463" s="11">
        <f t="shared" si="114"/>
        <v>0</v>
      </c>
      <c r="S463" s="11">
        <f t="shared" si="115"/>
        <v>-0.83275471238662346</v>
      </c>
      <c r="T463" s="11">
        <f t="shared" si="116"/>
        <v>-0.28715679737469768</v>
      </c>
      <c r="U463" s="11">
        <f>'OddsRatio_working_3-way'!S463-'OddsRatio_working_3-way'!R463^2/3</f>
        <v>-0.83275471238662346</v>
      </c>
      <c r="V463" s="11">
        <f>'OddsRatio_working_3-way'!S463*'OddsRatio_working_3-way'!R463/3-2*'OddsRatio_working_3-way'!R463^3/27-'OddsRatio_working_3-way'!T463</f>
        <v>0.28715679737469768</v>
      </c>
      <c r="W463" s="11">
        <f>'OddsRatio_working_3-way'!V463^2+4*'OddsRatio_working_3-way'!U463^3/27</f>
        <v>-3.0963930118526745E-3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0.14624928999002512</v>
      </c>
      <c r="Y463" s="11">
        <f>IF('OddsRatio_working_3-way'!W463&gt;=0,IF('OddsRatio_working_3-way'!V463+SQRT('OddsRatio_working_3-way'!W463)&gt;0,0,PI()),ACOS('OddsRatio_working_3-way'!V463/(2*'OddsRatio_working_3-way'!X463)))</f>
        <v>0.19140769397536128</v>
      </c>
      <c r="Z463" s="11">
        <f>'OddsRatio_working_3-way'!X463^(1/3)*COS('OddsRatio_working_3-way'!Y463/3)</f>
        <v>0.52579126377120544</v>
      </c>
      <c r="AA463" s="11">
        <f>'OddsRatio_working_3-way'!X463^(1/3)*COS(('OddsRatio_working_3-way'!Y463+2*PI())/3)</f>
        <v>-0.29198752599830768</v>
      </c>
      <c r="AB463" s="11">
        <f>'OddsRatio_working_3-way'!X463^(1/3)*COS(('OddsRatio_working_3-way'!Y463+4*PI())/3)</f>
        <v>-0.23380373777289792</v>
      </c>
      <c r="AC463" s="11">
        <f>'OddsRatio_working_3-way'!X463^(1/3)*SIN('OddsRatio_working_3-way'!Y463/3)</f>
        <v>3.3592425794412482E-2</v>
      </c>
      <c r="AD463" s="11">
        <f>'OddsRatio_working_3-way'!X463^(1/3)*SIN(('OddsRatio_working_3-way'!Y463+2*PI())/3)</f>
        <v>0.43855237861658225</v>
      </c>
      <c r="AE463" s="11">
        <f>'OddsRatio_working_3-way'!X463^(1/3)*SIN(('OddsRatio_working_3-way'!Y463+4*PI())/3)</f>
        <v>-0.47214480441099471</v>
      </c>
      <c r="AF463" s="11">
        <f>-'OddsRatio_working_3-way'!U463/(3*'OddsRatio_working_3-way'!X463^(1/3))*COS(('OddsRatio_working_3-way'!Y463)/3)</f>
        <v>0.52579126377120555</v>
      </c>
      <c r="AG463" s="11">
        <f>-'OddsRatio_working_3-way'!U463/(3*'OddsRatio_working_3-way'!X463^(1/3))*COS(('OddsRatio_working_3-way'!Y463+2*PI())/3)</f>
        <v>-0.29198752599830774</v>
      </c>
      <c r="AH463" s="11">
        <f>-'OddsRatio_working_3-way'!U463/(3*'OddsRatio_working_3-way'!X463^(1/3))*COS(('OddsRatio_working_3-way'!Y463+4*PI())/3)</f>
        <v>-0.23380373777289798</v>
      </c>
      <c r="AI463" s="11">
        <f>'OddsRatio_working_3-way'!U463/(3*'OddsRatio_working_3-way'!X463^(1/3))*SIN(('OddsRatio_working_3-way'!Y463)/3)</f>
        <v>-3.3592425794412489E-2</v>
      </c>
      <c r="AJ463" s="11">
        <f>'OddsRatio_working_3-way'!U463/(3*'OddsRatio_working_3-way'!X463^(1/3))*SIN(('OddsRatio_working_3-way'!Y463+2*PI())/3)</f>
        <v>-0.43855237861658236</v>
      </c>
      <c r="AK463" s="11">
        <f>'OddsRatio_working_3-way'!U463/(3*'OddsRatio_working_3-way'!X463^(1/3))*SIN(('OddsRatio_working_3-way'!Y463+4*PI())/3)</f>
        <v>0.47214480441099482</v>
      </c>
      <c r="AL463" s="11">
        <f>'OddsRatio_working_3-way'!Z463+'OddsRatio_working_3-way'!AF463</f>
        <v>1.0515825275424109</v>
      </c>
      <c r="AM463" s="11">
        <f>'OddsRatio_working_3-way'!AA463+'OddsRatio_working_3-way'!AG463</f>
        <v>-0.58397505199661537</v>
      </c>
      <c r="AN463" s="11">
        <f>'OddsRatio_working_3-way'!AB463+'OddsRatio_working_3-way'!AH463</f>
        <v>-0.4676074755457959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1.0515825275424109</v>
      </c>
      <c r="AS463" s="11">
        <f>IF(('OddsRatio_working_3-way'!X463=0),IF(Q463&gt;0,-Q463^(1/3),(-Q463)^(1/3)),'OddsRatio_working_3-way'!AM463-'OddsRatio_working_3-way'!R463/3)</f>
        <v>-0.58397505199661537</v>
      </c>
      <c r="AT463" s="11">
        <f>IF(('OddsRatio_working_3-way'!X463=0),IF(Q463&gt;0,-Q463^(1/3),(-Q463)^(1/3)),'OddsRatio_working_3-way'!AN463-'OddsRatio_working_3-way'!R463/3)</f>
        <v>-0.4676074755457959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9">
        <f t="shared" si="104"/>
        <v>0.33030312670465983</v>
      </c>
      <c r="E464" s="9">
        <f t="shared" si="105"/>
        <v>0.27338540171078346</v>
      </c>
      <c r="F464" s="9">
        <f t="shared" si="106"/>
        <v>0.39631147158455693</v>
      </c>
      <c r="G464" s="9">
        <f t="shared" si="107"/>
        <v>1.0505295607113201</v>
      </c>
      <c r="H464" s="9">
        <f t="shared" si="108"/>
        <v>3.0275220521728481</v>
      </c>
      <c r="I464" s="9">
        <f t="shared" si="109"/>
        <v>3.6578397885996408</v>
      </c>
      <c r="J464" s="9">
        <f t="shared" si="110"/>
        <v>2.523267863031414</v>
      </c>
      <c r="K464" s="11">
        <f t="shared" si="111"/>
        <v>0.34129692832764502</v>
      </c>
      <c r="L464" s="11">
        <f t="shared" si="112"/>
        <v>0.28328611898016998</v>
      </c>
      <c r="M464" s="11">
        <f t="shared" si="113"/>
        <v>0.4081632653061224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-0.27940709006533337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0.23322713145821611</v>
      </c>
      <c r="Q464" s="11">
        <f>2*'OddsRatio_working_3-way'!K464*'OddsRatio_working_3-way'!L464*'OddsRatio_working_3-way'!M464</f>
        <v>7.8926271221054514E-2</v>
      </c>
      <c r="R464" s="11">
        <f t="shared" si="114"/>
        <v>0</v>
      </c>
      <c r="S464" s="11">
        <f t="shared" si="115"/>
        <v>-0.83472159351318154</v>
      </c>
      <c r="T464" s="11">
        <f t="shared" si="116"/>
        <v>-0.28247769662036598</v>
      </c>
      <c r="U464" s="11">
        <f>'OddsRatio_working_3-way'!S464-'OddsRatio_working_3-way'!R464^2/3</f>
        <v>-0.83472159351318154</v>
      </c>
      <c r="V464" s="11">
        <f>'OddsRatio_working_3-way'!S464*'OddsRatio_working_3-way'!R464/3-2*'OddsRatio_working_3-way'!R464^3/27-'OddsRatio_working_3-way'!T464</f>
        <v>0.28247769662036598</v>
      </c>
      <c r="W464" s="11">
        <f>'OddsRatio_working_3-way'!V464^2+4*'OddsRatio_working_3-way'!U464^3/27</f>
        <v>-6.3694225051021541E-3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0.1467677345272537</v>
      </c>
      <c r="Y464" s="11">
        <f>IF('OddsRatio_working_3-way'!W464&gt;=0,IF('OddsRatio_working_3-way'!V464+SQRT('OddsRatio_working_3-way'!W464)&gt;0,0,PI()),ACOS('OddsRatio_working_3-way'!V464/(2*'OddsRatio_working_3-way'!X464)))</f>
        <v>0.27535400789250475</v>
      </c>
      <c r="Z464" s="11">
        <f>'OddsRatio_working_3-way'!X464^(1/3)*COS('OddsRatio_working_3-way'!Y464/3)</f>
        <v>0.52526478035566015</v>
      </c>
      <c r="AA464" s="11">
        <f>'OddsRatio_working_3-way'!X464^(1/3)*COS(('OddsRatio_working_3-way'!Y464+2*PI())/3)</f>
        <v>-0.30450220348927759</v>
      </c>
      <c r="AB464" s="11">
        <f>'OddsRatio_working_3-way'!X464^(1/3)*COS(('OddsRatio_working_3-way'!Y464+4*PI())/3)</f>
        <v>-0.22076257686638265</v>
      </c>
      <c r="AC464" s="11">
        <f>'OddsRatio_working_3-way'!X464^(1/3)*SIN('OddsRatio_working_3-way'!Y464/3)</f>
        <v>4.8347095972567367E-2</v>
      </c>
      <c r="AD464" s="11">
        <f>'OddsRatio_working_3-way'!X464^(1/3)*SIN(('OddsRatio_working_3-way'!Y464+2*PI())/3)</f>
        <v>0.43071909551497145</v>
      </c>
      <c r="AE464" s="11">
        <f>'OddsRatio_working_3-way'!X464^(1/3)*SIN(('OddsRatio_working_3-way'!Y464+4*PI())/3)</f>
        <v>-0.4790661914875386</v>
      </c>
      <c r="AF464" s="11">
        <f>-'OddsRatio_working_3-way'!U464/(3*'OddsRatio_working_3-way'!X464^(1/3))*COS(('OddsRatio_working_3-way'!Y464)/3)</f>
        <v>0.52526478035566004</v>
      </c>
      <c r="AG464" s="11">
        <f>-'OddsRatio_working_3-way'!U464/(3*'OddsRatio_working_3-way'!X464^(1/3))*COS(('OddsRatio_working_3-way'!Y464+2*PI())/3)</f>
        <v>-0.30450220348927753</v>
      </c>
      <c r="AH464" s="11">
        <f>-'OddsRatio_working_3-way'!U464/(3*'OddsRatio_working_3-way'!X464^(1/3))*COS(('OddsRatio_working_3-way'!Y464+4*PI())/3)</f>
        <v>-0.22076257686638262</v>
      </c>
      <c r="AI464" s="11">
        <f>'OddsRatio_working_3-way'!U464/(3*'OddsRatio_working_3-way'!X464^(1/3))*SIN(('OddsRatio_working_3-way'!Y464)/3)</f>
        <v>-4.834709597256736E-2</v>
      </c>
      <c r="AJ464" s="11">
        <f>'OddsRatio_working_3-way'!U464/(3*'OddsRatio_working_3-way'!X464^(1/3))*SIN(('OddsRatio_working_3-way'!Y464+2*PI())/3)</f>
        <v>-0.43071909551497134</v>
      </c>
      <c r="AK464" s="11">
        <f>'OddsRatio_working_3-way'!U464/(3*'OddsRatio_working_3-way'!X464^(1/3))*SIN(('OddsRatio_working_3-way'!Y464+4*PI())/3)</f>
        <v>0.47906619148753848</v>
      </c>
      <c r="AL464" s="11">
        <f>'OddsRatio_working_3-way'!Z464+'OddsRatio_working_3-way'!AF464</f>
        <v>1.0505295607113201</v>
      </c>
      <c r="AM464" s="11">
        <f>'OddsRatio_working_3-way'!AA464+'OddsRatio_working_3-way'!AG464</f>
        <v>-0.60900440697855518</v>
      </c>
      <c r="AN464" s="11">
        <f>'OddsRatio_working_3-way'!AB464+'OddsRatio_working_3-way'!AH464</f>
        <v>-0.44152515373276524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1.0505295607113201</v>
      </c>
      <c r="AS464" s="11">
        <f>IF(('OddsRatio_working_3-way'!X464=0),IF(Q464&gt;0,-Q464^(1/3),(-Q464)^(1/3)),'OddsRatio_working_3-way'!AM464-'OddsRatio_working_3-way'!R464/3)</f>
        <v>-0.60900440697855518</v>
      </c>
      <c r="AT464" s="11">
        <f>IF(('OddsRatio_working_3-way'!X464=0),IF(Q464&gt;0,-Q464^(1/3),(-Q464)^(1/3)),'OddsRatio_working_3-way'!AN464-'OddsRatio_working_3-way'!R464/3)</f>
        <v>-0.44152515373276524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9">
        <f t="shared" si="104"/>
        <v>0.39315311926245261</v>
      </c>
      <c r="E465" s="9">
        <f t="shared" si="105"/>
        <v>0.28751648664770807</v>
      </c>
      <c r="F465" s="9">
        <f t="shared" si="106"/>
        <v>0.3193303940898391</v>
      </c>
      <c r="G465" s="9">
        <f t="shared" si="107"/>
        <v>1.0500260256840843</v>
      </c>
      <c r="H465" s="9">
        <f t="shared" si="108"/>
        <v>2.5435382577556043</v>
      </c>
      <c r="I465" s="9">
        <f t="shared" si="109"/>
        <v>3.4780614206144391</v>
      </c>
      <c r="J465" s="9">
        <f t="shared" si="110"/>
        <v>3.1315528321386914</v>
      </c>
      <c r="K465" s="11">
        <f t="shared" si="111"/>
        <v>0.40485829959514169</v>
      </c>
      <c r="L465" s="11">
        <f t="shared" si="112"/>
        <v>0.29761904761904762</v>
      </c>
      <c r="M465" s="11">
        <f t="shared" si="113"/>
        <v>0.33003300330033003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-0.28005705428842464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0.23303371401339093</v>
      </c>
      <c r="Q465" s="11">
        <f>2*'OddsRatio_working_3-way'!K465*'OddsRatio_working_3-way'!L465*'OddsRatio_working_3-way'!M465</f>
        <v>7.9533690789553205E-2</v>
      </c>
      <c r="R465" s="11">
        <f t="shared" si="114"/>
        <v>0</v>
      </c>
      <c r="S465" s="11">
        <f t="shared" si="115"/>
        <v>-0.83209371249543529</v>
      </c>
      <c r="T465" s="11">
        <f t="shared" si="116"/>
        <v>-0.28399102815543864</v>
      </c>
      <c r="U465" s="11">
        <f>'OddsRatio_working_3-way'!S465-'OddsRatio_working_3-way'!R465^2/3</f>
        <v>-0.83209371249543529</v>
      </c>
      <c r="V465" s="11">
        <f>'OddsRatio_working_3-way'!S465*'OddsRatio_working_3-way'!R465/3-2*'OddsRatio_working_3-way'!R465^3/27-'OddsRatio_working_3-way'!T465</f>
        <v>0.28399102815543864</v>
      </c>
      <c r="W465" s="11">
        <f>'OddsRatio_working_3-way'!V465^2+4*'OddsRatio_working_3-way'!U465^3/27</f>
        <v>-4.7009477844161124E-3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0.14607519626651136</v>
      </c>
      <c r="Y465" s="11">
        <f>IF('OddsRatio_working_3-way'!W465&gt;=0,IF('OddsRatio_working_3-way'!V465+SQRT('OddsRatio_working_3-way'!W465)&gt;0,0,PI()),ACOS('OddsRatio_working_3-way'!V465/(2*'OddsRatio_working_3-way'!X465)))</f>
        <v>0.2368950094504545</v>
      </c>
      <c r="Z465" s="11">
        <f>'OddsRatio_working_3-way'!X465^(1/3)*COS('OddsRatio_working_3-way'!Y465/3)</f>
        <v>0.52501301284204216</v>
      </c>
      <c r="AA465" s="11">
        <f>'OddsRatio_working_3-way'!X465^(1/3)*COS(('OddsRatio_working_3-way'!Y465+2*PI())/3)</f>
        <v>-0.29848469959063523</v>
      </c>
      <c r="AB465" s="11">
        <f>'OddsRatio_working_3-way'!X465^(1/3)*COS(('OddsRatio_working_3-way'!Y465+4*PI())/3)</f>
        <v>-0.22652831325140668</v>
      </c>
      <c r="AC465" s="11">
        <f>'OddsRatio_working_3-way'!X465^(1/3)*SIN('OddsRatio_working_3-way'!Y465/3)</f>
        <v>4.1544039022866283E-2</v>
      </c>
      <c r="AD465" s="11">
        <f>'OddsRatio_working_3-way'!X465^(1/3)*SIN(('OddsRatio_working_3-way'!Y465+2*PI())/3)</f>
        <v>0.4339025869271812</v>
      </c>
      <c r="AE465" s="11">
        <f>'OddsRatio_working_3-way'!X465^(1/3)*SIN(('OddsRatio_working_3-way'!Y465+4*PI())/3)</f>
        <v>-0.4754466259500475</v>
      </c>
      <c r="AF465" s="11">
        <f>-'OddsRatio_working_3-way'!U465/(3*'OddsRatio_working_3-way'!X465^(1/3))*COS(('OddsRatio_working_3-way'!Y465)/3)</f>
        <v>0.52501301284204216</v>
      </c>
      <c r="AG465" s="11">
        <f>-'OddsRatio_working_3-way'!U465/(3*'OddsRatio_working_3-way'!X465^(1/3))*COS(('OddsRatio_working_3-way'!Y465+2*PI())/3)</f>
        <v>-0.29848469959063523</v>
      </c>
      <c r="AH465" s="11">
        <f>-'OddsRatio_working_3-way'!U465/(3*'OddsRatio_working_3-way'!X465^(1/3))*COS(('OddsRatio_working_3-way'!Y465+4*PI())/3)</f>
        <v>-0.22652831325140668</v>
      </c>
      <c r="AI465" s="11">
        <f>'OddsRatio_working_3-way'!U465/(3*'OddsRatio_working_3-way'!X465^(1/3))*SIN(('OddsRatio_working_3-way'!Y465)/3)</f>
        <v>-4.1544039022866283E-2</v>
      </c>
      <c r="AJ465" s="11">
        <f>'OddsRatio_working_3-way'!U465/(3*'OddsRatio_working_3-way'!X465^(1/3))*SIN(('OddsRatio_working_3-way'!Y465+2*PI())/3)</f>
        <v>-0.4339025869271812</v>
      </c>
      <c r="AK465" s="11">
        <f>'OddsRatio_working_3-way'!U465/(3*'OddsRatio_working_3-way'!X465^(1/3))*SIN(('OddsRatio_working_3-way'!Y465+4*PI())/3)</f>
        <v>0.4754466259500475</v>
      </c>
      <c r="AL465" s="11">
        <f>'OddsRatio_working_3-way'!Z465+'OddsRatio_working_3-way'!AF465</f>
        <v>1.0500260256840843</v>
      </c>
      <c r="AM465" s="11">
        <f>'OddsRatio_working_3-way'!AA465+'OddsRatio_working_3-way'!AG465</f>
        <v>-0.59696939918127045</v>
      </c>
      <c r="AN465" s="11">
        <f>'OddsRatio_working_3-way'!AB465+'OddsRatio_working_3-way'!AH465</f>
        <v>-0.45305662650281336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1.0500260256840843</v>
      </c>
      <c r="AS465" s="11">
        <f>IF(('OddsRatio_working_3-way'!X465=0),IF(Q465&gt;0,-Q465^(1/3),(-Q465)^(1/3)),'OddsRatio_working_3-way'!AM465-'OddsRatio_working_3-way'!R465/3)</f>
        <v>-0.59696939918127045</v>
      </c>
      <c r="AT465" s="11">
        <f>IF(('OddsRatio_working_3-way'!X465=0),IF(Q465&gt;0,-Q465^(1/3),(-Q465)^(1/3)),'OddsRatio_working_3-way'!AN465-'OddsRatio_working_3-way'!R465/3)</f>
        <v>-0.45305662650281336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9">
        <f t="shared" si="104"/>
        <v>0.38011718642015657</v>
      </c>
      <c r="E466" s="9">
        <f t="shared" si="105"/>
        <v>0.29331296020018327</v>
      </c>
      <c r="F466" s="9">
        <f t="shared" si="106"/>
        <v>0.32656985337965999</v>
      </c>
      <c r="G466" s="9">
        <f t="shared" si="107"/>
        <v>1.0521081659694109</v>
      </c>
      <c r="H466" s="9">
        <f t="shared" si="108"/>
        <v>2.6307676572525867</v>
      </c>
      <c r="I466" s="9">
        <f t="shared" si="109"/>
        <v>3.4093277000699511</v>
      </c>
      <c r="J466" s="9">
        <f t="shared" si="110"/>
        <v>3.0621320053000454</v>
      </c>
      <c r="K466" s="11">
        <f t="shared" si="111"/>
        <v>0.39215686274509809</v>
      </c>
      <c r="L466" s="11">
        <f t="shared" si="112"/>
        <v>0.303951367781155</v>
      </c>
      <c r="M466" s="11">
        <f t="shared" si="113"/>
        <v>0.33783783783783783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-0.28015311932708664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0.23356093443702958</v>
      </c>
      <c r="Q466" s="11">
        <f>2*'OddsRatio_working_3-way'!K466*'OddsRatio_working_3-way'!L466*'OddsRatio_working_3-way'!M466</f>
        <v>8.0538253254148123E-2</v>
      </c>
      <c r="R466" s="11">
        <f t="shared" si="114"/>
        <v>0</v>
      </c>
      <c r="S466" s="11">
        <f t="shared" si="115"/>
        <v>-0.83369028693319891</v>
      </c>
      <c r="T466" s="11">
        <f t="shared" si="116"/>
        <v>-0.28747940928730997</v>
      </c>
      <c r="U466" s="11">
        <f>'OddsRatio_working_3-way'!S466-'OddsRatio_working_3-way'!R466^2/3</f>
        <v>-0.83369028693319891</v>
      </c>
      <c r="V466" s="11">
        <f>'OddsRatio_working_3-way'!S466*'OddsRatio_working_3-way'!R466/3-2*'OddsRatio_working_3-way'!R466^3/27-'OddsRatio_working_3-way'!T466</f>
        <v>0.28747940928730997</v>
      </c>
      <c r="W466" s="11">
        <f>'OddsRatio_working_3-way'!V466^2+4*'OddsRatio_working_3-way'!U466^3/27</f>
        <v>-3.199689327955571E-3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0.14649581913158499</v>
      </c>
      <c r="Y466" s="11">
        <f>IF('OddsRatio_working_3-way'!W466&gt;=0,IF('OddsRatio_working_3-way'!V466+SQRT('OddsRatio_working_3-way'!W466)&gt;0,0,PI()),ACOS('OddsRatio_working_3-way'!V466/(2*'OddsRatio_working_3-way'!X466)))</f>
        <v>0.19428275684929219</v>
      </c>
      <c r="Z466" s="11">
        <f>'OddsRatio_working_3-way'!X466^(1/3)*COS('OddsRatio_working_3-way'!Y466/3)</f>
        <v>0.52605408298470546</v>
      </c>
      <c r="AA466" s="11">
        <f>'OddsRatio_working_3-way'!X466^(1/3)*COS(('OddsRatio_working_3-way'!Y466+2*PI())/3)</f>
        <v>-0.29257188985277266</v>
      </c>
      <c r="AB466" s="11">
        <f>'OddsRatio_working_3-way'!X466^(1/3)*COS(('OddsRatio_working_3-way'!Y466+4*PI())/3)</f>
        <v>-0.23348219313193289</v>
      </c>
      <c r="AC466" s="11">
        <f>'OddsRatio_working_3-way'!X466^(1/3)*SIN('OddsRatio_working_3-way'!Y466/3)</f>
        <v>3.4115452308110396E-2</v>
      </c>
      <c r="AD466" s="11">
        <f>'OddsRatio_working_3-way'!X466^(1/3)*SIN(('OddsRatio_working_3-way'!Y466+2*PI())/3)</f>
        <v>0.43851847347522704</v>
      </c>
      <c r="AE466" s="11">
        <f>'OddsRatio_working_3-way'!X466^(1/3)*SIN(('OddsRatio_working_3-way'!Y466+4*PI())/3)</f>
        <v>-0.47263392578333718</v>
      </c>
      <c r="AF466" s="11">
        <f>-'OddsRatio_working_3-way'!U466/(3*'OddsRatio_working_3-way'!X466^(1/3))*COS(('OddsRatio_working_3-way'!Y466)/3)</f>
        <v>0.52605408298470546</v>
      </c>
      <c r="AG466" s="11">
        <f>-'OddsRatio_working_3-way'!U466/(3*'OddsRatio_working_3-way'!X466^(1/3))*COS(('OddsRatio_working_3-way'!Y466+2*PI())/3)</f>
        <v>-0.29257188985277266</v>
      </c>
      <c r="AH466" s="11">
        <f>-'OddsRatio_working_3-way'!U466/(3*'OddsRatio_working_3-way'!X466^(1/3))*COS(('OddsRatio_working_3-way'!Y466+4*PI())/3)</f>
        <v>-0.23348219313193289</v>
      </c>
      <c r="AI466" s="11">
        <f>'OddsRatio_working_3-way'!U466/(3*'OddsRatio_working_3-way'!X466^(1/3))*SIN(('OddsRatio_working_3-way'!Y466)/3)</f>
        <v>-3.4115452308110396E-2</v>
      </c>
      <c r="AJ466" s="11">
        <f>'OddsRatio_working_3-way'!U466/(3*'OddsRatio_working_3-way'!X466^(1/3))*SIN(('OddsRatio_working_3-way'!Y466+2*PI())/3)</f>
        <v>-0.43851847347522704</v>
      </c>
      <c r="AK466" s="11">
        <f>'OddsRatio_working_3-way'!U466/(3*'OddsRatio_working_3-way'!X466^(1/3))*SIN(('OddsRatio_working_3-way'!Y466+4*PI())/3)</f>
        <v>0.47263392578333718</v>
      </c>
      <c r="AL466" s="11">
        <f>'OddsRatio_working_3-way'!Z466+'OddsRatio_working_3-way'!AF466</f>
        <v>1.0521081659694109</v>
      </c>
      <c r="AM466" s="11">
        <f>'OddsRatio_working_3-way'!AA466+'OddsRatio_working_3-way'!AG466</f>
        <v>-0.58514377970554532</v>
      </c>
      <c r="AN466" s="11">
        <f>'OddsRatio_working_3-way'!AB466+'OddsRatio_working_3-way'!AH466</f>
        <v>-0.46696438626386577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1.0521081659694109</v>
      </c>
      <c r="AS466" s="11">
        <f>IF(('OddsRatio_working_3-way'!X466=0),IF(Q466&gt;0,-Q466^(1/3),(-Q466)^(1/3)),'OddsRatio_working_3-way'!AM466-'OddsRatio_working_3-way'!R466/3)</f>
        <v>-0.58514377970554532</v>
      </c>
      <c r="AT466" s="11">
        <f>IF(('OddsRatio_working_3-way'!X466=0),IF(Q466&gt;0,-Q466^(1/3),(-Q466)^(1/3)),'OddsRatio_working_3-way'!AN466-'OddsRatio_working_3-way'!R466/3)</f>
        <v>-0.46696438626386577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9">
        <f t="shared" si="104"/>
        <v>0.40295670666189598</v>
      </c>
      <c r="E467" s="9">
        <f t="shared" si="105"/>
        <v>0.26794336629815696</v>
      </c>
      <c r="F467" s="9">
        <f t="shared" si="106"/>
        <v>0.32909992703994728</v>
      </c>
      <c r="G467" s="9">
        <f t="shared" si="107"/>
        <v>1.0508199834220517</v>
      </c>
      <c r="H467" s="9">
        <f t="shared" si="108"/>
        <v>2.4816561766250933</v>
      </c>
      <c r="I467" s="9">
        <f t="shared" si="109"/>
        <v>3.732131956897335</v>
      </c>
      <c r="J467" s="9">
        <f t="shared" si="110"/>
        <v>3.0385907678387802</v>
      </c>
      <c r="K467" s="11">
        <f t="shared" si="111"/>
        <v>0.41493775933609955</v>
      </c>
      <c r="L467" s="11">
        <f t="shared" si="112"/>
        <v>0.27777777777777779</v>
      </c>
      <c r="M467" s="11">
        <f t="shared" si="113"/>
        <v>0.3401360544217687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-0.2788221789407328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0.23326527475905068</v>
      </c>
      <c r="Q467" s="11">
        <f>2*'OddsRatio_working_3-way'!K467*'OddsRatio_working_3-way'!L467*'OddsRatio_working_3-way'!M467</f>
        <v>7.8408495717327956E-2</v>
      </c>
      <c r="R467" s="11">
        <f t="shared" si="114"/>
        <v>0</v>
      </c>
      <c r="S467" s="11">
        <f t="shared" si="115"/>
        <v>-0.83660946788825641</v>
      </c>
      <c r="T467" s="11">
        <f t="shared" si="116"/>
        <v>-0.28121326651706097</v>
      </c>
      <c r="U467" s="11">
        <f>'OddsRatio_working_3-way'!S467-'OddsRatio_working_3-way'!R467^2/3</f>
        <v>-0.83660946788825641</v>
      </c>
      <c r="V467" s="11">
        <f>'OddsRatio_working_3-way'!S467*'OddsRatio_working_3-way'!R467/3-2*'OddsRatio_working_3-way'!R467^3/27-'OddsRatio_working_3-way'!T467</f>
        <v>0.28121326651706097</v>
      </c>
      <c r="W467" s="11">
        <f>'OddsRatio_working_3-way'!V467^2+4*'OddsRatio_working_3-way'!U467^3/27</f>
        <v>-7.66811382124237E-3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0.14726592875342717</v>
      </c>
      <c r="Y467" s="11">
        <f>IF('OddsRatio_working_3-way'!W467&gt;=0,IF('OddsRatio_working_3-way'!V467+SQRT('OddsRatio_working_3-way'!W467)&gt;0,0,PI()),ACOS('OddsRatio_working_3-way'!V467/(2*'OddsRatio_working_3-way'!X467)))</f>
        <v>0.30187579299275136</v>
      </c>
      <c r="Z467" s="11">
        <f>'OddsRatio_working_3-way'!X467^(1/3)*COS('OddsRatio_working_3-way'!Y467/3)</f>
        <v>0.52540999171102598</v>
      </c>
      <c r="AA467" s="11">
        <f>'OddsRatio_working_3-way'!X467^(1/3)*COS(('OddsRatio_working_3-way'!Y467+2*PI())/3)</f>
        <v>-0.30864650682031325</v>
      </c>
      <c r="AB467" s="11">
        <f>'OddsRatio_working_3-way'!X467^(1/3)*COS(('OddsRatio_working_3-way'!Y467+4*PI())/3)</f>
        <v>-0.21676348489071287</v>
      </c>
      <c r="AC467" s="11">
        <f>'OddsRatio_working_3-way'!X467^(1/3)*SIN('OddsRatio_working_3-way'!Y467/3)</f>
        <v>5.304868744501124E-2</v>
      </c>
      <c r="AD467" s="11">
        <f>'OddsRatio_working_3-way'!X467^(1/3)*SIN(('OddsRatio_working_3-way'!Y467+2*PI())/3)</f>
        <v>0.42849405650141431</v>
      </c>
      <c r="AE467" s="11">
        <f>'OddsRatio_working_3-way'!X467^(1/3)*SIN(('OddsRatio_working_3-way'!Y467+4*PI())/3)</f>
        <v>-0.48154274394642538</v>
      </c>
      <c r="AF467" s="11">
        <f>-'OddsRatio_working_3-way'!U467/(3*'OddsRatio_working_3-way'!X467^(1/3))*COS(('OddsRatio_working_3-way'!Y467)/3)</f>
        <v>0.52540999171102576</v>
      </c>
      <c r="AG467" s="11">
        <f>-'OddsRatio_working_3-way'!U467/(3*'OddsRatio_working_3-way'!X467^(1/3))*COS(('OddsRatio_working_3-way'!Y467+2*PI())/3)</f>
        <v>-0.30864650682031308</v>
      </c>
      <c r="AH467" s="11">
        <f>-'OddsRatio_working_3-way'!U467/(3*'OddsRatio_working_3-way'!X467^(1/3))*COS(('OddsRatio_working_3-way'!Y467+4*PI())/3)</f>
        <v>-0.21676348489071279</v>
      </c>
      <c r="AI467" s="11">
        <f>'OddsRatio_working_3-way'!U467/(3*'OddsRatio_working_3-way'!X467^(1/3))*SIN(('OddsRatio_working_3-way'!Y467)/3)</f>
        <v>-5.3048687445011219E-2</v>
      </c>
      <c r="AJ467" s="11">
        <f>'OddsRatio_working_3-way'!U467/(3*'OddsRatio_working_3-way'!X467^(1/3))*SIN(('OddsRatio_working_3-way'!Y467+2*PI())/3)</f>
        <v>-0.42849405650141409</v>
      </c>
      <c r="AK467" s="11">
        <f>'OddsRatio_working_3-way'!U467/(3*'OddsRatio_working_3-way'!X467^(1/3))*SIN(('OddsRatio_working_3-way'!Y467+4*PI())/3)</f>
        <v>0.48154274394642521</v>
      </c>
      <c r="AL467" s="11">
        <f>'OddsRatio_working_3-way'!Z467+'OddsRatio_working_3-way'!AF467</f>
        <v>1.0508199834220517</v>
      </c>
      <c r="AM467" s="11">
        <f>'OddsRatio_working_3-way'!AA467+'OddsRatio_working_3-way'!AG467</f>
        <v>-0.61729301364062628</v>
      </c>
      <c r="AN467" s="11">
        <f>'OddsRatio_working_3-way'!AB467+'OddsRatio_working_3-way'!AH467</f>
        <v>-0.43352696978142569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1.0508199834220517</v>
      </c>
      <c r="AS467" s="11">
        <f>IF(('OddsRatio_working_3-way'!X467=0),IF(Q467&gt;0,-Q467^(1/3),(-Q467)^(1/3)),'OddsRatio_working_3-way'!AM467-'OddsRatio_working_3-way'!R467/3)</f>
        <v>-0.61729301364062628</v>
      </c>
      <c r="AT467" s="11">
        <f>IF(('OddsRatio_working_3-way'!X467=0),IF(Q467&gt;0,-Q467^(1/3),(-Q467)^(1/3)),'OddsRatio_working_3-way'!AN467-'OddsRatio_working_3-way'!R467/3)</f>
        <v>-0.43352696978142569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9">
        <f t="shared" si="104"/>
        <v>0.51414858775907712</v>
      </c>
      <c r="E468" s="9">
        <f t="shared" si="105"/>
        <v>0.25511312935942587</v>
      </c>
      <c r="F468" s="9">
        <f t="shared" si="106"/>
        <v>0.2307382828814967</v>
      </c>
      <c r="G468" s="9">
        <f t="shared" si="107"/>
        <v>1.0617562241517806</v>
      </c>
      <c r="H468" s="9">
        <f t="shared" si="108"/>
        <v>1.9449630394950848</v>
      </c>
      <c r="I468" s="9">
        <f t="shared" si="109"/>
        <v>3.9198296164173967</v>
      </c>
      <c r="J468" s="9">
        <f t="shared" si="110"/>
        <v>4.3339145438365909</v>
      </c>
      <c r="K468" s="11">
        <f t="shared" si="111"/>
        <v>0.52910052910052918</v>
      </c>
      <c r="L468" s="11">
        <f t="shared" si="112"/>
        <v>0.26666666666666666</v>
      </c>
      <c r="M468" s="11">
        <f t="shared" si="113"/>
        <v>0.24154589371980678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-0.26191413405584085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0.23106612478593158</v>
      </c>
      <c r="Q468" s="11">
        <f>2*'OddsRatio_working_3-way'!K468*'OddsRatio_working_3-way'!L468*'OddsRatio_working_3-way'!M468</f>
        <v>6.8161098756911981E-2</v>
      </c>
      <c r="R468" s="11">
        <f t="shared" si="114"/>
        <v>0</v>
      </c>
      <c r="S468" s="11">
        <f t="shared" si="115"/>
        <v>-0.88222090655354868</v>
      </c>
      <c r="T468" s="11">
        <f t="shared" si="116"/>
        <v>-0.26024215532553063</v>
      </c>
      <c r="U468" s="11">
        <f>'OddsRatio_working_3-way'!S468-'OddsRatio_working_3-way'!R468^2/3</f>
        <v>-0.88222090655354868</v>
      </c>
      <c r="V468" s="11">
        <f>'OddsRatio_working_3-way'!S468*'OddsRatio_working_3-way'!R468/3-2*'OddsRatio_working_3-way'!R468^3/27-'OddsRatio_working_3-way'!T468</f>
        <v>0.26024215532553063</v>
      </c>
      <c r="W468" s="11">
        <f>'OddsRatio_working_3-way'!V468^2+4*'OddsRatio_working_3-way'!U468^3/27</f>
        <v>-3.3999152838054103E-2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0.15947188799795697</v>
      </c>
      <c r="Y468" s="11">
        <f>IF('OddsRatio_working_3-way'!W468&gt;=0,IF('OddsRatio_working_3-way'!V468+SQRT('OddsRatio_working_3-way'!W468)&gt;0,0,PI()),ACOS('OddsRatio_working_3-way'!V468/(2*'OddsRatio_working_3-way'!X468)))</f>
        <v>0.61642588325698833</v>
      </c>
      <c r="Z468" s="11">
        <f>'OddsRatio_working_3-way'!X468^(1/3)*COS('OddsRatio_working_3-way'!Y468/3)</f>
        <v>0.53087811207589031</v>
      </c>
      <c r="AA468" s="11">
        <f>'OddsRatio_working_3-way'!X468^(1/3)*COS(('OddsRatio_working_3-way'!Y468+2*PI())/3)</f>
        <v>-0.36125945693170608</v>
      </c>
      <c r="AB468" s="11">
        <f>'OddsRatio_working_3-way'!X468^(1/3)*COS(('OddsRatio_working_3-way'!Y468+4*PI())/3)</f>
        <v>-0.16961865514418406</v>
      </c>
      <c r="AC468" s="11">
        <f>'OddsRatio_working_3-way'!X468^(1/3)*SIN('OddsRatio_working_3-way'!Y468/3)</f>
        <v>0.11064386849974162</v>
      </c>
      <c r="AD468" s="11">
        <f>'OddsRatio_working_3-way'!X468^(1/3)*SIN(('OddsRatio_working_3-way'!Y468+2*PI())/3)</f>
        <v>0.40443199712097261</v>
      </c>
      <c r="AE468" s="11">
        <f>'OddsRatio_working_3-way'!X468^(1/3)*SIN(('OddsRatio_working_3-way'!Y468+4*PI())/3)</f>
        <v>-0.51507586562071417</v>
      </c>
      <c r="AF468" s="11">
        <f>-'OddsRatio_working_3-way'!U468/(3*'OddsRatio_working_3-way'!X468^(1/3))*COS(('OddsRatio_working_3-way'!Y468)/3)</f>
        <v>0.5308781120758902</v>
      </c>
      <c r="AG468" s="11">
        <f>-'OddsRatio_working_3-way'!U468/(3*'OddsRatio_working_3-way'!X468^(1/3))*COS(('OddsRatio_working_3-way'!Y468+2*PI())/3)</f>
        <v>-0.36125945693170602</v>
      </c>
      <c r="AH468" s="11">
        <f>-'OddsRatio_working_3-way'!U468/(3*'OddsRatio_working_3-way'!X468^(1/3))*COS(('OddsRatio_working_3-way'!Y468+4*PI())/3)</f>
        <v>-0.16961865514418403</v>
      </c>
      <c r="AI468" s="11">
        <f>'OddsRatio_working_3-way'!U468/(3*'OddsRatio_working_3-way'!X468^(1/3))*SIN(('OddsRatio_working_3-way'!Y468)/3)</f>
        <v>-0.1106438684997416</v>
      </c>
      <c r="AJ468" s="11">
        <f>'OddsRatio_working_3-way'!U468/(3*'OddsRatio_working_3-way'!X468^(1/3))*SIN(('OddsRatio_working_3-way'!Y468+2*PI())/3)</f>
        <v>-0.4044319971209725</v>
      </c>
      <c r="AK468" s="11">
        <f>'OddsRatio_working_3-way'!U468/(3*'OddsRatio_working_3-way'!X468^(1/3))*SIN(('OddsRatio_working_3-way'!Y468+4*PI())/3)</f>
        <v>0.51507586562071406</v>
      </c>
      <c r="AL468" s="11">
        <f>'OddsRatio_working_3-way'!Z468+'OddsRatio_working_3-way'!AF468</f>
        <v>1.0617562241517806</v>
      </c>
      <c r="AM468" s="11">
        <f>'OddsRatio_working_3-way'!AA468+'OddsRatio_working_3-way'!AG468</f>
        <v>-0.72251891386341205</v>
      </c>
      <c r="AN468" s="11">
        <f>'OddsRatio_working_3-way'!AB468+'OddsRatio_working_3-way'!AH468</f>
        <v>-0.33923731028836812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1.0617562241517806</v>
      </c>
      <c r="AS468" s="11">
        <f>IF(('OddsRatio_working_3-way'!X468=0),IF(Q468&gt;0,-Q468^(1/3),(-Q468)^(1/3)),'OddsRatio_working_3-way'!AM468-'OddsRatio_working_3-way'!R468/3)</f>
        <v>-0.72251891386341205</v>
      </c>
      <c r="AT468" s="11">
        <f>IF(('OddsRatio_working_3-way'!X468=0),IF(Q468&gt;0,-Q468^(1/3),(-Q468)^(1/3)),'OddsRatio_working_3-way'!AN468-'OddsRatio_working_3-way'!R468/3)</f>
        <v>-0.33923731028836812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9">
        <f t="shared" si="104"/>
        <v>0.18328680191834615</v>
      </c>
      <c r="E469" s="9">
        <f t="shared" si="105"/>
        <v>0.25095150555395324</v>
      </c>
      <c r="F469" s="9">
        <f t="shared" si="106"/>
        <v>0.56576169252770037</v>
      </c>
      <c r="G469" s="9">
        <f t="shared" si="107"/>
        <v>1.0660120123786303</v>
      </c>
      <c r="H469" s="9">
        <f t="shared" si="108"/>
        <v>5.4559302117426745</v>
      </c>
      <c r="I469" s="9">
        <f t="shared" si="109"/>
        <v>3.9848336346601649</v>
      </c>
      <c r="J469" s="9">
        <f t="shared" si="110"/>
        <v>1.7675286489126141</v>
      </c>
      <c r="K469" s="11">
        <f t="shared" si="111"/>
        <v>0.19305019305019305</v>
      </c>
      <c r="L469" s="11">
        <f t="shared" si="112"/>
        <v>0.26315789473684209</v>
      </c>
      <c r="M469" s="11">
        <f t="shared" si="113"/>
        <v>0.58139534883720934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-0.24890006285355115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0.22743061298752851</v>
      </c>
      <c r="Q469" s="11">
        <f>2*'OddsRatio_working_3-way'!K469*'OddsRatio_working_3-way'!L469*'OddsRatio_working_3-way'!M469</f>
        <v>5.9072886490267158E-2</v>
      </c>
      <c r="R469" s="11">
        <f t="shared" si="114"/>
        <v>0</v>
      </c>
      <c r="S469" s="11">
        <f t="shared" si="115"/>
        <v>-0.91374269005847975</v>
      </c>
      <c r="T469" s="11">
        <f t="shared" si="116"/>
        <v>-0.23733576365155323</v>
      </c>
      <c r="U469" s="11">
        <f>'OddsRatio_working_3-way'!S469-'OddsRatio_working_3-way'!R469^2/3</f>
        <v>-0.91374269005847975</v>
      </c>
      <c r="V469" s="11">
        <f>'OddsRatio_working_3-way'!S469*'OddsRatio_working_3-way'!R469/3-2*'OddsRatio_working_3-way'!R469^3/27-'OddsRatio_working_3-way'!T469</f>
        <v>0.23733576365155323</v>
      </c>
      <c r="W469" s="11">
        <f>'OddsRatio_working_3-way'!V469^2+4*'OddsRatio_working_3-way'!U469^3/27</f>
        <v>-5.6695032838407301E-2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0.16809468875196001</v>
      </c>
      <c r="Y469" s="11">
        <f>IF('OddsRatio_working_3-way'!W469&gt;=0,IF('OddsRatio_working_3-way'!V469+SQRT('OddsRatio_working_3-way'!W469)&gt;0,0,PI()),ACOS('OddsRatio_working_3-way'!V469/(2*'OddsRatio_working_3-way'!X469)))</f>
        <v>0.78702069955597631</v>
      </c>
      <c r="Z469" s="11">
        <f>'OddsRatio_working_3-way'!X469^(1/3)*COS('OddsRatio_working_3-way'!Y469/3)</f>
        <v>0.53300600618931504</v>
      </c>
      <c r="AA469" s="11">
        <f>'OddsRatio_working_3-way'!X469^(1/3)*COS(('OddsRatio_working_3-way'!Y469+2*PI())/3)</f>
        <v>-0.39045509278743668</v>
      </c>
      <c r="AB469" s="11">
        <f>'OddsRatio_working_3-way'!X469^(1/3)*COS(('OddsRatio_working_3-way'!Y469+4*PI())/3)</f>
        <v>-0.14255091340187853</v>
      </c>
      <c r="AC469" s="11">
        <f>'OddsRatio_working_3-way'!X469^(1/3)*SIN('OddsRatio_working_3-way'!Y469/3)</f>
        <v>0.14312754470148556</v>
      </c>
      <c r="AD469" s="11">
        <f>'OddsRatio_working_3-way'!X469^(1/3)*SIN(('OddsRatio_working_3-way'!Y469+2*PI())/3)</f>
        <v>0.39003296937888993</v>
      </c>
      <c r="AE469" s="11">
        <f>'OddsRatio_working_3-way'!X469^(1/3)*SIN(('OddsRatio_working_3-way'!Y469+4*PI())/3)</f>
        <v>-0.53316051408037524</v>
      </c>
      <c r="AF469" s="11">
        <f>-'OddsRatio_working_3-way'!U469/(3*'OddsRatio_working_3-way'!X469^(1/3))*COS(('OddsRatio_working_3-way'!Y469)/3)</f>
        <v>0.53300600618931515</v>
      </c>
      <c r="AG469" s="11">
        <f>-'OddsRatio_working_3-way'!U469/(3*'OddsRatio_working_3-way'!X469^(1/3))*COS(('OddsRatio_working_3-way'!Y469+2*PI())/3)</f>
        <v>-0.39045509278743679</v>
      </c>
      <c r="AH469" s="11">
        <f>-'OddsRatio_working_3-way'!U469/(3*'OddsRatio_working_3-way'!X469^(1/3))*COS(('OddsRatio_working_3-way'!Y469+4*PI())/3)</f>
        <v>-0.14255091340187856</v>
      </c>
      <c r="AI469" s="11">
        <f>'OddsRatio_working_3-way'!U469/(3*'OddsRatio_working_3-way'!X469^(1/3))*SIN(('OddsRatio_working_3-way'!Y469)/3)</f>
        <v>-0.14312754470148559</v>
      </c>
      <c r="AJ469" s="11">
        <f>'OddsRatio_working_3-way'!U469/(3*'OddsRatio_working_3-way'!X469^(1/3))*SIN(('OddsRatio_working_3-way'!Y469+2*PI())/3)</f>
        <v>-0.39003296937888998</v>
      </c>
      <c r="AK469" s="11">
        <f>'OddsRatio_working_3-way'!U469/(3*'OddsRatio_working_3-way'!X469^(1/3))*SIN(('OddsRatio_working_3-way'!Y469+4*PI())/3)</f>
        <v>0.53316051408037535</v>
      </c>
      <c r="AL469" s="11">
        <f>'OddsRatio_working_3-way'!Z469+'OddsRatio_working_3-way'!AF469</f>
        <v>1.0660120123786303</v>
      </c>
      <c r="AM469" s="11">
        <f>'OddsRatio_working_3-way'!AA469+'OddsRatio_working_3-way'!AG469</f>
        <v>-0.78091018557487346</v>
      </c>
      <c r="AN469" s="11">
        <f>'OddsRatio_working_3-way'!AB469+'OddsRatio_working_3-way'!AH469</f>
        <v>-0.28510182680375706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1.0660120123786303</v>
      </c>
      <c r="AS469" s="11">
        <f>IF(('OddsRatio_working_3-way'!X469=0),IF(Q469&gt;0,-Q469^(1/3),(-Q469)^(1/3)),'OddsRatio_working_3-way'!AM469-'OddsRatio_working_3-way'!R469/3)</f>
        <v>-0.78091018557487346</v>
      </c>
      <c r="AT469" s="11">
        <f>IF(('OddsRatio_working_3-way'!X469=0),IF(Q469&gt;0,-Q469^(1/3),(-Q469)^(1/3)),'OddsRatio_working_3-way'!AN469-'OddsRatio_working_3-way'!R469/3)</f>
        <v>-0.28510182680375706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9">
        <f t="shared" si="104"/>
        <v>0.3982594927595749</v>
      </c>
      <c r="E470" s="9">
        <f t="shared" si="105"/>
        <v>0.29754630610523164</v>
      </c>
      <c r="F470" s="9">
        <f t="shared" si="106"/>
        <v>0.3041942011351938</v>
      </c>
      <c r="G470" s="9">
        <f t="shared" si="107"/>
        <v>1.0492539659376363</v>
      </c>
      <c r="H470" s="9">
        <f t="shared" si="108"/>
        <v>2.5109257109501959</v>
      </c>
      <c r="I470" s="9">
        <f t="shared" si="109"/>
        <v>3.3608214233596811</v>
      </c>
      <c r="J470" s="9">
        <f t="shared" si="110"/>
        <v>3.2873736457440472</v>
      </c>
      <c r="K470" s="11">
        <f t="shared" si="111"/>
        <v>0.4098360655737705</v>
      </c>
      <c r="L470" s="11">
        <f t="shared" si="112"/>
        <v>0.30769230769230771</v>
      </c>
      <c r="M470" s="11">
        <f t="shared" si="113"/>
        <v>0.31446540880503143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-0.28009231720954586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0.23277578180145456</v>
      </c>
      <c r="Q470" s="11">
        <f>2*'OddsRatio_working_3-way'!K470*'OddsRatio_working_3-way'!L470*'OddsRatio_working_3-way'!M470</f>
        <v>7.9310317479200865E-2</v>
      </c>
      <c r="R470" s="11">
        <f t="shared" si="114"/>
        <v>0</v>
      </c>
      <c r="S470" s="11">
        <f t="shared" si="115"/>
        <v>-0.83106807112923298</v>
      </c>
      <c r="T470" s="11">
        <f t="shared" si="116"/>
        <v>-0.28315777551251547</v>
      </c>
      <c r="U470" s="11">
        <f>'OddsRatio_working_3-way'!S470-'OddsRatio_working_3-way'!R470^2/3</f>
        <v>-0.83106807112923298</v>
      </c>
      <c r="V470" s="11">
        <f>'OddsRatio_working_3-way'!S470*'OddsRatio_working_3-way'!R470/3-2*'OddsRatio_working_3-way'!R470^3/27-'OddsRatio_working_3-way'!T470</f>
        <v>0.28315777551251547</v>
      </c>
      <c r="W470" s="11">
        <f>'OddsRatio_working_3-way'!V470^2+4*'OddsRatio_working_3-way'!U470^3/27</f>
        <v>-4.8582999969222773E-3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0.14580520037889455</v>
      </c>
      <c r="Y470" s="11">
        <f>IF('OddsRatio_working_3-way'!W470&gt;=0,IF('OddsRatio_working_3-way'!V470+SQRT('OddsRatio_working_3-way'!W470)&gt;0,0,PI()),ACOS('OddsRatio_working_3-way'!V470/(2*'OddsRatio_working_3-way'!X470)))</f>
        <v>0.24135925631087862</v>
      </c>
      <c r="Z470" s="11">
        <f>'OddsRatio_working_3-way'!X470^(1/3)*COS('OddsRatio_working_3-way'!Y470/3)</f>
        <v>0.52462698296881827</v>
      </c>
      <c r="AA470" s="11">
        <f>'OddsRatio_working_3-way'!X470^(1/3)*COS(('OddsRatio_working_3-way'!Y470+2*PI())/3)</f>
        <v>-0.29894564045337746</v>
      </c>
      <c r="AB470" s="11">
        <f>'OddsRatio_working_3-way'!X470^(1/3)*COS(('OddsRatio_working_3-way'!Y470+4*PI())/3)</f>
        <v>-0.22568134251544075</v>
      </c>
      <c r="AC470" s="11">
        <f>'OddsRatio_working_3-way'!X470^(1/3)*SIN('OddsRatio_working_3-way'!Y470/3)</f>
        <v>4.2299162136456743E-2</v>
      </c>
      <c r="AD470" s="11">
        <f>'OddsRatio_working_3-way'!X470^(1/3)*SIN(('OddsRatio_working_3-way'!Y470+2*PI())/3)</f>
        <v>0.43319071369355439</v>
      </c>
      <c r="AE470" s="11">
        <f>'OddsRatio_working_3-way'!X470^(1/3)*SIN(('OddsRatio_working_3-way'!Y470+4*PI())/3)</f>
        <v>-0.47548987583001107</v>
      </c>
      <c r="AF470" s="11">
        <f>-'OddsRatio_working_3-way'!U470/(3*'OddsRatio_working_3-way'!X470^(1/3))*COS(('OddsRatio_working_3-way'!Y470)/3)</f>
        <v>0.52462698296881816</v>
      </c>
      <c r="AG470" s="11">
        <f>-'OddsRatio_working_3-way'!U470/(3*'OddsRatio_working_3-way'!X470^(1/3))*COS(('OddsRatio_working_3-way'!Y470+2*PI())/3)</f>
        <v>-0.2989456404533774</v>
      </c>
      <c r="AH470" s="11">
        <f>-'OddsRatio_working_3-way'!U470/(3*'OddsRatio_working_3-way'!X470^(1/3))*COS(('OddsRatio_working_3-way'!Y470+4*PI())/3)</f>
        <v>-0.2256813425154407</v>
      </c>
      <c r="AI470" s="11">
        <f>'OddsRatio_working_3-way'!U470/(3*'OddsRatio_working_3-way'!X470^(1/3))*SIN(('OddsRatio_working_3-way'!Y470)/3)</f>
        <v>-4.2299162136456736E-2</v>
      </c>
      <c r="AJ470" s="11">
        <f>'OddsRatio_working_3-way'!U470/(3*'OddsRatio_working_3-way'!X470^(1/3))*SIN(('OddsRatio_working_3-way'!Y470+2*PI())/3)</f>
        <v>-0.43319071369355433</v>
      </c>
      <c r="AK470" s="11">
        <f>'OddsRatio_working_3-way'!U470/(3*'OddsRatio_working_3-way'!X470^(1/3))*SIN(('OddsRatio_working_3-way'!Y470+4*PI())/3)</f>
        <v>0.47548987583001096</v>
      </c>
      <c r="AL470" s="11">
        <f>'OddsRatio_working_3-way'!Z470+'OddsRatio_working_3-way'!AF470</f>
        <v>1.0492539659376363</v>
      </c>
      <c r="AM470" s="11">
        <f>'OddsRatio_working_3-way'!AA470+'OddsRatio_working_3-way'!AG470</f>
        <v>-0.59789128090675492</v>
      </c>
      <c r="AN470" s="11">
        <f>'OddsRatio_working_3-way'!AB470+'OddsRatio_working_3-way'!AH470</f>
        <v>-0.45136268503088145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1.0492539659376363</v>
      </c>
      <c r="AS470" s="11">
        <f>IF(('OddsRatio_working_3-way'!X470=0),IF(Q470&gt;0,-Q470^(1/3),(-Q470)^(1/3)),'OddsRatio_working_3-way'!AM470-'OddsRatio_working_3-way'!R470/3)</f>
        <v>-0.59789128090675492</v>
      </c>
      <c r="AT470" s="11">
        <f>IF(('OddsRatio_working_3-way'!X470=0),IF(Q470&gt;0,-Q470^(1/3),(-Q470)^(1/3)),'OddsRatio_working_3-way'!AN470-'OddsRatio_working_3-way'!R470/3)</f>
        <v>-0.45136268503088145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9">
        <f t="shared" si="104"/>
        <v>0.49585197179849599</v>
      </c>
      <c r="E471" s="9">
        <f t="shared" si="105"/>
        <v>0.26716142991501979</v>
      </c>
      <c r="F471" s="9">
        <f t="shared" si="106"/>
        <v>0.23698659828648433</v>
      </c>
      <c r="G471" s="9">
        <f t="shared" si="107"/>
        <v>1.0590947014659555</v>
      </c>
      <c r="H471" s="9">
        <f t="shared" si="108"/>
        <v>2.0167309134073168</v>
      </c>
      <c r="I471" s="9">
        <f t="shared" si="109"/>
        <v>3.743055276796825</v>
      </c>
      <c r="J471" s="9">
        <f t="shared" si="110"/>
        <v>4.2196478924565053</v>
      </c>
      <c r="K471" s="11">
        <f t="shared" si="111"/>
        <v>0.51020408163265307</v>
      </c>
      <c r="L471" s="11">
        <f t="shared" si="112"/>
        <v>0.2785515320334262</v>
      </c>
      <c r="M471" s="11">
        <f t="shared" si="113"/>
        <v>0.24752475247524752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-0.26589654588220468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0.23182140282131219</v>
      </c>
      <c r="Q471" s="11">
        <f>2*'OddsRatio_working_3-way'!K471*'OddsRatio_working_3-way'!L471*'OddsRatio_working_3-way'!M471</f>
        <v>7.0355509202219182E-2</v>
      </c>
      <c r="R471" s="11">
        <f t="shared" si="114"/>
        <v>0</v>
      </c>
      <c r="S471" s="11">
        <f t="shared" si="115"/>
        <v>-0.87184811691390618</v>
      </c>
      <c r="T471" s="11">
        <f t="shared" si="116"/>
        <v>-0.26459730407098819</v>
      </c>
      <c r="U471" s="11">
        <f>'OddsRatio_working_3-way'!S471-'OddsRatio_working_3-way'!R471^2/3</f>
        <v>-0.87184811691390618</v>
      </c>
      <c r="V471" s="11">
        <f>'OddsRatio_working_3-way'!S471*'OddsRatio_working_3-way'!R471/3-2*'OddsRatio_working_3-way'!R471^3/27-'OddsRatio_working_3-way'!T471</f>
        <v>0.26459730407098819</v>
      </c>
      <c r="W471" s="11">
        <f>'OddsRatio_working_3-way'!V471^2+4*'OddsRatio_working_3-way'!U471^3/27</f>
        <v>-2.8167294817329394E-2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0.15666766429209664</v>
      </c>
      <c r="Y471" s="11">
        <f>IF('OddsRatio_working_3-way'!W471&gt;=0,IF('OddsRatio_working_3-way'!V471+SQRT('OddsRatio_working_3-way'!W471)&gt;0,0,PI()),ACOS('OddsRatio_working_3-way'!V471/(2*'OddsRatio_working_3-way'!X471)))</f>
        <v>0.56525115067493159</v>
      </c>
      <c r="Z471" s="11">
        <f>'OddsRatio_working_3-way'!X471^(1/3)*COS('OddsRatio_working_3-way'!Y471/3)</f>
        <v>0.52954735073297787</v>
      </c>
      <c r="AA471" s="11">
        <f>'OddsRatio_working_3-way'!X471^(1/3)*COS(('OddsRatio_working_3-way'!Y471+2*PI())/3)</f>
        <v>-0.35221926832142297</v>
      </c>
      <c r="AB471" s="11">
        <f>'OddsRatio_working_3-way'!X471^(1/3)*COS(('OddsRatio_working_3-way'!Y471+4*PI())/3)</f>
        <v>-0.17732808241155498</v>
      </c>
      <c r="AC471" s="11">
        <f>'OddsRatio_working_3-way'!X471^(1/3)*SIN('OddsRatio_working_3-way'!Y471/3)</f>
        <v>0.1009734732639553</v>
      </c>
      <c r="AD471" s="11">
        <f>'OddsRatio_working_3-way'!X471^(1/3)*SIN(('OddsRatio_working_3-way'!Y471+2*PI())/3)</f>
        <v>0.40811472160952927</v>
      </c>
      <c r="AE471" s="11">
        <f>'OddsRatio_working_3-way'!X471^(1/3)*SIN(('OddsRatio_working_3-way'!Y471+4*PI())/3)</f>
        <v>-0.50908819487348445</v>
      </c>
      <c r="AF471" s="11">
        <f>-'OddsRatio_working_3-way'!U471/(3*'OddsRatio_working_3-way'!X471^(1/3))*COS(('OddsRatio_working_3-way'!Y471)/3)</f>
        <v>0.52954735073297776</v>
      </c>
      <c r="AG471" s="11">
        <f>-'OddsRatio_working_3-way'!U471/(3*'OddsRatio_working_3-way'!X471^(1/3))*COS(('OddsRatio_working_3-way'!Y471+2*PI())/3)</f>
        <v>-0.35221926832142292</v>
      </c>
      <c r="AH471" s="11">
        <f>-'OddsRatio_working_3-way'!U471/(3*'OddsRatio_working_3-way'!X471^(1/3))*COS(('OddsRatio_working_3-way'!Y471+4*PI())/3)</f>
        <v>-0.17732808241155495</v>
      </c>
      <c r="AI471" s="11">
        <f>'OddsRatio_working_3-way'!U471/(3*'OddsRatio_working_3-way'!X471^(1/3))*SIN(('OddsRatio_working_3-way'!Y471)/3)</f>
        <v>-0.10097347326395527</v>
      </c>
      <c r="AJ471" s="11">
        <f>'OddsRatio_working_3-way'!U471/(3*'OddsRatio_working_3-way'!X471^(1/3))*SIN(('OddsRatio_working_3-way'!Y471+2*PI())/3)</f>
        <v>-0.40811472160952916</v>
      </c>
      <c r="AK471" s="11">
        <f>'OddsRatio_working_3-way'!U471/(3*'OddsRatio_working_3-way'!X471^(1/3))*SIN(('OddsRatio_working_3-way'!Y471+4*PI())/3)</f>
        <v>0.50908819487348433</v>
      </c>
      <c r="AL471" s="11">
        <f>'OddsRatio_working_3-way'!Z471+'OddsRatio_working_3-way'!AF471</f>
        <v>1.0590947014659555</v>
      </c>
      <c r="AM471" s="11">
        <f>'OddsRatio_working_3-way'!AA471+'OddsRatio_working_3-way'!AG471</f>
        <v>-0.70443853664284584</v>
      </c>
      <c r="AN471" s="11">
        <f>'OddsRatio_working_3-way'!AB471+'OddsRatio_working_3-way'!AH471</f>
        <v>-0.35465616482310991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1.0590947014659555</v>
      </c>
      <c r="AS471" s="11">
        <f>IF(('OddsRatio_working_3-way'!X471=0),IF(Q471&gt;0,-Q471^(1/3),(-Q471)^(1/3)),'OddsRatio_working_3-way'!AM471-'OddsRatio_working_3-way'!R471/3)</f>
        <v>-0.70443853664284584</v>
      </c>
      <c r="AT471" s="11">
        <f>IF(('OddsRatio_working_3-way'!X471=0),IF(Q471&gt;0,-Q471^(1/3),(-Q471)^(1/3)),'OddsRatio_working_3-way'!AN471-'OddsRatio_working_3-way'!R471/3)</f>
        <v>-0.35465616482310991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9">
        <f t="shared" si="104"/>
        <v>0.38922912472192478</v>
      </c>
      <c r="E472" s="9">
        <f t="shared" si="105"/>
        <v>0.26694668114863024</v>
      </c>
      <c r="F472" s="9">
        <f t="shared" si="106"/>
        <v>0.34382419412944476</v>
      </c>
      <c r="G472" s="9">
        <f t="shared" si="107"/>
        <v>1.0602573076497515</v>
      </c>
      <c r="H472" s="9">
        <f t="shared" si="108"/>
        <v>2.5691808153216322</v>
      </c>
      <c r="I472" s="9">
        <f t="shared" si="109"/>
        <v>3.7460664268128556</v>
      </c>
      <c r="J472" s="9">
        <f t="shared" si="110"/>
        <v>2.9084631537695533</v>
      </c>
      <c r="K472" s="11">
        <f t="shared" si="111"/>
        <v>0.40322580645161293</v>
      </c>
      <c r="L472" s="11">
        <f t="shared" si="112"/>
        <v>0.2785515320334262</v>
      </c>
      <c r="M472" s="11">
        <f t="shared" si="113"/>
        <v>0.35714285714285715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-0.2767768892083744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0.2354691090201918</v>
      </c>
      <c r="Q472" s="11">
        <f>2*'OddsRatio_working_3-way'!K472*'OddsRatio_working_3-way'!L472*'OddsRatio_working_3-way'!M472</f>
        <v>8.0227975816078975E-2</v>
      </c>
      <c r="R472" s="11">
        <f t="shared" si="114"/>
        <v>0</v>
      </c>
      <c r="S472" s="11">
        <f t="shared" si="115"/>
        <v>-0.85075422913260801</v>
      </c>
      <c r="T472" s="11">
        <f t="shared" si="116"/>
        <v>-0.28986515473001973</v>
      </c>
      <c r="U472" s="11">
        <f>'OddsRatio_working_3-way'!S472-'OddsRatio_working_3-way'!R472^2/3</f>
        <v>-0.85075422913260801</v>
      </c>
      <c r="V472" s="11">
        <f>'OddsRatio_working_3-way'!S472*'OddsRatio_working_3-way'!R472/3-2*'OddsRatio_working_3-way'!R472^3/27-'OddsRatio_working_3-way'!T472</f>
        <v>0.28986515473001973</v>
      </c>
      <c r="W472" s="11">
        <f>'OddsRatio_working_3-way'!V472^2+4*'OddsRatio_working_3-way'!U472^3/27</f>
        <v>-7.2020798764558386E-3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0.15101646251577519</v>
      </c>
      <c r="Y472" s="11">
        <f>IF('OddsRatio_working_3-way'!W472&gt;=0,IF('OddsRatio_working_3-way'!V472+SQRT('OddsRatio_working_3-way'!W472)&gt;0,0,PI()),ACOS('OddsRatio_working_3-way'!V472/(2*'OddsRatio_working_3-way'!X472)))</f>
        <v>0.28481460268650172</v>
      </c>
      <c r="Z472" s="11">
        <f>'OddsRatio_working_3-way'!X472^(1/3)*COS('OddsRatio_working_3-way'!Y472/3)</f>
        <v>0.53012865382487573</v>
      </c>
      <c r="AA472" s="11">
        <f>'OddsRatio_working_3-way'!X472^(1/3)*COS(('OddsRatio_working_3-way'!Y472+2*PI())/3)</f>
        <v>-0.30878234469139049</v>
      </c>
      <c r="AB472" s="11">
        <f>'OddsRatio_working_3-way'!X472^(1/3)*COS(('OddsRatio_working_3-way'!Y472+4*PI())/3)</f>
        <v>-0.22134630913348516</v>
      </c>
      <c r="AC472" s="11">
        <f>'OddsRatio_working_3-way'!X472^(1/3)*SIN('OddsRatio_working_3-way'!Y472/3)</f>
        <v>5.0481218666230343E-2</v>
      </c>
      <c r="AD472" s="11">
        <f>'OddsRatio_working_3-way'!X472^(1/3)*SIN(('OddsRatio_working_3-way'!Y472+2*PI())/3)</f>
        <v>0.43386427215327372</v>
      </c>
      <c r="AE472" s="11">
        <f>'OddsRatio_working_3-way'!X472^(1/3)*SIN(('OddsRatio_working_3-way'!Y472+4*PI())/3)</f>
        <v>-0.48434549081950412</v>
      </c>
      <c r="AF472" s="11">
        <f>-'OddsRatio_working_3-way'!U472/(3*'OddsRatio_working_3-way'!X472^(1/3))*COS(('OddsRatio_working_3-way'!Y472)/3)</f>
        <v>0.53012865382487573</v>
      </c>
      <c r="AG472" s="11">
        <f>-'OddsRatio_working_3-way'!U472/(3*'OddsRatio_working_3-way'!X472^(1/3))*COS(('OddsRatio_working_3-way'!Y472+2*PI())/3)</f>
        <v>-0.30878234469139049</v>
      </c>
      <c r="AH472" s="11">
        <f>-'OddsRatio_working_3-way'!U472/(3*'OddsRatio_working_3-way'!X472^(1/3))*COS(('OddsRatio_working_3-way'!Y472+4*PI())/3)</f>
        <v>-0.22134630913348516</v>
      </c>
      <c r="AI472" s="11">
        <f>'OddsRatio_working_3-way'!U472/(3*'OddsRatio_working_3-way'!X472^(1/3))*SIN(('OddsRatio_working_3-way'!Y472)/3)</f>
        <v>-5.0481218666230343E-2</v>
      </c>
      <c r="AJ472" s="11">
        <f>'OddsRatio_working_3-way'!U472/(3*'OddsRatio_working_3-way'!X472^(1/3))*SIN(('OddsRatio_working_3-way'!Y472+2*PI())/3)</f>
        <v>-0.43386427215327372</v>
      </c>
      <c r="AK472" s="11">
        <f>'OddsRatio_working_3-way'!U472/(3*'OddsRatio_working_3-way'!X472^(1/3))*SIN(('OddsRatio_working_3-way'!Y472+4*PI())/3)</f>
        <v>0.48434549081950412</v>
      </c>
      <c r="AL472" s="11">
        <f>'OddsRatio_working_3-way'!Z472+'OddsRatio_working_3-way'!AF472</f>
        <v>1.0602573076497515</v>
      </c>
      <c r="AM472" s="11">
        <f>'OddsRatio_working_3-way'!AA472+'OddsRatio_working_3-way'!AG472</f>
        <v>-0.61756468938278097</v>
      </c>
      <c r="AN472" s="11">
        <f>'OddsRatio_working_3-way'!AB472+'OddsRatio_working_3-way'!AH472</f>
        <v>-0.44269261826697032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1.0602573076497515</v>
      </c>
      <c r="AS472" s="11">
        <f>IF(('OddsRatio_working_3-way'!X472=0),IF(Q472&gt;0,-Q472^(1/3),(-Q472)^(1/3)),'OddsRatio_working_3-way'!AM472-'OddsRatio_working_3-way'!R472/3)</f>
        <v>-0.61756468938278097</v>
      </c>
      <c r="AT472" s="11">
        <f>IF(('OddsRatio_working_3-way'!X472=0),IF(Q472&gt;0,-Q472^(1/3),(-Q472)^(1/3)),'OddsRatio_working_3-way'!AN472-'OddsRatio_working_3-way'!R472/3)</f>
        <v>-0.44269261826697032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9">
        <f t="shared" si="104"/>
        <v>0.36512973829863821</v>
      </c>
      <c r="E473" s="9">
        <f t="shared" si="105"/>
        <v>0.27393226969738516</v>
      </c>
      <c r="F473" s="9">
        <f t="shared" si="106"/>
        <v>0.36093799200397619</v>
      </c>
      <c r="G473" s="9">
        <f t="shared" si="107"/>
        <v>1.0602149664290472</v>
      </c>
      <c r="H473" s="9">
        <f t="shared" si="108"/>
        <v>2.7387525449436381</v>
      </c>
      <c r="I473" s="9">
        <f t="shared" si="109"/>
        <v>3.6505374160726185</v>
      </c>
      <c r="J473" s="9">
        <f t="shared" si="110"/>
        <v>2.770558993936509</v>
      </c>
      <c r="K473" s="11">
        <f t="shared" si="111"/>
        <v>0.37878787878787878</v>
      </c>
      <c r="L473" s="11">
        <f t="shared" si="112"/>
        <v>0.2857142857142857</v>
      </c>
      <c r="M473" s="11">
        <f t="shared" si="113"/>
        <v>0.37453183520599254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-0.27753457528738412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0.23550107819770744</v>
      </c>
      <c r="Q473" s="11">
        <f>2*'OddsRatio_working_3-way'!K473*'OddsRatio_working_3-way'!L473*'OddsRatio_working_3-way'!M473</f>
        <v>8.1067496797833885E-2</v>
      </c>
      <c r="R473" s="11">
        <f t="shared" si="114"/>
        <v>0</v>
      </c>
      <c r="S473" s="11">
        <f t="shared" si="115"/>
        <v>-0.84854680882138223</v>
      </c>
      <c r="T473" s="11">
        <f t="shared" si="116"/>
        <v>-0.29209872937052744</v>
      </c>
      <c r="U473" s="11">
        <f>'OddsRatio_working_3-way'!S473-'OddsRatio_working_3-way'!R473^2/3</f>
        <v>-0.84854680882138223</v>
      </c>
      <c r="V473" s="11">
        <f>'OddsRatio_working_3-way'!S473*'OddsRatio_working_3-way'!R473/3-2*'OddsRatio_working_3-way'!R473^3/27-'OddsRatio_working_3-way'!T473</f>
        <v>0.29209872937052744</v>
      </c>
      <c r="W473" s="11">
        <f>'OddsRatio_working_3-way'!V473^2+4*'OddsRatio_working_3-way'!U473^3/27</f>
        <v>-5.1939752706837289E-3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0.1504290887516111</v>
      </c>
      <c r="Y473" s="11">
        <f>IF('OddsRatio_working_3-way'!W473&gt;=0,IF('OddsRatio_working_3-way'!V473+SQRT('OddsRatio_working_3-way'!W473)&gt;0,0,PI()),ACOS('OddsRatio_working_3-way'!V473/(2*'OddsRatio_working_3-way'!X473)))</f>
        <v>0.24189775218381282</v>
      </c>
      <c r="Z473" s="11">
        <f>'OddsRatio_working_3-way'!X473^(1/3)*COS('OddsRatio_working_3-way'!Y473/3)</f>
        <v>0.5301074832145235</v>
      </c>
      <c r="AA473" s="11">
        <f>'OddsRatio_working_3-way'!X473^(1/3)*COS(('OddsRatio_working_3-way'!Y473+2*PI())/3)</f>
        <v>-0.30215150953632031</v>
      </c>
      <c r="AB473" s="11">
        <f>'OddsRatio_working_3-way'!X473^(1/3)*COS(('OddsRatio_working_3-way'!Y473+4*PI())/3)</f>
        <v>-0.22795597367820289</v>
      </c>
      <c r="AC473" s="11">
        <f>'OddsRatio_working_3-way'!X473^(1/3)*SIN('OddsRatio_working_3-way'!Y473/3)</f>
        <v>4.2836812600352582E-2</v>
      </c>
      <c r="AD473" s="11">
        <f>'OddsRatio_working_3-way'!X473^(1/3)*SIN(('OddsRatio_working_3-way'!Y473+2*PI())/3)</f>
        <v>0.43766814089983402</v>
      </c>
      <c r="AE473" s="11">
        <f>'OddsRatio_working_3-way'!X473^(1/3)*SIN(('OddsRatio_working_3-way'!Y473+4*PI())/3)</f>
        <v>-0.48050495350018663</v>
      </c>
      <c r="AF473" s="11">
        <f>-'OddsRatio_working_3-way'!U473/(3*'OddsRatio_working_3-way'!X473^(1/3))*COS(('OddsRatio_working_3-way'!Y473)/3)</f>
        <v>0.53010748321452361</v>
      </c>
      <c r="AG473" s="11">
        <f>-'OddsRatio_working_3-way'!U473/(3*'OddsRatio_working_3-way'!X473^(1/3))*COS(('OddsRatio_working_3-way'!Y473+2*PI())/3)</f>
        <v>-0.30215150953632036</v>
      </c>
      <c r="AH473" s="11">
        <f>-'OddsRatio_working_3-way'!U473/(3*'OddsRatio_working_3-way'!X473^(1/3))*COS(('OddsRatio_working_3-way'!Y473+4*PI())/3)</f>
        <v>-0.22795597367820292</v>
      </c>
      <c r="AI473" s="11">
        <f>'OddsRatio_working_3-way'!U473/(3*'OddsRatio_working_3-way'!X473^(1/3))*SIN(('OddsRatio_working_3-way'!Y473)/3)</f>
        <v>-4.2836812600352596E-2</v>
      </c>
      <c r="AJ473" s="11">
        <f>'OddsRatio_working_3-way'!U473/(3*'OddsRatio_working_3-way'!X473^(1/3))*SIN(('OddsRatio_working_3-way'!Y473+2*PI())/3)</f>
        <v>-0.43766814089983413</v>
      </c>
      <c r="AK473" s="11">
        <f>'OddsRatio_working_3-way'!U473/(3*'OddsRatio_working_3-way'!X473^(1/3))*SIN(('OddsRatio_working_3-way'!Y473+4*PI())/3)</f>
        <v>0.48050495350018674</v>
      </c>
      <c r="AL473" s="11">
        <f>'OddsRatio_working_3-way'!Z473+'OddsRatio_working_3-way'!AF473</f>
        <v>1.0602149664290472</v>
      </c>
      <c r="AM473" s="11">
        <f>'OddsRatio_working_3-way'!AA473+'OddsRatio_working_3-way'!AG473</f>
        <v>-0.60430301907264061</v>
      </c>
      <c r="AN473" s="11">
        <f>'OddsRatio_working_3-way'!AB473+'OddsRatio_working_3-way'!AH473</f>
        <v>-0.45591194735640583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1.0602149664290472</v>
      </c>
      <c r="AS473" s="11">
        <f>IF(('OddsRatio_working_3-way'!X473=0),IF(Q473&gt;0,-Q473^(1/3),(-Q473)^(1/3)),'OddsRatio_working_3-way'!AM473-'OddsRatio_working_3-way'!R473/3)</f>
        <v>-0.60430301907264061</v>
      </c>
      <c r="AT473" s="11">
        <f>IF(('OddsRatio_working_3-way'!X473=0),IF(Q473&gt;0,-Q473^(1/3),(-Q473)^(1/3)),'OddsRatio_working_3-way'!AN473-'OddsRatio_working_3-way'!R473/3)</f>
        <v>-0.45591194735640583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9">
        <f t="shared" si="104"/>
        <v>0.33156028221081946</v>
      </c>
      <c r="E474" s="9">
        <f t="shared" si="105"/>
        <v>0.26088744190041679</v>
      </c>
      <c r="F474" s="9">
        <f t="shared" si="106"/>
        <v>0.40755227588876392</v>
      </c>
      <c r="G474" s="9">
        <f t="shared" si="107"/>
        <v>1.06107515483439</v>
      </c>
      <c r="H474" s="9">
        <f t="shared" si="108"/>
        <v>3.0160427941853407</v>
      </c>
      <c r="I474" s="9">
        <f t="shared" si="109"/>
        <v>3.8330706634078213</v>
      </c>
      <c r="J474" s="9">
        <f t="shared" si="110"/>
        <v>2.4536729621231141</v>
      </c>
      <c r="K474" s="11">
        <f t="shared" si="111"/>
        <v>0.34482758620689657</v>
      </c>
      <c r="L474" s="11">
        <f t="shared" si="112"/>
        <v>0.27247956403269757</v>
      </c>
      <c r="M474" s="11">
        <f t="shared" si="113"/>
        <v>0.42194092827004215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-0.27553261964540787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0.23549084975326978</v>
      </c>
      <c r="Q474" s="11">
        <f>2*'OddsRatio_working_3-way'!K474*'OddsRatio_working_3-way'!L474*'OddsRatio_working_3-way'!M474</f>
        <v>7.928984840177436E-2</v>
      </c>
      <c r="R474" s="11">
        <f t="shared" si="114"/>
        <v>0</v>
      </c>
      <c r="S474" s="11">
        <f t="shared" si="115"/>
        <v>-0.85467502924456207</v>
      </c>
      <c r="T474" s="11">
        <f t="shared" si="116"/>
        <v>-0.28776937011601428</v>
      </c>
      <c r="U474" s="11">
        <f>'OddsRatio_working_3-way'!S474-'OddsRatio_working_3-way'!R474^2/3</f>
        <v>-0.85467502924456207</v>
      </c>
      <c r="V474" s="11">
        <f>'OddsRatio_working_3-way'!S474*'OddsRatio_working_3-way'!R474/3-2*'OddsRatio_working_3-way'!R474^3/27-'OddsRatio_working_3-way'!T474</f>
        <v>0.28776937011601428</v>
      </c>
      <c r="W474" s="11">
        <f>'OddsRatio_working_3-way'!V474^2+4*'OddsRatio_working_3-way'!U474^3/27</f>
        <v>-9.6797467497832523E-3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0.15206162987975538</v>
      </c>
      <c r="Y474" s="11">
        <f>IF('OddsRatio_working_3-way'!W474&gt;=0,IF('OddsRatio_working_3-way'!V474+SQRT('OddsRatio_working_3-way'!W474)&gt;0,0,PI()),ACOS('OddsRatio_working_3-way'!V474/(2*'OddsRatio_working_3-way'!X474)))</f>
        <v>0.32943241366066878</v>
      </c>
      <c r="Z474" s="11">
        <f>'OddsRatio_working_3-way'!X474^(1/3)*COS('OddsRatio_working_3-way'!Y474/3)</f>
        <v>0.53053757741719509</v>
      </c>
      <c r="AA474" s="11">
        <f>'OddsRatio_working_3-way'!X474^(1/3)*COS(('OddsRatio_working_3-way'!Y474+2*PI())/3)</f>
        <v>-0.31592613291810828</v>
      </c>
      <c r="AB474" s="11">
        <f>'OddsRatio_working_3-way'!X474^(1/3)*COS(('OddsRatio_working_3-way'!Y474+4*PI())/3)</f>
        <v>-0.21461144449908692</v>
      </c>
      <c r="AC474" s="11">
        <f>'OddsRatio_working_3-way'!X474^(1/3)*SIN('OddsRatio_working_3-way'!Y474/3)</f>
        <v>5.8494062631585006E-2</v>
      </c>
      <c r="AD474" s="11">
        <f>'OddsRatio_working_3-way'!X474^(1/3)*SIN(('OddsRatio_working_3-way'!Y474+2*PI())/3)</f>
        <v>0.43021198838975172</v>
      </c>
      <c r="AE474" s="11">
        <f>'OddsRatio_working_3-way'!X474^(1/3)*SIN(('OddsRatio_working_3-way'!Y474+4*PI())/3)</f>
        <v>-0.48870605102133674</v>
      </c>
      <c r="AF474" s="11">
        <f>-'OddsRatio_working_3-way'!U474/(3*'OddsRatio_working_3-way'!X474^(1/3))*COS(('OddsRatio_working_3-way'!Y474)/3)</f>
        <v>0.53053757741719498</v>
      </c>
      <c r="AG474" s="11">
        <f>-'OddsRatio_working_3-way'!U474/(3*'OddsRatio_working_3-way'!X474^(1/3))*COS(('OddsRatio_working_3-way'!Y474+2*PI())/3)</f>
        <v>-0.31592613291810817</v>
      </c>
      <c r="AH474" s="11">
        <f>-'OddsRatio_working_3-way'!U474/(3*'OddsRatio_working_3-way'!X474^(1/3))*COS(('OddsRatio_working_3-way'!Y474+4*PI())/3)</f>
        <v>-0.2146114444990869</v>
      </c>
      <c r="AI474" s="11">
        <f>'OddsRatio_working_3-way'!U474/(3*'OddsRatio_working_3-way'!X474^(1/3))*SIN(('OddsRatio_working_3-way'!Y474)/3)</f>
        <v>-5.8494062631584992E-2</v>
      </c>
      <c r="AJ474" s="11">
        <f>'OddsRatio_working_3-way'!U474/(3*'OddsRatio_working_3-way'!X474^(1/3))*SIN(('OddsRatio_working_3-way'!Y474+2*PI())/3)</f>
        <v>-0.43021198838975161</v>
      </c>
      <c r="AK474" s="11">
        <f>'OddsRatio_working_3-way'!U474/(3*'OddsRatio_working_3-way'!X474^(1/3))*SIN(('OddsRatio_working_3-way'!Y474+4*PI())/3)</f>
        <v>0.48870605102133663</v>
      </c>
      <c r="AL474" s="11">
        <f>'OddsRatio_working_3-way'!Z474+'OddsRatio_working_3-way'!AF474</f>
        <v>1.06107515483439</v>
      </c>
      <c r="AM474" s="11">
        <f>'OddsRatio_working_3-way'!AA474+'OddsRatio_working_3-way'!AG474</f>
        <v>-0.63185226583621645</v>
      </c>
      <c r="AN474" s="11">
        <f>'OddsRatio_working_3-way'!AB474+'OddsRatio_working_3-way'!AH474</f>
        <v>-0.42922288899817385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1.06107515483439</v>
      </c>
      <c r="AS474" s="11">
        <f>IF(('OddsRatio_working_3-way'!X474=0),IF(Q474&gt;0,-Q474^(1/3),(-Q474)^(1/3)),'OddsRatio_working_3-way'!AM474-'OddsRatio_working_3-way'!R474/3)</f>
        <v>-0.63185226583621645</v>
      </c>
      <c r="AT474" s="11">
        <f>IF(('OddsRatio_working_3-way'!X474=0),IF(Q474&gt;0,-Q474^(1/3),(-Q474)^(1/3)),'OddsRatio_working_3-way'!AN474-'OddsRatio_working_3-way'!R474/3)</f>
        <v>-0.42922288899817385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9">
        <f t="shared" si="104"/>
        <v>0.20664437574268257</v>
      </c>
      <c r="E475" s="9">
        <f t="shared" si="105"/>
        <v>0.25269171546451513</v>
      </c>
      <c r="F475" s="9">
        <f t="shared" si="106"/>
        <v>0.54066390879280246</v>
      </c>
      <c r="G475" s="9">
        <f t="shared" si="107"/>
        <v>1.0754150234180258</v>
      </c>
      <c r="H475" s="9">
        <f t="shared" si="108"/>
        <v>4.8392316336023518</v>
      </c>
      <c r="I475" s="9">
        <f t="shared" si="109"/>
        <v>3.9573913143995711</v>
      </c>
      <c r="J475" s="9">
        <f t="shared" si="110"/>
        <v>1.8495778685002404</v>
      </c>
      <c r="K475" s="11">
        <f t="shared" si="111"/>
        <v>0.21881838074398249</v>
      </c>
      <c r="L475" s="11">
        <f t="shared" si="112"/>
        <v>0.26666666666666666</v>
      </c>
      <c r="M475" s="11">
        <f t="shared" si="113"/>
        <v>0.55865921787709494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-0.25282935833649145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0.2317763407210004</v>
      </c>
      <c r="Q475" s="11">
        <f>2*'OddsRatio_working_3-way'!K475*'OddsRatio_working_3-way'!L475*'OddsRatio_working_3-way'!M475</f>
        <v>6.5197282903234996E-2</v>
      </c>
      <c r="R475" s="11">
        <f t="shared" si="114"/>
        <v>0</v>
      </c>
      <c r="S475" s="11">
        <f t="shared" si="115"/>
        <v>-0.91673032849503366</v>
      </c>
      <c r="T475" s="11">
        <f t="shared" si="116"/>
        <v>-0.25787069718566352</v>
      </c>
      <c r="U475" s="11">
        <f>'OddsRatio_working_3-way'!S475-'OddsRatio_working_3-way'!R475^2/3</f>
        <v>-0.91673032849503366</v>
      </c>
      <c r="V475" s="11">
        <f>'OddsRatio_working_3-way'!S475*'OddsRatio_working_3-way'!R475/3-2*'OddsRatio_working_3-way'!R475^3/27-'OddsRatio_working_3-way'!T475</f>
        <v>0.25787069718566352</v>
      </c>
      <c r="W475" s="11">
        <f>'OddsRatio_working_3-way'!V475^2+4*'OddsRatio_working_3-way'!U475^3/27</f>
        <v>-4.7638277108413035E-2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0.16891978390306536</v>
      </c>
      <c r="Y475" s="11">
        <f>IF('OddsRatio_working_3-way'!W475&gt;=0,IF('OddsRatio_working_3-way'!V475+SQRT('OddsRatio_working_3-way'!W475)&gt;0,0,PI()),ACOS('OddsRatio_working_3-way'!V475/(2*'OddsRatio_working_3-way'!X475)))</f>
        <v>0.70240078709849918</v>
      </c>
      <c r="Z475" s="11">
        <f>'OddsRatio_working_3-way'!X475^(1/3)*COS('OddsRatio_working_3-way'!Y475/3)</f>
        <v>0.53770751170901288</v>
      </c>
      <c r="AA475" s="11">
        <f>'OddsRatio_working_3-way'!X475^(1/3)*COS(('OddsRatio_working_3-way'!Y475+2*PI())/3)</f>
        <v>-0.37991930412459207</v>
      </c>
      <c r="AB475" s="11">
        <f>'OddsRatio_working_3-way'!X475^(1/3)*COS(('OddsRatio_working_3-way'!Y475+4*PI())/3)</f>
        <v>-0.15778820758442072</v>
      </c>
      <c r="AC475" s="11">
        <f>'OddsRatio_working_3-way'!X475^(1/3)*SIN('OddsRatio_working_3-way'!Y475/3)</f>
        <v>0.12824744838285468</v>
      </c>
      <c r="AD475" s="11">
        <f>'OddsRatio_working_3-way'!X475^(1/3)*SIN(('OddsRatio_working_3-way'!Y475+2*PI())/3)</f>
        <v>0.40154464075429641</v>
      </c>
      <c r="AE475" s="11">
        <f>'OddsRatio_working_3-way'!X475^(1/3)*SIN(('OddsRatio_working_3-way'!Y475+4*PI())/3)</f>
        <v>-0.52979208913715103</v>
      </c>
      <c r="AF475" s="11">
        <f>-'OddsRatio_working_3-way'!U475/(3*'OddsRatio_working_3-way'!X475^(1/3))*COS(('OddsRatio_working_3-way'!Y475)/3)</f>
        <v>0.53770751170901299</v>
      </c>
      <c r="AG475" s="11">
        <f>-'OddsRatio_working_3-way'!U475/(3*'OddsRatio_working_3-way'!X475^(1/3))*COS(('OddsRatio_working_3-way'!Y475+2*PI())/3)</f>
        <v>-0.37991930412459213</v>
      </c>
      <c r="AH475" s="11">
        <f>-'OddsRatio_working_3-way'!U475/(3*'OddsRatio_working_3-way'!X475^(1/3))*COS(('OddsRatio_working_3-way'!Y475+4*PI())/3)</f>
        <v>-0.15778820758442075</v>
      </c>
      <c r="AI475" s="11">
        <f>'OddsRatio_working_3-way'!U475/(3*'OddsRatio_working_3-way'!X475^(1/3))*SIN(('OddsRatio_working_3-way'!Y475)/3)</f>
        <v>-0.12824744838285471</v>
      </c>
      <c r="AJ475" s="11">
        <f>'OddsRatio_working_3-way'!U475/(3*'OddsRatio_working_3-way'!X475^(1/3))*SIN(('OddsRatio_working_3-way'!Y475+2*PI())/3)</f>
        <v>-0.40154464075429647</v>
      </c>
      <c r="AK475" s="11">
        <f>'OddsRatio_working_3-way'!U475/(3*'OddsRatio_working_3-way'!X475^(1/3))*SIN(('OddsRatio_working_3-way'!Y475+4*PI())/3)</f>
        <v>0.52979208913715115</v>
      </c>
      <c r="AL475" s="11">
        <f>'OddsRatio_working_3-way'!Z475+'OddsRatio_working_3-way'!AF475</f>
        <v>1.0754150234180258</v>
      </c>
      <c r="AM475" s="11">
        <f>'OddsRatio_working_3-way'!AA475+'OddsRatio_working_3-way'!AG475</f>
        <v>-0.75983860824918414</v>
      </c>
      <c r="AN475" s="11">
        <f>'OddsRatio_working_3-way'!AB475+'OddsRatio_working_3-way'!AH475</f>
        <v>-0.3155764151688415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1.0754150234180258</v>
      </c>
      <c r="AS475" s="11">
        <f>IF(('OddsRatio_working_3-way'!X475=0),IF(Q475&gt;0,-Q475^(1/3),(-Q475)^(1/3)),'OddsRatio_working_3-way'!AM475-'OddsRatio_working_3-way'!R475/3)</f>
        <v>-0.75983860824918414</v>
      </c>
      <c r="AT475" s="11">
        <f>IF(('OddsRatio_working_3-way'!X475=0),IF(Q475&gt;0,-Q475^(1/3),(-Q475)^(1/3)),'OddsRatio_working_3-way'!AN475-'OddsRatio_working_3-way'!R475/3)</f>
        <v>-0.3155764151688415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9">
        <f t="shared" si="104"/>
        <v>0.68032066983278194</v>
      </c>
      <c r="E476" s="9">
        <f t="shared" si="105"/>
        <v>0.22400880783864607</v>
      </c>
      <c r="F476" s="9">
        <f t="shared" si="106"/>
        <v>9.5670522328571969E-2</v>
      </c>
      <c r="G476" s="9">
        <f t="shared" si="107"/>
        <v>1.0927792373222958</v>
      </c>
      <c r="H476" s="9">
        <f t="shared" si="108"/>
        <v>1.469895072048587</v>
      </c>
      <c r="I476" s="9">
        <f t="shared" si="109"/>
        <v>4.4641101823116784</v>
      </c>
      <c r="J476" s="9">
        <f t="shared" si="110"/>
        <v>10.452540402837858</v>
      </c>
      <c r="K476" s="11">
        <f t="shared" si="111"/>
        <v>0.69930069930069938</v>
      </c>
      <c r="L476" s="11">
        <f t="shared" si="112"/>
        <v>0.23980815347721823</v>
      </c>
      <c r="M476" s="11">
        <f t="shared" si="113"/>
        <v>0.10362694300518134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-0.20490116113927936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0.21288089279292172</v>
      </c>
      <c r="Q476" s="11">
        <f>2*'OddsRatio_working_3-way'!K476*'OddsRatio_working_3-way'!L476*'OddsRatio_working_3-way'!M476</f>
        <v>3.4756064129456608E-2</v>
      </c>
      <c r="R476" s="11">
        <f t="shared" si="114"/>
        <v>0</v>
      </c>
      <c r="S476" s="11">
        <f t="shared" si="115"/>
        <v>-1.0389442968955076</v>
      </c>
      <c r="T476" s="11">
        <f t="shared" si="116"/>
        <v>-0.16962355867681758</v>
      </c>
      <c r="U476" s="11">
        <f>'OddsRatio_working_3-way'!S476-'OddsRatio_working_3-way'!R476^2/3</f>
        <v>-1.0389442968955076</v>
      </c>
      <c r="V476" s="11">
        <f>'OddsRatio_working_3-way'!S476*'OddsRatio_working_3-way'!R476/3-2*'OddsRatio_working_3-way'!R476^3/27-'OddsRatio_working_3-way'!T476</f>
        <v>0.16962355867681758</v>
      </c>
      <c r="W476" s="11">
        <f>'OddsRatio_working_3-way'!V476^2+4*'OddsRatio_working_3-way'!U476^3/27</f>
        <v>-0.1373673936245044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0.20380109499380283</v>
      </c>
      <c r="Y476" s="11">
        <f>IF('OddsRatio_working_3-way'!W476&gt;=0,IF('OddsRatio_working_3-way'!V476+SQRT('OddsRatio_working_3-way'!W476)&gt;0,0,PI()),ACOS('OddsRatio_working_3-way'!V476/(2*'OddsRatio_working_3-way'!X476)))</f>
        <v>1.141589424656805</v>
      </c>
      <c r="Z476" s="11">
        <f>'OddsRatio_working_3-way'!X476^(1/3)*COS('OddsRatio_working_3-way'!Y476/3)</f>
        <v>0.54638961866114799</v>
      </c>
      <c r="AA476" s="11">
        <f>'OddsRatio_working_3-way'!X476^(1/3)*COS(('OddsRatio_working_3-way'!Y476+2*PI())/3)</f>
        <v>-0.46248258677109166</v>
      </c>
      <c r="AB476" s="11">
        <f>'OddsRatio_working_3-way'!X476^(1/3)*COS(('OddsRatio_working_3-way'!Y476+4*PI())/3)</f>
        <v>-8.390703189005641E-2</v>
      </c>
      <c r="AC476" s="11">
        <f>'OddsRatio_working_3-way'!X476^(1/3)*SIN('OddsRatio_working_3-way'!Y476/3)</f>
        <v>0.2185706985191776</v>
      </c>
      <c r="AD476" s="11">
        <f>'OddsRatio_working_3-way'!X476^(1/3)*SIN(('OddsRatio_working_3-way'!Y476+2*PI())/3)</f>
        <v>0.36390194086505723</v>
      </c>
      <c r="AE476" s="11">
        <f>'OddsRatio_working_3-way'!X476^(1/3)*SIN(('OddsRatio_working_3-way'!Y476+4*PI())/3)</f>
        <v>-0.58247263938423499</v>
      </c>
      <c r="AF476" s="11">
        <f>-'OddsRatio_working_3-way'!U476/(3*'OddsRatio_working_3-way'!X476^(1/3))*COS(('OddsRatio_working_3-way'!Y476)/3)</f>
        <v>0.54638961866114788</v>
      </c>
      <c r="AG476" s="11">
        <f>-'OddsRatio_working_3-way'!U476/(3*'OddsRatio_working_3-way'!X476^(1/3))*COS(('OddsRatio_working_3-way'!Y476+2*PI())/3)</f>
        <v>-0.46248258677109155</v>
      </c>
      <c r="AH476" s="11">
        <f>-'OddsRatio_working_3-way'!U476/(3*'OddsRatio_working_3-way'!X476^(1/3))*COS(('OddsRatio_working_3-way'!Y476+4*PI())/3)</f>
        <v>-8.3907031890056397E-2</v>
      </c>
      <c r="AI476" s="11">
        <f>'OddsRatio_working_3-way'!U476/(3*'OddsRatio_working_3-way'!X476^(1/3))*SIN(('OddsRatio_working_3-way'!Y476)/3)</f>
        <v>-0.21857069851917757</v>
      </c>
      <c r="AJ476" s="11">
        <f>'OddsRatio_working_3-way'!U476/(3*'OddsRatio_working_3-way'!X476^(1/3))*SIN(('OddsRatio_working_3-way'!Y476+2*PI())/3)</f>
        <v>-0.36390194086505717</v>
      </c>
      <c r="AK476" s="11">
        <f>'OddsRatio_working_3-way'!U476/(3*'OddsRatio_working_3-way'!X476^(1/3))*SIN(('OddsRatio_working_3-way'!Y476+4*PI())/3)</f>
        <v>0.58247263938423488</v>
      </c>
      <c r="AL476" s="11">
        <f>'OddsRatio_working_3-way'!Z476+'OddsRatio_working_3-way'!AF476</f>
        <v>1.0927792373222958</v>
      </c>
      <c r="AM476" s="11">
        <f>'OddsRatio_working_3-way'!AA476+'OddsRatio_working_3-way'!AG476</f>
        <v>-0.92496517354218322</v>
      </c>
      <c r="AN476" s="11">
        <f>'OddsRatio_working_3-way'!AB476+'OddsRatio_working_3-way'!AH476</f>
        <v>-0.16781406378011282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1.0927792373222958</v>
      </c>
      <c r="AS476" s="11">
        <f>IF(('OddsRatio_working_3-way'!X476=0),IF(Q476&gt;0,-Q476^(1/3),(-Q476)^(1/3)),'OddsRatio_working_3-way'!AM476-'OddsRatio_working_3-way'!R476/3)</f>
        <v>-0.92496517354218322</v>
      </c>
      <c r="AT476" s="11">
        <f>IF(('OddsRatio_working_3-way'!X476=0),IF(Q476&gt;0,-Q476^(1/3),(-Q476)^(1/3)),'OddsRatio_working_3-way'!AN476-'OddsRatio_working_3-way'!R476/3)</f>
        <v>-0.16781406378011282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9">
        <f t="shared" si="104"/>
        <v>0.50448649716448013</v>
      </c>
      <c r="E477" s="9">
        <f t="shared" si="105"/>
        <v>0.27494961440868548</v>
      </c>
      <c r="F477" s="9">
        <f t="shared" si="106"/>
        <v>0.22056388842683428</v>
      </c>
      <c r="G477" s="9">
        <f t="shared" si="107"/>
        <v>1.067623487534626</v>
      </c>
      <c r="H477" s="9">
        <f t="shared" si="108"/>
        <v>1.9822136085318558</v>
      </c>
      <c r="I477" s="9">
        <f t="shared" si="109"/>
        <v>3.6370300142105259</v>
      </c>
      <c r="J477" s="9">
        <f t="shared" si="110"/>
        <v>4.5338337437396117</v>
      </c>
      <c r="K477" s="11">
        <f t="shared" si="111"/>
        <v>0.52083333333333337</v>
      </c>
      <c r="L477" s="11">
        <f t="shared" si="112"/>
        <v>0.28818443804034583</v>
      </c>
      <c r="M477" s="11">
        <f t="shared" si="113"/>
        <v>0.23201856148491881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-0.2619417958816147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0.23332798420223283</v>
      </c>
      <c r="Q477" s="11">
        <f>2*'OddsRatio_working_3-way'!K477*'OddsRatio_working_3-way'!L477*'OddsRatio_working_3-way'!M477</f>
        <v>6.9650144537979949E-2</v>
      </c>
      <c r="R477" s="11">
        <f t="shared" si="114"/>
        <v>0</v>
      </c>
      <c r="S477" s="11">
        <f t="shared" si="115"/>
        <v>-0.89076271091798587</v>
      </c>
      <c r="T477" s="11">
        <f t="shared" si="116"/>
        <v>-0.26589931669193612</v>
      </c>
      <c r="U477" s="11">
        <f>'OddsRatio_working_3-way'!S477-'OddsRatio_working_3-way'!R477^2/3</f>
        <v>-0.89076271091798587</v>
      </c>
      <c r="V477" s="11">
        <f>'OddsRatio_working_3-way'!S477*'OddsRatio_working_3-way'!R477/3-2*'OddsRatio_working_3-way'!R477^3/27-'OddsRatio_working_3-way'!T477</f>
        <v>0.26589931669193612</v>
      </c>
      <c r="W477" s="11">
        <f>'OddsRatio_working_3-way'!V477^2+4*'OddsRatio_working_3-way'!U477^3/27</f>
        <v>-3.4006143547459483E-2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0.161793533681586</v>
      </c>
      <c r="Y477" s="11">
        <f>IF('OddsRatio_working_3-way'!W477&gt;=0,IF('OddsRatio_working_3-way'!V477+SQRT('OddsRatio_working_3-way'!W477)&gt;0,0,PI()),ACOS('OddsRatio_working_3-way'!V477/(2*'OddsRatio_working_3-way'!X477)))</f>
        <v>0.60636639353454702</v>
      </c>
      <c r="Z477" s="11">
        <f>'OddsRatio_working_3-way'!X477^(1/3)*COS('OddsRatio_working_3-way'!Y477/3)</f>
        <v>0.533811743767313</v>
      </c>
      <c r="AA477" s="11">
        <f>'OddsRatio_working_3-way'!X477^(1/3)*COS(('OddsRatio_working_3-way'!Y477+2*PI())/3)</f>
        <v>-0.3616394160566257</v>
      </c>
      <c r="AB477" s="11">
        <f>'OddsRatio_working_3-way'!X477^(1/3)*COS(('OddsRatio_working_3-way'!Y477+4*PI())/3)</f>
        <v>-0.17217232771068744</v>
      </c>
      <c r="AC477" s="11">
        <f>'OddsRatio_working_3-way'!X477^(1/3)*SIN('OddsRatio_working_3-way'!Y477/3)</f>
        <v>0.10938887445910231</v>
      </c>
      <c r="AD477" s="11">
        <f>'OddsRatio_working_3-way'!X477^(1/3)*SIN(('OddsRatio_working_3-way'!Y477+2*PI())/3)</f>
        <v>0.40760009371141154</v>
      </c>
      <c r="AE477" s="11">
        <f>'OddsRatio_working_3-way'!X477^(1/3)*SIN(('OddsRatio_working_3-way'!Y477+4*PI())/3)</f>
        <v>-0.51698896817051354</v>
      </c>
      <c r="AF477" s="11">
        <f>-'OddsRatio_working_3-way'!U477/(3*'OddsRatio_working_3-way'!X477^(1/3))*COS(('OddsRatio_working_3-way'!Y477)/3)</f>
        <v>0.533811743767313</v>
      </c>
      <c r="AG477" s="11">
        <f>-'OddsRatio_working_3-way'!U477/(3*'OddsRatio_working_3-way'!X477^(1/3))*COS(('OddsRatio_working_3-way'!Y477+2*PI())/3)</f>
        <v>-0.3616394160566257</v>
      </c>
      <c r="AH477" s="11">
        <f>-'OddsRatio_working_3-way'!U477/(3*'OddsRatio_working_3-way'!X477^(1/3))*COS(('OddsRatio_working_3-way'!Y477+4*PI())/3)</f>
        <v>-0.17217232771068744</v>
      </c>
      <c r="AI477" s="11">
        <f>'OddsRatio_working_3-way'!U477/(3*'OddsRatio_working_3-way'!X477^(1/3))*SIN(('OddsRatio_working_3-way'!Y477)/3)</f>
        <v>-0.10938887445910231</v>
      </c>
      <c r="AJ477" s="11">
        <f>'OddsRatio_working_3-way'!U477/(3*'OddsRatio_working_3-way'!X477^(1/3))*SIN(('OddsRatio_working_3-way'!Y477+2*PI())/3)</f>
        <v>-0.40760009371141154</v>
      </c>
      <c r="AK477" s="11">
        <f>'OddsRatio_working_3-way'!U477/(3*'OddsRatio_working_3-way'!X477^(1/3))*SIN(('OddsRatio_working_3-way'!Y477+4*PI())/3)</f>
        <v>0.51698896817051354</v>
      </c>
      <c r="AL477" s="11">
        <f>'OddsRatio_working_3-way'!Z477+'OddsRatio_working_3-way'!AF477</f>
        <v>1.067623487534626</v>
      </c>
      <c r="AM477" s="11">
        <f>'OddsRatio_working_3-way'!AA477+'OddsRatio_working_3-way'!AG477</f>
        <v>-0.72327883211325139</v>
      </c>
      <c r="AN477" s="11">
        <f>'OddsRatio_working_3-way'!AB477+'OddsRatio_working_3-way'!AH477</f>
        <v>-0.34434465542137488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1.067623487534626</v>
      </c>
      <c r="AS477" s="11">
        <f>IF(('OddsRatio_working_3-way'!X477=0),IF(Q477&gt;0,-Q477^(1/3),(-Q477)^(1/3)),'OddsRatio_working_3-way'!AM477-'OddsRatio_working_3-way'!R477/3)</f>
        <v>-0.72327883211325139</v>
      </c>
      <c r="AT477" s="11">
        <f>IF(('OddsRatio_working_3-way'!X477=0),IF(Q477&gt;0,-Q477^(1/3),(-Q477)^(1/3)),'OddsRatio_working_3-way'!AN477-'OddsRatio_working_3-way'!R477/3)</f>
        <v>-0.34434465542137488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9">
        <f t="shared" si="104"/>
        <v>0.43575094317119573</v>
      </c>
      <c r="E478" s="9">
        <f t="shared" si="105"/>
        <v>0.25656951066880795</v>
      </c>
      <c r="F478" s="9">
        <f t="shared" si="106"/>
        <v>0.30767954615999632</v>
      </c>
      <c r="G478" s="9">
        <f t="shared" si="107"/>
        <v>1.0613843392810547</v>
      </c>
      <c r="H478" s="9">
        <f t="shared" si="108"/>
        <v>2.2948888939228866</v>
      </c>
      <c r="I478" s="9">
        <f t="shared" si="109"/>
        <v>3.8975792462372789</v>
      </c>
      <c r="J478" s="9">
        <f t="shared" si="110"/>
        <v>3.2501347992758363</v>
      </c>
      <c r="K478" s="11">
        <f t="shared" si="111"/>
        <v>0.4504504504504504</v>
      </c>
      <c r="L478" s="11">
        <f t="shared" si="112"/>
        <v>0.26809651474530832</v>
      </c>
      <c r="M478" s="11">
        <f t="shared" si="113"/>
        <v>0.32051282051282048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-0.2733014515856339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0.23494829124855932</v>
      </c>
      <c r="Q478" s="11">
        <f>2*'OddsRatio_working_3-way'!K478*'OddsRatio_working_3-way'!L478*'OddsRatio_working_3-way'!M478</f>
        <v>7.741294604565381E-2</v>
      </c>
      <c r="R478" s="11">
        <f t="shared" si="114"/>
        <v>0</v>
      </c>
      <c r="S478" s="11">
        <f t="shared" si="115"/>
        <v>-0.85966719124776647</v>
      </c>
      <c r="T478" s="11">
        <f t="shared" si="116"/>
        <v>-0.28325113385428879</v>
      </c>
      <c r="U478" s="11">
        <f>'OddsRatio_working_3-way'!S478-'OddsRatio_working_3-way'!R478^2/3</f>
        <v>-0.85966719124776647</v>
      </c>
      <c r="V478" s="11">
        <f>'OddsRatio_working_3-way'!S478*'OddsRatio_working_3-way'!R478/3-2*'OddsRatio_working_3-way'!R478^3/27-'OddsRatio_working_3-way'!T478</f>
        <v>0.28325113385428879</v>
      </c>
      <c r="W478" s="11">
        <f>'OddsRatio_working_3-way'!V478^2+4*'OddsRatio_working_3-way'!U478^3/27</f>
        <v>-1.3889958084152956E-2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0.15339586281407103</v>
      </c>
      <c r="Y478" s="11">
        <f>IF('OddsRatio_working_3-way'!W478&gt;=0,IF('OddsRatio_working_3-way'!V478+SQRT('OddsRatio_working_3-way'!W478)&gt;0,0,PI()),ACOS('OddsRatio_working_3-way'!V478/(2*'OddsRatio_working_3-way'!X478)))</f>
        <v>0.39429274263098768</v>
      </c>
      <c r="Z478" s="11">
        <f>'OddsRatio_working_3-way'!X478^(1/3)*COS('OddsRatio_working_3-way'!Y478/3)</f>
        <v>0.53069216964052734</v>
      </c>
      <c r="AA478" s="11">
        <f>'OddsRatio_working_3-way'!X478^(1/3)*COS(('OddsRatio_working_3-way'!Y478+2*PI())/3)</f>
        <v>-0.32610103213827202</v>
      </c>
      <c r="AB478" s="11">
        <f>'OddsRatio_working_3-way'!X478^(1/3)*COS(('OddsRatio_working_3-way'!Y478+4*PI())/3)</f>
        <v>-0.20459113750225544</v>
      </c>
      <c r="AC478" s="11">
        <f>'OddsRatio_working_3-way'!X478^(1/3)*SIN('OddsRatio_working_3-way'!Y478/3)</f>
        <v>7.0153770377307245E-2</v>
      </c>
      <c r="AD478" s="11">
        <f>'OddsRatio_working_3-way'!X478^(1/3)*SIN(('OddsRatio_working_3-way'!Y478+2*PI())/3)</f>
        <v>0.42451601530952388</v>
      </c>
      <c r="AE478" s="11">
        <f>'OddsRatio_working_3-way'!X478^(1/3)*SIN(('OddsRatio_working_3-way'!Y478+4*PI())/3)</f>
        <v>-0.49466978568683112</v>
      </c>
      <c r="AF478" s="11">
        <f>-'OddsRatio_working_3-way'!U478/(3*'OddsRatio_working_3-way'!X478^(1/3))*COS(('OddsRatio_working_3-way'!Y478)/3)</f>
        <v>0.53069216964052723</v>
      </c>
      <c r="AG478" s="11">
        <f>-'OddsRatio_working_3-way'!U478/(3*'OddsRatio_working_3-way'!X478^(1/3))*COS(('OddsRatio_working_3-way'!Y478+2*PI())/3)</f>
        <v>-0.32610103213827196</v>
      </c>
      <c r="AH478" s="11">
        <f>-'OddsRatio_working_3-way'!U478/(3*'OddsRatio_working_3-way'!X478^(1/3))*COS(('OddsRatio_working_3-way'!Y478+4*PI())/3)</f>
        <v>-0.20459113750225538</v>
      </c>
      <c r="AI478" s="11">
        <f>'OddsRatio_working_3-way'!U478/(3*'OddsRatio_working_3-way'!X478^(1/3))*SIN(('OddsRatio_working_3-way'!Y478)/3)</f>
        <v>-7.0153770377307231E-2</v>
      </c>
      <c r="AJ478" s="11">
        <f>'OddsRatio_working_3-way'!U478/(3*'OddsRatio_working_3-way'!X478^(1/3))*SIN(('OddsRatio_working_3-way'!Y478+2*PI())/3)</f>
        <v>-0.42451601530952376</v>
      </c>
      <c r="AK478" s="11">
        <f>'OddsRatio_working_3-way'!U478/(3*'OddsRatio_working_3-way'!X478^(1/3))*SIN(('OddsRatio_working_3-way'!Y478+4*PI())/3)</f>
        <v>0.49466978568683101</v>
      </c>
      <c r="AL478" s="11">
        <f>'OddsRatio_working_3-way'!Z478+'OddsRatio_working_3-way'!AF478</f>
        <v>1.0613843392810547</v>
      </c>
      <c r="AM478" s="11">
        <f>'OddsRatio_working_3-way'!AA478+'OddsRatio_working_3-way'!AG478</f>
        <v>-0.65220206427654404</v>
      </c>
      <c r="AN478" s="11">
        <f>'OddsRatio_working_3-way'!AB478+'OddsRatio_working_3-way'!AH478</f>
        <v>-0.40918227500451082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1.0613843392810547</v>
      </c>
      <c r="AS478" s="11">
        <f>IF(('OddsRatio_working_3-way'!X478=0),IF(Q478&gt;0,-Q478^(1/3),(-Q478)^(1/3)),'OddsRatio_working_3-way'!AM478-'OddsRatio_working_3-way'!R478/3)</f>
        <v>-0.65220206427654404</v>
      </c>
      <c r="AT478" s="11">
        <f>IF(('OddsRatio_working_3-way'!X478=0),IF(Q478&gt;0,-Q478^(1/3),(-Q478)^(1/3)),'OddsRatio_working_3-way'!AN478-'OddsRatio_working_3-way'!R478/3)</f>
        <v>-0.40918227500451082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9">
        <f t="shared" si="104"/>
        <v>0.48116878490198373</v>
      </c>
      <c r="E479" s="9">
        <f t="shared" si="105"/>
        <v>0.2646464563299869</v>
      </c>
      <c r="F479" s="9">
        <f t="shared" si="106"/>
        <v>0.25418475876802921</v>
      </c>
      <c r="G479" s="9">
        <f t="shared" si="107"/>
        <v>1.0368007734855458</v>
      </c>
      <c r="H479" s="9">
        <f t="shared" si="108"/>
        <v>2.0782728044249681</v>
      </c>
      <c r="I479" s="9">
        <f t="shared" si="109"/>
        <v>3.7786260729412637</v>
      </c>
      <c r="J479" s="9">
        <f t="shared" si="110"/>
        <v>3.9341461889640952</v>
      </c>
      <c r="K479" s="11">
        <f t="shared" si="111"/>
        <v>0.49019607843137253</v>
      </c>
      <c r="L479" s="11">
        <f t="shared" si="112"/>
        <v>0.27173913043478259</v>
      </c>
      <c r="M479" s="11">
        <f t="shared" si="113"/>
        <v>0.2610966057441253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-0.27433284586396711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0.22780567556799075</v>
      </c>
      <c r="Q479" s="11">
        <f>2*'OddsRatio_working_3-way'!K479*'OddsRatio_working_3-way'!L479*'OddsRatio_working_3-way'!M479</f>
        <v>6.9558984906256727E-2</v>
      </c>
      <c r="R479" s="11">
        <f t="shared" si="114"/>
        <v>0</v>
      </c>
      <c r="S479" s="11">
        <f t="shared" si="115"/>
        <v>-0.83039883485535049</v>
      </c>
      <c r="T479" s="11">
        <f t="shared" si="116"/>
        <v>-0.25355689613903837</v>
      </c>
      <c r="U479" s="11">
        <f>'OddsRatio_working_3-way'!S479-'OddsRatio_working_3-way'!R479^2/3</f>
        <v>-0.83039883485535049</v>
      </c>
      <c r="V479" s="11">
        <f>'OddsRatio_working_3-way'!S479*'OddsRatio_working_3-way'!R479/3-2*'OddsRatio_working_3-way'!R479^3/27-'OddsRatio_working_3-way'!T479</f>
        <v>0.25355689613903837</v>
      </c>
      <c r="W479" s="11">
        <f>'OddsRatio_working_3-way'!V479^2+4*'OddsRatio_working_3-way'!U479^3/27</f>
        <v>-2.0540258663508379E-2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0.14562911645956267</v>
      </c>
      <c r="Y479" s="11">
        <f>IF('OddsRatio_working_3-way'!W479&gt;=0,IF('OddsRatio_working_3-way'!V479+SQRT('OddsRatio_working_3-way'!W479)&gt;0,0,PI()),ACOS('OddsRatio_working_3-way'!V479/(2*'OddsRatio_working_3-way'!X479)))</f>
        <v>0.5144631602853289</v>
      </c>
      <c r="Z479" s="11">
        <f>'OddsRatio_working_3-way'!X479^(1/3)*COS('OddsRatio_working_3-way'!Y479/3)</f>
        <v>0.51840038674277289</v>
      </c>
      <c r="AA479" s="11">
        <f>'OddsRatio_working_3-way'!X479^(1/3)*COS(('OddsRatio_working_3-way'!Y479+2*PI())/3)</f>
        <v>-0.33695292954539685</v>
      </c>
      <c r="AB479" s="11">
        <f>'OddsRatio_working_3-way'!X479^(1/3)*COS(('OddsRatio_working_3-way'!Y479+4*PI())/3)</f>
        <v>-0.18144745719737618</v>
      </c>
      <c r="AC479" s="11">
        <f>'OddsRatio_working_3-way'!X479^(1/3)*SIN('OddsRatio_working_3-way'!Y479/3)</f>
        <v>8.9781126320589794E-2</v>
      </c>
      <c r="AD479" s="11">
        <f>'OddsRatio_working_3-way'!X479^(1/3)*SIN(('OddsRatio_working_3-way'!Y479+2*PI())/3)</f>
        <v>0.40405734109062419</v>
      </c>
      <c r="AE479" s="11">
        <f>'OddsRatio_working_3-way'!X479^(1/3)*SIN(('OddsRatio_working_3-way'!Y479+4*PI())/3)</f>
        <v>-0.4938384674112139</v>
      </c>
      <c r="AF479" s="11">
        <f>-'OddsRatio_working_3-way'!U479/(3*'OddsRatio_working_3-way'!X479^(1/3))*COS(('OddsRatio_working_3-way'!Y479)/3)</f>
        <v>0.51840038674277278</v>
      </c>
      <c r="AG479" s="11">
        <f>-'OddsRatio_working_3-way'!U479/(3*'OddsRatio_working_3-way'!X479^(1/3))*COS(('OddsRatio_working_3-way'!Y479+2*PI())/3)</f>
        <v>-0.3369529295453968</v>
      </c>
      <c r="AH479" s="11">
        <f>-'OddsRatio_working_3-way'!U479/(3*'OddsRatio_working_3-way'!X479^(1/3))*COS(('OddsRatio_working_3-way'!Y479+4*PI())/3)</f>
        <v>-0.18144745719737615</v>
      </c>
      <c r="AI479" s="11">
        <f>'OddsRatio_working_3-way'!U479/(3*'OddsRatio_working_3-way'!X479^(1/3))*SIN(('OddsRatio_working_3-way'!Y479)/3)</f>
        <v>-8.978112632058978E-2</v>
      </c>
      <c r="AJ479" s="11">
        <f>'OddsRatio_working_3-way'!U479/(3*'OddsRatio_working_3-way'!X479^(1/3))*SIN(('OddsRatio_working_3-way'!Y479+2*PI())/3)</f>
        <v>-0.40405734109062413</v>
      </c>
      <c r="AK479" s="11">
        <f>'OddsRatio_working_3-way'!U479/(3*'OddsRatio_working_3-way'!X479^(1/3))*SIN(('OddsRatio_working_3-way'!Y479+4*PI())/3)</f>
        <v>0.49383846741121379</v>
      </c>
      <c r="AL479" s="11">
        <f>'OddsRatio_working_3-way'!Z479+'OddsRatio_working_3-way'!AF479</f>
        <v>1.0368007734855458</v>
      </c>
      <c r="AM479" s="11">
        <f>'OddsRatio_working_3-way'!AA479+'OddsRatio_working_3-way'!AG479</f>
        <v>-0.67390585909079359</v>
      </c>
      <c r="AN479" s="11">
        <f>'OddsRatio_working_3-way'!AB479+'OddsRatio_working_3-way'!AH479</f>
        <v>-0.3628949143947523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1.0368007734855458</v>
      </c>
      <c r="AS479" s="11">
        <f>IF(('OddsRatio_working_3-way'!X479=0),IF(Q479&gt;0,-Q479^(1/3),(-Q479)^(1/3)),'OddsRatio_working_3-way'!AM479-'OddsRatio_working_3-way'!R479/3)</f>
        <v>-0.67390585909079359</v>
      </c>
      <c r="AT479" s="11">
        <f>IF(('OddsRatio_working_3-way'!X479=0),IF(Q479&gt;0,-Q479^(1/3),(-Q479)^(1/3)),'OddsRatio_working_3-way'!AN479-'OddsRatio_working_3-way'!R479/3)</f>
        <v>-0.3628949143947523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9">
        <f t="shared" si="104"/>
        <v>0.12222535117108103</v>
      </c>
      <c r="E480" s="9">
        <f t="shared" si="105"/>
        <v>0.1850475666486075</v>
      </c>
      <c r="F480" s="9">
        <f t="shared" si="106"/>
        <v>0.69272708218031176</v>
      </c>
      <c r="G480" s="9">
        <f t="shared" si="107"/>
        <v>1.0561189306794585</v>
      </c>
      <c r="H480" s="9">
        <f t="shared" si="108"/>
        <v>8.1816087286203167</v>
      </c>
      <c r="I480" s="9">
        <f t="shared" si="109"/>
        <v>5.4040159409333421</v>
      </c>
      <c r="J480" s="9">
        <f t="shared" si="110"/>
        <v>1.4435699508853725</v>
      </c>
      <c r="K480" s="11">
        <f t="shared" si="111"/>
        <v>0.12820512820512822</v>
      </c>
      <c r="L480" s="11">
        <f t="shared" si="112"/>
        <v>0.19342359767891684</v>
      </c>
      <c r="M480" s="11">
        <f t="shared" si="113"/>
        <v>0.70422535211267612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-0.20797961403295551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0.19890707634189805</v>
      </c>
      <c r="Q480" s="11">
        <f>2*'OddsRatio_working_3-way'!K480*'OddsRatio_working_3-way'!L480*'OddsRatio_working_3-way'!M480</f>
        <v>3.4926615687778419E-2</v>
      </c>
      <c r="R480" s="11">
        <f t="shared" si="114"/>
        <v>0</v>
      </c>
      <c r="S480" s="11">
        <f t="shared" si="115"/>
        <v>-0.95637775493890542</v>
      </c>
      <c r="T480" s="11">
        <f t="shared" si="116"/>
        <v>-0.16793288058628719</v>
      </c>
      <c r="U480" s="11">
        <f>'OddsRatio_working_3-way'!S480-'OddsRatio_working_3-way'!R480^2/3</f>
        <v>-0.95637775493890542</v>
      </c>
      <c r="V480" s="11">
        <f>'OddsRatio_working_3-way'!S480*'OddsRatio_working_3-way'!R480/3-2*'OddsRatio_working_3-way'!R480^3/27-'OddsRatio_working_3-way'!T480</f>
        <v>0.16793288058628719</v>
      </c>
      <c r="W480" s="11">
        <f>'OddsRatio_working_3-way'!V480^2+4*'OddsRatio_working_3-way'!U480^3/27</f>
        <v>-0.10139246714800312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0.17999577740186803</v>
      </c>
      <c r="Y480" s="11">
        <f>IF('OddsRatio_working_3-way'!W480&gt;=0,IF('OddsRatio_working_3-way'!V480+SQRT('OddsRatio_working_3-way'!W480)&gt;0,0,PI()),ACOS('OddsRatio_working_3-way'!V480/(2*'OddsRatio_working_3-way'!X480)))</f>
        <v>1.0854766256525177</v>
      </c>
      <c r="Z480" s="11">
        <f>'OddsRatio_working_3-way'!X480^(1/3)*COS('OddsRatio_working_3-way'!Y480/3)</f>
        <v>0.52805946533972936</v>
      </c>
      <c r="AA480" s="11">
        <f>'OddsRatio_working_3-way'!X480^(1/3)*COS(('OddsRatio_working_3-way'!Y480+2*PI())/3)</f>
        <v>-0.43711739697199142</v>
      </c>
      <c r="AB480" s="11">
        <f>'OddsRatio_working_3-way'!X480^(1/3)*COS(('OddsRatio_working_3-way'!Y480+4*PI())/3)</f>
        <v>-9.0942068367738021E-2</v>
      </c>
      <c r="AC480" s="11">
        <f>'OddsRatio_working_3-way'!X480^(1/3)*SIN('OddsRatio_working_3-way'!Y480/3)</f>
        <v>0.19986441915647299</v>
      </c>
      <c r="AD480" s="11">
        <f>'OddsRatio_working_3-way'!X480^(1/3)*SIN(('OddsRatio_working_3-way'!Y480+2*PI())/3)</f>
        <v>0.35738070211479739</v>
      </c>
      <c r="AE480" s="11">
        <f>'OddsRatio_working_3-way'!X480^(1/3)*SIN(('OddsRatio_working_3-way'!Y480+4*PI())/3)</f>
        <v>-0.55724512127127035</v>
      </c>
      <c r="AF480" s="11">
        <f>-'OddsRatio_working_3-way'!U480/(3*'OddsRatio_working_3-way'!X480^(1/3))*COS(('OddsRatio_working_3-way'!Y480)/3)</f>
        <v>0.52805946533972925</v>
      </c>
      <c r="AG480" s="11">
        <f>-'OddsRatio_working_3-way'!U480/(3*'OddsRatio_working_3-way'!X480^(1/3))*COS(('OddsRatio_working_3-way'!Y480+2*PI())/3)</f>
        <v>-0.43711739697199137</v>
      </c>
      <c r="AH480" s="11">
        <f>-'OddsRatio_working_3-way'!U480/(3*'OddsRatio_working_3-way'!X480^(1/3))*COS(('OddsRatio_working_3-way'!Y480+4*PI())/3)</f>
        <v>-9.0942068367738008E-2</v>
      </c>
      <c r="AI480" s="11">
        <f>'OddsRatio_working_3-way'!U480/(3*'OddsRatio_working_3-way'!X480^(1/3))*SIN(('OddsRatio_working_3-way'!Y480)/3)</f>
        <v>-0.19986441915647296</v>
      </c>
      <c r="AJ480" s="11">
        <f>'OddsRatio_working_3-way'!U480/(3*'OddsRatio_working_3-way'!X480^(1/3))*SIN(('OddsRatio_working_3-way'!Y480+2*PI())/3)</f>
        <v>-0.35738070211479733</v>
      </c>
      <c r="AK480" s="11">
        <f>'OddsRatio_working_3-way'!U480/(3*'OddsRatio_working_3-way'!X480^(1/3))*SIN(('OddsRatio_working_3-way'!Y480+4*PI())/3)</f>
        <v>0.55724512127127024</v>
      </c>
      <c r="AL480" s="11">
        <f>'OddsRatio_working_3-way'!Z480+'OddsRatio_working_3-way'!AF480</f>
        <v>1.0561189306794585</v>
      </c>
      <c r="AM480" s="11">
        <f>'OddsRatio_working_3-way'!AA480+'OddsRatio_working_3-way'!AG480</f>
        <v>-0.87423479394398274</v>
      </c>
      <c r="AN480" s="11">
        <f>'OddsRatio_working_3-way'!AB480+'OddsRatio_working_3-way'!AH480</f>
        <v>-0.18188413673547604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1.0561189306794585</v>
      </c>
      <c r="AS480" s="11">
        <f>IF(('OddsRatio_working_3-way'!X480=0),IF(Q480&gt;0,-Q480^(1/3),(-Q480)^(1/3)),'OddsRatio_working_3-way'!AM480-'OddsRatio_working_3-way'!R480/3)</f>
        <v>-0.87423479394398274</v>
      </c>
      <c r="AT480" s="11">
        <f>IF(('OddsRatio_working_3-way'!X480=0),IF(Q480&gt;0,-Q480^(1/3),(-Q480)^(1/3)),'OddsRatio_working_3-way'!AN480-'OddsRatio_working_3-way'!R480/3)</f>
        <v>-0.18188413673547604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9">
        <f t="shared" si="104"/>
        <v>0.39285943246633331</v>
      </c>
      <c r="E481" s="9">
        <f t="shared" si="105"/>
        <v>0.3186528777619772</v>
      </c>
      <c r="F481" s="9">
        <f t="shared" si="106"/>
        <v>0.28848768977168948</v>
      </c>
      <c r="G481" s="9">
        <f t="shared" si="107"/>
        <v>1.0585203495803031</v>
      </c>
      <c r="H481" s="9">
        <f t="shared" si="108"/>
        <v>2.5454397103872428</v>
      </c>
      <c r="I481" s="9">
        <f t="shared" si="109"/>
        <v>3.1382111061522115</v>
      </c>
      <c r="J481" s="9">
        <f t="shared" si="110"/>
        <v>3.4663524145221056</v>
      </c>
      <c r="K481" s="11">
        <f t="shared" si="111"/>
        <v>0.4065040650406504</v>
      </c>
      <c r="L481" s="11">
        <f t="shared" si="112"/>
        <v>0.33112582781456956</v>
      </c>
      <c r="M481" s="11">
        <f t="shared" si="113"/>
        <v>0.3003003003003003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-0.27776266009184758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0.23484961297915591</v>
      </c>
      <c r="Q481" s="11">
        <f>2*'OddsRatio_working_3-way'!K481*'OddsRatio_working_3-way'!L481*'OddsRatio_working_3-way'!M481</f>
        <v>8.0843240268212019E-2</v>
      </c>
      <c r="R481" s="11">
        <f t="shared" si="114"/>
        <v>0</v>
      </c>
      <c r="S481" s="11">
        <f t="shared" si="115"/>
        <v>-0.84550462218895206</v>
      </c>
      <c r="T481" s="11">
        <f t="shared" si="116"/>
        <v>-0.2910515050564379</v>
      </c>
      <c r="U481" s="11">
        <f>'OddsRatio_working_3-way'!S481-'OddsRatio_working_3-way'!R481^2/3</f>
        <v>-0.84550462218895206</v>
      </c>
      <c r="V481" s="11">
        <f>'OddsRatio_working_3-way'!S481*'OddsRatio_working_3-way'!R481/3-2*'OddsRatio_working_3-way'!R481^3/27-'OddsRatio_working_3-way'!T481</f>
        <v>0.2910515050564379</v>
      </c>
      <c r="W481" s="11">
        <f>'OddsRatio_working_3-way'!V481^2+4*'OddsRatio_working_3-way'!U481^3/27</f>
        <v>-4.8346079562795741E-3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0.14962084292629257</v>
      </c>
      <c r="Y481" s="11">
        <f>IF('OddsRatio_working_3-way'!W481&gt;=0,IF('OddsRatio_working_3-way'!V481+SQRT('OddsRatio_working_3-way'!W481)&gt;0,0,PI()),ACOS('OddsRatio_working_3-way'!V481/(2*'OddsRatio_working_3-way'!X481)))</f>
        <v>0.23450183723551898</v>
      </c>
      <c r="Z481" s="11">
        <f>'OddsRatio_working_3-way'!X481^(1/3)*COS('OddsRatio_working_3-way'!Y481/3)</f>
        <v>0.52926017479015153</v>
      </c>
      <c r="AA481" s="11">
        <f>'OddsRatio_working_3-way'!X481^(1/3)*COS(('OddsRatio_working_3-way'!Y481+2*PI())/3)</f>
        <v>-0.30053142557433687</v>
      </c>
      <c r="AB481" s="11">
        <f>'OddsRatio_working_3-way'!X481^(1/3)*COS(('OddsRatio_working_3-way'!Y481+4*PI())/3)</f>
        <v>-0.22872874921581476</v>
      </c>
      <c r="AC481" s="11">
        <f>'OddsRatio_working_3-way'!X481^(1/3)*SIN('OddsRatio_working_3-way'!Y481/3)</f>
        <v>4.1455294524128355E-2</v>
      </c>
      <c r="AD481" s="11">
        <f>'OddsRatio_working_3-way'!X481^(1/3)*SIN(('OddsRatio_working_3-way'!Y481+2*PI())/3)</f>
        <v>0.4376251093175994</v>
      </c>
      <c r="AE481" s="11">
        <f>'OddsRatio_working_3-way'!X481^(1/3)*SIN(('OddsRatio_working_3-way'!Y481+4*PI())/3)</f>
        <v>-0.47908040384172773</v>
      </c>
      <c r="AF481" s="11">
        <f>-'OddsRatio_working_3-way'!U481/(3*'OddsRatio_working_3-way'!X481^(1/3))*COS(('OddsRatio_working_3-way'!Y481)/3)</f>
        <v>0.52926017479015153</v>
      </c>
      <c r="AG481" s="11">
        <f>-'OddsRatio_working_3-way'!U481/(3*'OddsRatio_working_3-way'!X481^(1/3))*COS(('OddsRatio_working_3-way'!Y481+2*PI())/3)</f>
        <v>-0.30053142557433687</v>
      </c>
      <c r="AH481" s="11">
        <f>-'OddsRatio_working_3-way'!U481/(3*'OddsRatio_working_3-way'!X481^(1/3))*COS(('OddsRatio_working_3-way'!Y481+4*PI())/3)</f>
        <v>-0.22872874921581476</v>
      </c>
      <c r="AI481" s="11">
        <f>'OddsRatio_working_3-way'!U481/(3*'OddsRatio_working_3-way'!X481^(1/3))*SIN(('OddsRatio_working_3-way'!Y481)/3)</f>
        <v>-4.1455294524128355E-2</v>
      </c>
      <c r="AJ481" s="11">
        <f>'OddsRatio_working_3-way'!U481/(3*'OddsRatio_working_3-way'!X481^(1/3))*SIN(('OddsRatio_working_3-way'!Y481+2*PI())/3)</f>
        <v>-0.4376251093175994</v>
      </c>
      <c r="AK481" s="11">
        <f>'OddsRatio_working_3-way'!U481/(3*'OddsRatio_working_3-way'!X481^(1/3))*SIN(('OddsRatio_working_3-way'!Y481+4*PI())/3)</f>
        <v>0.47908040384172773</v>
      </c>
      <c r="AL481" s="11">
        <f>'OddsRatio_working_3-way'!Z481+'OddsRatio_working_3-way'!AF481</f>
        <v>1.0585203495803031</v>
      </c>
      <c r="AM481" s="11">
        <f>'OddsRatio_working_3-way'!AA481+'OddsRatio_working_3-way'!AG481</f>
        <v>-0.60106285114867375</v>
      </c>
      <c r="AN481" s="11">
        <f>'OddsRatio_working_3-way'!AB481+'OddsRatio_working_3-way'!AH481</f>
        <v>-0.45745749843162953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1.0585203495803031</v>
      </c>
      <c r="AS481" s="11">
        <f>IF(('OddsRatio_working_3-way'!X481=0),IF(Q481&gt;0,-Q481^(1/3),(-Q481)^(1/3)),'OddsRatio_working_3-way'!AM481-'OddsRatio_working_3-way'!R481/3)</f>
        <v>-0.60106285114867375</v>
      </c>
      <c r="AT481" s="11">
        <f>IF(('OddsRatio_working_3-way'!X481=0),IF(Q481&gt;0,-Q481^(1/3),(-Q481)^(1/3)),'OddsRatio_working_3-way'!AN481-'OddsRatio_working_3-way'!R481/3)</f>
        <v>-0.45745749843162953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9">
        <f t="shared" si="104"/>
        <v>0.32606896626965076</v>
      </c>
      <c r="E482" s="9">
        <f t="shared" si="105"/>
        <v>0.3249459347327231</v>
      </c>
      <c r="F482" s="9">
        <f t="shared" si="106"/>
        <v>0.34898509899762625</v>
      </c>
      <c r="G482" s="9">
        <f t="shared" si="107"/>
        <v>1.0599158278603213</v>
      </c>
      <c r="H482" s="9">
        <f t="shared" si="108"/>
        <v>3.0668358643276261</v>
      </c>
      <c r="I482" s="9">
        <f t="shared" si="109"/>
        <v>3.0774350226062293</v>
      </c>
      <c r="J482" s="9">
        <f t="shared" si="110"/>
        <v>2.8654518570341647</v>
      </c>
      <c r="K482" s="11">
        <f t="shared" si="111"/>
        <v>0.33898305084745761</v>
      </c>
      <c r="L482" s="11">
        <f t="shared" si="112"/>
        <v>0.33783783783783783</v>
      </c>
      <c r="M482" s="11">
        <f t="shared" si="113"/>
        <v>0.3623188405797102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-0.27911330637933418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0.23526658567189151</v>
      </c>
      <c r="Q482" s="11">
        <f>2*'OddsRatio_working_3-way'!K482*'OddsRatio_working_3-way'!L482*'OddsRatio_working_3-way'!M482</f>
        <v>8.2986449972448501E-2</v>
      </c>
      <c r="R482" s="11">
        <f t="shared" si="114"/>
        <v>0</v>
      </c>
      <c r="S482" s="11">
        <f t="shared" si="115"/>
        <v>-0.84290709290709365</v>
      </c>
      <c r="T482" s="11">
        <f t="shared" si="116"/>
        <v>-0.2973217258931547</v>
      </c>
      <c r="U482" s="11">
        <f>'OddsRatio_working_3-way'!S482-'OddsRatio_working_3-way'!R482^2/3</f>
        <v>-0.84290709290709365</v>
      </c>
      <c r="V482" s="11">
        <f>'OddsRatio_working_3-way'!S482*'OddsRatio_working_3-way'!R482/3-2*'OddsRatio_working_3-way'!R482^3/27-'OddsRatio_working_3-way'!T482</f>
        <v>0.2973217258931547</v>
      </c>
      <c r="W482" s="11">
        <f>'OddsRatio_working_3-way'!V482^2+4*'OddsRatio_working_3-way'!U482^3/27</f>
        <v>-3.2261439796578417E-4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0.14893188299189836</v>
      </c>
      <c r="Y482" s="11">
        <f>IF('OddsRatio_working_3-way'!W482&gt;=0,IF('OddsRatio_working_3-way'!V482+SQRT('OddsRatio_working_3-way'!W482)&gt;0,0,PI()),ACOS('OddsRatio_working_3-way'!V482/(2*'OddsRatio_working_3-way'!X482)))</f>
        <v>6.0337560268233448E-2</v>
      </c>
      <c r="Z482" s="11">
        <f>'OddsRatio_working_3-way'!X482^(1/3)*COS('OddsRatio_working_3-way'!Y482/3)</f>
        <v>0.52995791393016078</v>
      </c>
      <c r="AA482" s="11">
        <f>'OddsRatio_working_3-way'!X482^(1/3)*COS(('OddsRatio_working_3-way'!Y482+2*PI())/3)</f>
        <v>-0.27421098403759336</v>
      </c>
      <c r="AB482" s="11">
        <f>'OddsRatio_working_3-way'!X482^(1/3)*COS(('OddsRatio_working_3-way'!Y482+4*PI())/3)</f>
        <v>-0.25574692989256737</v>
      </c>
      <c r="AC482" s="11">
        <f>'OddsRatio_working_3-way'!X482^(1/3)*SIN('OddsRatio_working_3-way'!Y482/3)</f>
        <v>1.0660226630962574E-2</v>
      </c>
      <c r="AD482" s="11">
        <f>'OddsRatio_working_3-way'!X482^(1/3)*SIN(('OddsRatio_working_3-way'!Y482+2*PI())/3)</f>
        <v>0.45362690308464509</v>
      </c>
      <c r="AE482" s="11">
        <f>'OddsRatio_working_3-way'!X482^(1/3)*SIN(('OddsRatio_working_3-way'!Y482+4*PI())/3)</f>
        <v>-0.46428712971560759</v>
      </c>
      <c r="AF482" s="11">
        <f>-'OddsRatio_working_3-way'!U482/(3*'OddsRatio_working_3-way'!X482^(1/3))*COS(('OddsRatio_working_3-way'!Y482)/3)</f>
        <v>0.52995791393016067</v>
      </c>
      <c r="AG482" s="11">
        <f>-'OddsRatio_working_3-way'!U482/(3*'OddsRatio_working_3-way'!X482^(1/3))*COS(('OddsRatio_working_3-way'!Y482+2*PI())/3)</f>
        <v>-0.27421098403759331</v>
      </c>
      <c r="AH482" s="11">
        <f>-'OddsRatio_working_3-way'!U482/(3*'OddsRatio_working_3-way'!X482^(1/3))*COS(('OddsRatio_working_3-way'!Y482+4*PI())/3)</f>
        <v>-0.25574692989256731</v>
      </c>
      <c r="AI482" s="11">
        <f>'OddsRatio_working_3-way'!U482/(3*'OddsRatio_working_3-way'!X482^(1/3))*SIN(('OddsRatio_working_3-way'!Y482)/3)</f>
        <v>-1.066022663096257E-2</v>
      </c>
      <c r="AJ482" s="11">
        <f>'OddsRatio_working_3-way'!U482/(3*'OddsRatio_working_3-way'!X482^(1/3))*SIN(('OddsRatio_working_3-way'!Y482+2*PI())/3)</f>
        <v>-0.45362690308464498</v>
      </c>
      <c r="AK482" s="11">
        <f>'OddsRatio_working_3-way'!U482/(3*'OddsRatio_working_3-way'!X482^(1/3))*SIN(('OddsRatio_working_3-way'!Y482+4*PI())/3)</f>
        <v>0.46428712971560748</v>
      </c>
      <c r="AL482" s="11">
        <f>'OddsRatio_working_3-way'!Z482+'OddsRatio_working_3-way'!AF482</f>
        <v>1.0599158278603213</v>
      </c>
      <c r="AM482" s="11">
        <f>'OddsRatio_working_3-way'!AA482+'OddsRatio_working_3-way'!AG482</f>
        <v>-0.54842196807518673</v>
      </c>
      <c r="AN482" s="11">
        <f>'OddsRatio_working_3-way'!AB482+'OddsRatio_working_3-way'!AH482</f>
        <v>-0.51149385978513462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1.0599158278603213</v>
      </c>
      <c r="AS482" s="11">
        <f>IF(('OddsRatio_working_3-way'!X482=0),IF(Q482&gt;0,-Q482^(1/3),(-Q482)^(1/3)),'OddsRatio_working_3-way'!AM482-'OddsRatio_working_3-way'!R482/3)</f>
        <v>-0.54842196807518673</v>
      </c>
      <c r="AT482" s="11">
        <f>IF(('OddsRatio_working_3-way'!X482=0),IF(Q482&gt;0,-Q482^(1/3),(-Q482)^(1/3)),'OddsRatio_working_3-way'!AN482-'OddsRatio_working_3-way'!R482/3)</f>
        <v>-0.51149385978513462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9">
        <f t="shared" si="104"/>
        <v>0.31764571358168886</v>
      </c>
      <c r="E483" s="9">
        <f t="shared" si="105"/>
        <v>0.32642350583364066</v>
      </c>
      <c r="F483" s="9">
        <f t="shared" si="106"/>
        <v>0.35593078058467054</v>
      </c>
      <c r="G483" s="9">
        <f t="shared" si="107"/>
        <v>1.0582076259492117</v>
      </c>
      <c r="H483" s="9">
        <f t="shared" si="108"/>
        <v>3.1481614806768996</v>
      </c>
      <c r="I483" s="9">
        <f t="shared" si="109"/>
        <v>3.0635048706009629</v>
      </c>
      <c r="J483" s="9">
        <f t="shared" si="110"/>
        <v>2.8095350403731523</v>
      </c>
      <c r="K483" s="11">
        <f t="shared" si="111"/>
        <v>0.33003300330033003</v>
      </c>
      <c r="L483" s="11">
        <f t="shared" si="112"/>
        <v>0.33898305084745761</v>
      </c>
      <c r="M483" s="11">
        <f t="shared" si="113"/>
        <v>0.36900369003690037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-0.27944273569266997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0.23489746560496311</v>
      </c>
      <c r="Q483" s="11">
        <f>2*'OddsRatio_working_3-way'!K483*'OddsRatio_working_3-way'!L483*'OddsRatio_working_3-way'!M483</f>
        <v>8.2565014272394766E-2</v>
      </c>
      <c r="R483" s="11">
        <f t="shared" si="114"/>
        <v>0</v>
      </c>
      <c r="S483" s="11">
        <f t="shared" si="115"/>
        <v>-0.84059249213514153</v>
      </c>
      <c r="T483" s="11">
        <f t="shared" si="116"/>
        <v>-0.29546309038142055</v>
      </c>
      <c r="U483" s="11">
        <f>'OddsRatio_working_3-way'!S483-'OddsRatio_working_3-way'!R483^2/3</f>
        <v>-0.84059249213514153</v>
      </c>
      <c r="V483" s="11">
        <f>'OddsRatio_working_3-way'!S483*'OddsRatio_working_3-way'!R483/3-2*'OddsRatio_working_3-way'!R483^3/27-'OddsRatio_working_3-way'!T483</f>
        <v>0.29546309038142055</v>
      </c>
      <c r="W483" s="11">
        <f>'OddsRatio_working_3-way'!V483^2+4*'OddsRatio_working_3-way'!U483^3/27</f>
        <v>-6.9549884417521857E-4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0.14831885974305048</v>
      </c>
      <c r="Y483" s="11">
        <f>IF('OddsRatio_working_3-way'!W483&gt;=0,IF('OddsRatio_working_3-way'!V483+SQRT('OddsRatio_working_3-way'!W483)&gt;0,0,PI()),ACOS('OddsRatio_working_3-way'!V483/(2*'OddsRatio_working_3-way'!X483)))</f>
        <v>8.9021642746528684E-2</v>
      </c>
      <c r="Z483" s="11">
        <f>'OddsRatio_working_3-way'!X483^(1/3)*COS('OddsRatio_working_3-way'!Y483/3)</f>
        <v>0.52910381297460585</v>
      </c>
      <c r="AA483" s="11">
        <f>'OddsRatio_working_3-way'!X483^(1/3)*COS(('OddsRatio_working_3-way'!Y483+2*PI())/3)</f>
        <v>-0.27815298569394575</v>
      </c>
      <c r="AB483" s="11">
        <f>'OddsRatio_working_3-way'!X483^(1/3)*COS(('OddsRatio_working_3-way'!Y483+4*PI())/3)</f>
        <v>-0.25095082728065998</v>
      </c>
      <c r="AC483" s="11">
        <f>'OddsRatio_working_3-way'!X483^(1/3)*SIN('OddsRatio_working_3-way'!Y483/3)</f>
        <v>1.5705173482449406E-2</v>
      </c>
      <c r="AD483" s="11">
        <f>'OddsRatio_working_3-way'!X483^(1/3)*SIN(('OddsRatio_working_3-way'!Y483+2*PI())/3)</f>
        <v>0.45036475653399444</v>
      </c>
      <c r="AE483" s="11">
        <f>'OddsRatio_working_3-way'!X483^(1/3)*SIN(('OddsRatio_working_3-way'!Y483+4*PI())/3)</f>
        <v>-0.46606993001644387</v>
      </c>
      <c r="AF483" s="11">
        <f>-'OddsRatio_working_3-way'!U483/(3*'OddsRatio_working_3-way'!X483^(1/3))*COS(('OddsRatio_working_3-way'!Y483)/3)</f>
        <v>0.52910381297460585</v>
      </c>
      <c r="AG483" s="11">
        <f>-'OddsRatio_working_3-way'!U483/(3*'OddsRatio_working_3-way'!X483^(1/3))*COS(('OddsRatio_working_3-way'!Y483+2*PI())/3)</f>
        <v>-0.27815298569394575</v>
      </c>
      <c r="AH483" s="11">
        <f>-'OddsRatio_working_3-way'!U483/(3*'OddsRatio_working_3-way'!X483^(1/3))*COS(('OddsRatio_working_3-way'!Y483+4*PI())/3)</f>
        <v>-0.25095082728065998</v>
      </c>
      <c r="AI483" s="11">
        <f>'OddsRatio_working_3-way'!U483/(3*'OddsRatio_working_3-way'!X483^(1/3))*SIN(('OddsRatio_working_3-way'!Y483)/3)</f>
        <v>-1.5705173482449406E-2</v>
      </c>
      <c r="AJ483" s="11">
        <f>'OddsRatio_working_3-way'!U483/(3*'OddsRatio_working_3-way'!X483^(1/3))*SIN(('OddsRatio_working_3-way'!Y483+2*PI())/3)</f>
        <v>-0.45036475653399444</v>
      </c>
      <c r="AK483" s="11">
        <f>'OddsRatio_working_3-way'!U483/(3*'OddsRatio_working_3-way'!X483^(1/3))*SIN(('OddsRatio_working_3-way'!Y483+4*PI())/3)</f>
        <v>0.46606993001644387</v>
      </c>
      <c r="AL483" s="11">
        <f>'OddsRatio_working_3-way'!Z483+'OddsRatio_working_3-way'!AF483</f>
        <v>1.0582076259492117</v>
      </c>
      <c r="AM483" s="11">
        <f>'OddsRatio_working_3-way'!AA483+'OddsRatio_working_3-way'!AG483</f>
        <v>-0.55630597138789151</v>
      </c>
      <c r="AN483" s="11">
        <f>'OddsRatio_working_3-way'!AB483+'OddsRatio_working_3-way'!AH483</f>
        <v>-0.50190165456131997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1.0582076259492117</v>
      </c>
      <c r="AS483" s="11">
        <f>IF(('OddsRatio_working_3-way'!X483=0),IF(Q483&gt;0,-Q483^(1/3),(-Q483)^(1/3)),'OddsRatio_working_3-way'!AM483-'OddsRatio_working_3-way'!R483/3)</f>
        <v>-0.55630597138789151</v>
      </c>
      <c r="AT483" s="11">
        <f>IF(('OddsRatio_working_3-way'!X483=0),IF(Q483&gt;0,-Q483^(1/3),(-Q483)^(1/3)),'OddsRatio_working_3-way'!AN483-'OddsRatio_working_3-way'!R483/3)</f>
        <v>-0.50190165456131997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9">
        <f t="shared" si="104"/>
        <v>0.47472753079342167</v>
      </c>
      <c r="E484" s="9">
        <f t="shared" si="105"/>
        <v>0.30617193461490977</v>
      </c>
      <c r="F484" s="9">
        <f t="shared" si="106"/>
        <v>0.21910053459166881</v>
      </c>
      <c r="G484" s="9">
        <f t="shared" si="107"/>
        <v>1.0639148757293877</v>
      </c>
      <c r="H484" s="9">
        <f t="shared" si="108"/>
        <v>2.1064714707585632</v>
      </c>
      <c r="I484" s="9">
        <f t="shared" si="109"/>
        <v>3.2661386853035963</v>
      </c>
      <c r="J484" s="9">
        <f t="shared" si="110"/>
        <v>4.5641148336934476</v>
      </c>
      <c r="K484" s="11">
        <f t="shared" si="111"/>
        <v>0.49019607843137253</v>
      </c>
      <c r="L484" s="11">
        <f t="shared" si="112"/>
        <v>0.31948881789137379</v>
      </c>
      <c r="M484" s="11">
        <f t="shared" si="113"/>
        <v>0.22988505747126439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-0.26717387406653759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0.23473823446605324</v>
      </c>
      <c r="Q484" s="11">
        <f>2*'OddsRatio_working_3-way'!K484*'OddsRatio_working_3-way'!L484*'OddsRatio_working_3-way'!M484</f>
        <v>7.2005593394494888E-2</v>
      </c>
      <c r="R484" s="11">
        <f t="shared" si="114"/>
        <v>0</v>
      </c>
      <c r="S484" s="11">
        <f t="shared" si="115"/>
        <v>-0.87859726287306628</v>
      </c>
      <c r="T484" s="11">
        <f t="shared" si="116"/>
        <v>-0.26950836284449897</v>
      </c>
      <c r="U484" s="11">
        <f>'OddsRatio_working_3-way'!S484-'OddsRatio_working_3-way'!R484^2/3</f>
        <v>-0.87859726287306628</v>
      </c>
      <c r="V484" s="11">
        <f>'OddsRatio_working_3-way'!S484*'OddsRatio_working_3-way'!R484/3-2*'OddsRatio_working_3-way'!R484^3/27-'OddsRatio_working_3-way'!T484</f>
        <v>0.26950836284449897</v>
      </c>
      <c r="W484" s="11">
        <f>'OddsRatio_working_3-way'!V484^2+4*'OddsRatio_working_3-way'!U484^3/27</f>
        <v>-2.7842035393796774E-2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0.15849037276512956</v>
      </c>
      <c r="Y484" s="11">
        <f>IF('OddsRatio_working_3-way'!W484&gt;=0,IF('OddsRatio_working_3-way'!V484+SQRT('OddsRatio_working_3-way'!W484)&gt;0,0,PI()),ACOS('OddsRatio_working_3-way'!V484/(2*'OddsRatio_working_3-way'!X484)))</f>
        <v>0.55436333767785451</v>
      </c>
      <c r="Z484" s="11">
        <f>'OddsRatio_working_3-way'!X484^(1/3)*COS('OddsRatio_working_3-way'!Y484/3)</f>
        <v>0.53195743786469385</v>
      </c>
      <c r="AA484" s="11">
        <f>'OddsRatio_working_3-way'!X484^(1/3)*COS(('OddsRatio_working_3-way'!Y484+2*PI())/3)</f>
        <v>-0.35209073286530118</v>
      </c>
      <c r="AB484" s="11">
        <f>'OddsRatio_working_3-way'!X484^(1/3)*COS(('OddsRatio_working_3-way'!Y484+4*PI())/3)</f>
        <v>-0.17986670499939283</v>
      </c>
      <c r="AC484" s="11">
        <f>'OddsRatio_working_3-way'!X484^(1/3)*SIN('OddsRatio_working_3-way'!Y484/3)</f>
        <v>9.9433588849304047E-2</v>
      </c>
      <c r="AD484" s="11">
        <f>'OddsRatio_working_3-way'!X484^(1/3)*SIN(('OddsRatio_working_3-way'!Y484+2*PI())/3)</f>
        <v>0.41097186049825501</v>
      </c>
      <c r="AE484" s="11">
        <f>'OddsRatio_working_3-way'!X484^(1/3)*SIN(('OddsRatio_working_3-way'!Y484+4*PI())/3)</f>
        <v>-0.51040544934755883</v>
      </c>
      <c r="AF484" s="11">
        <f>-'OddsRatio_working_3-way'!U484/(3*'OddsRatio_working_3-way'!X484^(1/3))*COS(('OddsRatio_working_3-way'!Y484)/3)</f>
        <v>0.53195743786469396</v>
      </c>
      <c r="AG484" s="11">
        <f>-'OddsRatio_working_3-way'!U484/(3*'OddsRatio_working_3-way'!X484^(1/3))*COS(('OddsRatio_working_3-way'!Y484+2*PI())/3)</f>
        <v>-0.35209073286530124</v>
      </c>
      <c r="AH484" s="11">
        <f>-'OddsRatio_working_3-way'!U484/(3*'OddsRatio_working_3-way'!X484^(1/3))*COS(('OddsRatio_working_3-way'!Y484+4*PI())/3)</f>
        <v>-0.17986670499939289</v>
      </c>
      <c r="AI484" s="11">
        <f>'OddsRatio_working_3-way'!U484/(3*'OddsRatio_working_3-way'!X484^(1/3))*SIN(('OddsRatio_working_3-way'!Y484)/3)</f>
        <v>-9.9433588849304061E-2</v>
      </c>
      <c r="AJ484" s="11">
        <f>'OddsRatio_working_3-way'!U484/(3*'OddsRatio_working_3-way'!X484^(1/3))*SIN(('OddsRatio_working_3-way'!Y484+2*PI())/3)</f>
        <v>-0.41097186049825513</v>
      </c>
      <c r="AK484" s="11">
        <f>'OddsRatio_working_3-way'!U484/(3*'OddsRatio_working_3-way'!X484^(1/3))*SIN(('OddsRatio_working_3-way'!Y484+4*PI())/3)</f>
        <v>0.51040544934755894</v>
      </c>
      <c r="AL484" s="11">
        <f>'OddsRatio_working_3-way'!Z484+'OddsRatio_working_3-way'!AF484</f>
        <v>1.0639148757293877</v>
      </c>
      <c r="AM484" s="11">
        <f>'OddsRatio_working_3-way'!AA484+'OddsRatio_working_3-way'!AG484</f>
        <v>-0.70418146573060247</v>
      </c>
      <c r="AN484" s="11">
        <f>'OddsRatio_working_3-way'!AB484+'OddsRatio_working_3-way'!AH484</f>
        <v>-0.35973340999878572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1.0639148757293877</v>
      </c>
      <c r="AS484" s="11">
        <f>IF(('OddsRatio_working_3-way'!X484=0),IF(Q484&gt;0,-Q484^(1/3),(-Q484)^(1/3)),'OddsRatio_working_3-way'!AM484-'OddsRatio_working_3-way'!R484/3)</f>
        <v>-0.70418146573060247</v>
      </c>
      <c r="AT484" s="11">
        <f>IF(('OddsRatio_working_3-way'!X484=0),IF(Q484&gt;0,-Q484^(1/3),(-Q484)^(1/3)),'OddsRatio_working_3-way'!AN484-'OddsRatio_working_3-way'!R484/3)</f>
        <v>-0.35973340999878572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9">
        <f t="shared" si="104"/>
        <v>0.43008002755933328</v>
      </c>
      <c r="E485" s="9">
        <f t="shared" si="105"/>
        <v>0.30593627987039168</v>
      </c>
      <c r="F485" s="9">
        <f t="shared" si="106"/>
        <v>0.26398369257027521</v>
      </c>
      <c r="G485" s="9">
        <f t="shared" si="107"/>
        <v>1.0601189284234618</v>
      </c>
      <c r="H485" s="9">
        <f t="shared" si="108"/>
        <v>2.3251486605293272</v>
      </c>
      <c r="I485" s="9">
        <f t="shared" si="109"/>
        <v>3.2686545068262083</v>
      </c>
      <c r="J485" s="9">
        <f t="shared" si="110"/>
        <v>3.7881127817537048</v>
      </c>
      <c r="K485" s="11">
        <f t="shared" si="111"/>
        <v>0.44444444444444442</v>
      </c>
      <c r="L485" s="11">
        <f t="shared" si="112"/>
        <v>0.31847133757961782</v>
      </c>
      <c r="M485" s="11">
        <f t="shared" si="113"/>
        <v>0.27548209366391185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-0.27432206644713897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0.23473491915877553</v>
      </c>
      <c r="Q485" s="11">
        <f>2*'OddsRatio_working_3-way'!K485*'OddsRatio_working_3-way'!L485*'OddsRatio_working_3-way'!M485</f>
        <v>7.7985022976337387E-2</v>
      </c>
      <c r="R485" s="11">
        <f t="shared" si="114"/>
        <v>0</v>
      </c>
      <c r="S485" s="11">
        <f t="shared" si="115"/>
        <v>-0.85569098468426796</v>
      </c>
      <c r="T485" s="11">
        <f t="shared" si="116"/>
        <v>-0.28428271916420861</v>
      </c>
      <c r="U485" s="11">
        <f>'OddsRatio_working_3-way'!S485-'OddsRatio_working_3-way'!R485^2/3</f>
        <v>-0.85569098468426796</v>
      </c>
      <c r="V485" s="11">
        <f>'OddsRatio_working_3-way'!S485*'OddsRatio_working_3-way'!R485/3-2*'OddsRatio_working_3-way'!R485^3/27-'OddsRatio_working_3-way'!T485</f>
        <v>0.28428271916420861</v>
      </c>
      <c r="W485" s="11">
        <f>'OddsRatio_working_3-way'!V485^2+4*'OddsRatio_working_3-way'!U485^3/27</f>
        <v>-1.2004517992135894E-2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0.15233284479022588</v>
      </c>
      <c r="Y485" s="11">
        <f>IF('OddsRatio_working_3-way'!W485&gt;=0,IF('OddsRatio_working_3-way'!V485+SQRT('OddsRatio_working_3-way'!W485)&gt;0,0,PI()),ACOS('OddsRatio_working_3-way'!V485/(2*'OddsRatio_working_3-way'!X485)))</f>
        <v>0.36786503439343909</v>
      </c>
      <c r="Z485" s="11">
        <f>'OddsRatio_working_3-way'!X485^(1/3)*COS('OddsRatio_working_3-way'!Y485/3)</f>
        <v>0.53005946421173089</v>
      </c>
      <c r="AA485" s="11">
        <f>'OddsRatio_working_3-way'!X485^(1/3)*COS(('OddsRatio_working_3-way'!Y485+2*PI())/3)</f>
        <v>-0.32160242402296035</v>
      </c>
      <c r="AB485" s="11">
        <f>'OddsRatio_working_3-way'!X485^(1/3)*COS(('OddsRatio_working_3-way'!Y485+4*PI())/3)</f>
        <v>-0.20845704018877068</v>
      </c>
      <c r="AC485" s="11">
        <f>'OddsRatio_working_3-way'!X485^(1/3)*SIN('OddsRatio_working_3-way'!Y485/3)</f>
        <v>6.5324517814233096E-2</v>
      </c>
      <c r="AD485" s="11">
        <f>'OddsRatio_working_3-way'!X485^(1/3)*SIN(('OddsRatio_working_3-way'!Y485+2*PI())/3)</f>
        <v>0.42638270261661099</v>
      </c>
      <c r="AE485" s="11">
        <f>'OddsRatio_working_3-way'!X485^(1/3)*SIN(('OddsRatio_working_3-way'!Y485+4*PI())/3)</f>
        <v>-0.49170722043084392</v>
      </c>
      <c r="AF485" s="11">
        <f>-'OddsRatio_working_3-way'!U485/(3*'OddsRatio_working_3-way'!X485^(1/3))*COS(('OddsRatio_working_3-way'!Y485)/3)</f>
        <v>0.53005946421173089</v>
      </c>
      <c r="AG485" s="11">
        <f>-'OddsRatio_working_3-way'!U485/(3*'OddsRatio_working_3-way'!X485^(1/3))*COS(('OddsRatio_working_3-way'!Y485+2*PI())/3)</f>
        <v>-0.32160242402296035</v>
      </c>
      <c r="AH485" s="11">
        <f>-'OddsRatio_working_3-way'!U485/(3*'OddsRatio_working_3-way'!X485^(1/3))*COS(('OddsRatio_working_3-way'!Y485+4*PI())/3)</f>
        <v>-0.20845704018877068</v>
      </c>
      <c r="AI485" s="11">
        <f>'OddsRatio_working_3-way'!U485/(3*'OddsRatio_working_3-way'!X485^(1/3))*SIN(('OddsRatio_working_3-way'!Y485)/3)</f>
        <v>-6.5324517814233096E-2</v>
      </c>
      <c r="AJ485" s="11">
        <f>'OddsRatio_working_3-way'!U485/(3*'OddsRatio_working_3-way'!X485^(1/3))*SIN(('OddsRatio_working_3-way'!Y485+2*PI())/3)</f>
        <v>-0.42638270261661099</v>
      </c>
      <c r="AK485" s="11">
        <f>'OddsRatio_working_3-way'!U485/(3*'OddsRatio_working_3-way'!X485^(1/3))*SIN(('OddsRatio_working_3-way'!Y485+4*PI())/3)</f>
        <v>0.49170722043084392</v>
      </c>
      <c r="AL485" s="11">
        <f>'OddsRatio_working_3-way'!Z485+'OddsRatio_working_3-way'!AF485</f>
        <v>1.0601189284234618</v>
      </c>
      <c r="AM485" s="11">
        <f>'OddsRatio_working_3-way'!AA485+'OddsRatio_working_3-way'!AG485</f>
        <v>-0.64320484804592071</v>
      </c>
      <c r="AN485" s="11">
        <f>'OddsRatio_working_3-way'!AB485+'OddsRatio_working_3-way'!AH485</f>
        <v>-0.41691408037754135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1.0601189284234618</v>
      </c>
      <c r="AS485" s="11">
        <f>IF(('OddsRatio_working_3-way'!X485=0),IF(Q485&gt;0,-Q485^(1/3),(-Q485)^(1/3)),'OddsRatio_working_3-way'!AM485-'OddsRatio_working_3-way'!R485/3)</f>
        <v>-0.64320484804592071</v>
      </c>
      <c r="AT485" s="11">
        <f>IF(('OddsRatio_working_3-way'!X485=0),IF(Q485&gt;0,-Q485^(1/3),(-Q485)^(1/3)),'OddsRatio_working_3-way'!AN485-'OddsRatio_working_3-way'!R485/3)</f>
        <v>-0.41691408037754135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9">
        <f t="shared" si="104"/>
        <v>0.47624773940393444</v>
      </c>
      <c r="E486" s="9">
        <f t="shared" si="105"/>
        <v>0.31359583723202628</v>
      </c>
      <c r="F486" s="9">
        <f t="shared" si="106"/>
        <v>0.21015642336403945</v>
      </c>
      <c r="G486" s="9">
        <f t="shared" si="107"/>
        <v>1.0677160190218618</v>
      </c>
      <c r="H486" s="9">
        <f t="shared" si="108"/>
        <v>2.0997474995925169</v>
      </c>
      <c r="I486" s="9">
        <f t="shared" si="109"/>
        <v>3.1888178389948156</v>
      </c>
      <c r="J486" s="9">
        <f t="shared" si="110"/>
        <v>4.7583603869569533</v>
      </c>
      <c r="K486" s="11">
        <f t="shared" si="111"/>
        <v>0.49261083743842371</v>
      </c>
      <c r="L486" s="11">
        <f t="shared" si="112"/>
        <v>0.32786885245901642</v>
      </c>
      <c r="M486" s="11">
        <f t="shared" si="113"/>
        <v>0.22123893805309736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-0.26558248926768713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0.23583574112096309</v>
      </c>
      <c r="Q486" s="11">
        <f>2*'OddsRatio_working_3-way'!K486*'OddsRatio_working_3-way'!L486*'OddsRatio_working_3-way'!M486</f>
        <v>7.1465376097261543E-2</v>
      </c>
      <c r="R486" s="11">
        <f t="shared" si="114"/>
        <v>0</v>
      </c>
      <c r="S486" s="11">
        <f t="shared" si="115"/>
        <v>-0.88799431683637264</v>
      </c>
      <c r="T486" s="11">
        <f t="shared" si="116"/>
        <v>-0.26908918692011291</v>
      </c>
      <c r="U486" s="11">
        <f>'OddsRatio_working_3-way'!S486-'OddsRatio_working_3-way'!R486^2/3</f>
        <v>-0.88799431683637264</v>
      </c>
      <c r="V486" s="11">
        <f>'OddsRatio_working_3-way'!S486*'OddsRatio_working_3-way'!R486/3-2*'OddsRatio_working_3-way'!R486^3/27-'OddsRatio_working_3-way'!T486</f>
        <v>0.26908918692011291</v>
      </c>
      <c r="W486" s="11">
        <f>'OddsRatio_working_3-way'!V486^2+4*'OddsRatio_working_3-way'!U486^3/27</f>
        <v>-3.1326361751162102E-2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0.16103986483825175</v>
      </c>
      <c r="Y486" s="11">
        <f>IF('OddsRatio_working_3-way'!W486&gt;=0,IF('OddsRatio_working_3-way'!V486+SQRT('OddsRatio_working_3-way'!W486)&gt;0,0,PI()),ACOS('OddsRatio_working_3-way'!V486/(2*'OddsRatio_working_3-way'!X486)))</f>
        <v>0.58180185125443395</v>
      </c>
      <c r="Z486" s="11">
        <f>'OddsRatio_working_3-way'!X486^(1/3)*COS('OddsRatio_working_3-way'!Y486/3)</f>
        <v>0.53385800951093099</v>
      </c>
      <c r="AA486" s="11">
        <f>'OddsRatio_working_3-way'!X486^(1/3)*COS(('OddsRatio_working_3-way'!Y486+2*PI())/3)</f>
        <v>-0.35773263061844096</v>
      </c>
      <c r="AB486" s="11">
        <f>'OddsRatio_working_3-way'!X486^(1/3)*COS(('OddsRatio_working_3-way'!Y486+4*PI())/3)</f>
        <v>-0.17612537889248975</v>
      </c>
      <c r="AC486" s="11">
        <f>'OddsRatio_working_3-way'!X486^(1/3)*SIN('OddsRatio_working_3-way'!Y486/3)</f>
        <v>0.10485099567076604</v>
      </c>
      <c r="AD486" s="11">
        <f>'OddsRatio_working_3-way'!X486^(1/3)*SIN(('OddsRatio_working_3-way'!Y486+2*PI())/3)</f>
        <v>0.40990910041487783</v>
      </c>
      <c r="AE486" s="11">
        <f>'OddsRatio_working_3-way'!X486^(1/3)*SIN(('OddsRatio_working_3-way'!Y486+4*PI())/3)</f>
        <v>-0.51476009608564377</v>
      </c>
      <c r="AF486" s="11">
        <f>-'OddsRatio_working_3-way'!U486/(3*'OddsRatio_working_3-way'!X486^(1/3))*COS(('OddsRatio_working_3-way'!Y486)/3)</f>
        <v>0.53385800951093088</v>
      </c>
      <c r="AG486" s="11">
        <f>-'OddsRatio_working_3-way'!U486/(3*'OddsRatio_working_3-way'!X486^(1/3))*COS(('OddsRatio_working_3-way'!Y486+2*PI())/3)</f>
        <v>-0.35773263061844091</v>
      </c>
      <c r="AH486" s="11">
        <f>-'OddsRatio_working_3-way'!U486/(3*'OddsRatio_working_3-way'!X486^(1/3))*COS(('OddsRatio_working_3-way'!Y486+4*PI())/3)</f>
        <v>-0.17612537889248972</v>
      </c>
      <c r="AI486" s="11">
        <f>'OddsRatio_working_3-way'!U486/(3*'OddsRatio_working_3-way'!X486^(1/3))*SIN(('OddsRatio_working_3-way'!Y486)/3)</f>
        <v>-0.10485099567076603</v>
      </c>
      <c r="AJ486" s="11">
        <f>'OddsRatio_working_3-way'!U486/(3*'OddsRatio_working_3-way'!X486^(1/3))*SIN(('OddsRatio_working_3-way'!Y486+2*PI())/3)</f>
        <v>-0.40990910041487771</v>
      </c>
      <c r="AK486" s="11">
        <f>'OddsRatio_working_3-way'!U486/(3*'OddsRatio_working_3-way'!X486^(1/3))*SIN(('OddsRatio_working_3-way'!Y486+4*PI())/3)</f>
        <v>0.51476009608564366</v>
      </c>
      <c r="AL486" s="11">
        <f>'OddsRatio_working_3-way'!Z486+'OddsRatio_working_3-way'!AF486</f>
        <v>1.0677160190218618</v>
      </c>
      <c r="AM486" s="11">
        <f>'OddsRatio_working_3-way'!AA486+'OddsRatio_working_3-way'!AG486</f>
        <v>-0.71546526123688192</v>
      </c>
      <c r="AN486" s="11">
        <f>'OddsRatio_working_3-way'!AB486+'OddsRatio_working_3-way'!AH486</f>
        <v>-0.3522507577849795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1.0677160190218618</v>
      </c>
      <c r="AS486" s="11">
        <f>IF(('OddsRatio_working_3-way'!X486=0),IF(Q486&gt;0,-Q486^(1/3),(-Q486)^(1/3)),'OddsRatio_working_3-way'!AM486-'OddsRatio_working_3-way'!R486/3)</f>
        <v>-0.71546526123688192</v>
      </c>
      <c r="AT486" s="11">
        <f>IF(('OddsRatio_working_3-way'!X486=0),IF(Q486&gt;0,-Q486^(1/3),(-Q486)^(1/3)),'OddsRatio_working_3-way'!AN486-'OddsRatio_working_3-way'!R486/3)</f>
        <v>-0.3522507577849795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9">
        <f t="shared" si="104"/>
        <v>0.29543165465754484</v>
      </c>
      <c r="E487" s="9">
        <f t="shared" si="105"/>
        <v>0.33653050284574154</v>
      </c>
      <c r="F487" s="9">
        <f t="shared" si="106"/>
        <v>0.3680378424967134</v>
      </c>
      <c r="G487" s="9">
        <f t="shared" si="107"/>
        <v>1.0599456147712161</v>
      </c>
      <c r="H487" s="9">
        <f t="shared" si="108"/>
        <v>3.3848776332352362</v>
      </c>
      <c r="I487" s="9">
        <f t="shared" si="109"/>
        <v>2.9714988434744618</v>
      </c>
      <c r="J487" s="9">
        <f t="shared" si="110"/>
        <v>2.7171118959293707</v>
      </c>
      <c r="K487" s="11">
        <f t="shared" si="111"/>
        <v>0.30769230769230771</v>
      </c>
      <c r="L487" s="11">
        <f t="shared" si="112"/>
        <v>0.34965034965034969</v>
      </c>
      <c r="M487" s="11">
        <f t="shared" si="113"/>
        <v>0.38167938931297707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-0.27839394897527592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0.23529025290622471</v>
      </c>
      <c r="Q487" s="11">
        <f>2*'OddsRatio_working_3-way'!K487*'OddsRatio_working_3-way'!L487*'OddsRatio_working_3-way'!M487</f>
        <v>8.2125742724685771E-2</v>
      </c>
      <c r="R487" s="11">
        <f t="shared" si="114"/>
        <v>0</v>
      </c>
      <c r="S487" s="11">
        <f t="shared" si="115"/>
        <v>-0.84517014027169379</v>
      </c>
      <c r="T487" s="11">
        <f t="shared" si="116"/>
        <v>-0.29499830375975356</v>
      </c>
      <c r="U487" s="11">
        <f>'OddsRatio_working_3-way'!S487-'OddsRatio_working_3-way'!R487^2/3</f>
        <v>-0.84517014027169379</v>
      </c>
      <c r="V487" s="11">
        <f>'OddsRatio_working_3-way'!S487*'OddsRatio_working_3-way'!R487/3-2*'OddsRatio_working_3-way'!R487^3/27-'OddsRatio_working_3-way'!T487</f>
        <v>0.29499830375975356</v>
      </c>
      <c r="W487" s="11">
        <f>'OddsRatio_working_3-way'!V487^2+4*'OddsRatio_working_3-way'!U487^3/27</f>
        <v>-2.4153565729220644E-3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0.14953206662289353</v>
      </c>
      <c r="Y487" s="11">
        <f>IF('OddsRatio_working_3-way'!W487&gt;=0,IF('OddsRatio_working_3-way'!V487+SQRT('OddsRatio_working_3-way'!W487)&gt;0,0,PI()),ACOS('OddsRatio_working_3-way'!V487/(2*'OddsRatio_working_3-way'!X487)))</f>
        <v>0.16508236025964385</v>
      </c>
      <c r="Z487" s="11">
        <f>'OddsRatio_working_3-way'!X487^(1/3)*COS('OddsRatio_working_3-way'!Y487/3)</f>
        <v>0.52997280738560804</v>
      </c>
      <c r="AA487" s="11">
        <f>'OddsRatio_working_3-way'!X487^(1/3)*COS(('OddsRatio_working_3-way'!Y487+2*PI())/3)</f>
        <v>-0.2902678720399231</v>
      </c>
      <c r="AB487" s="11">
        <f>'OddsRatio_working_3-way'!X487^(1/3)*COS(('OddsRatio_working_3-way'!Y487+4*PI())/3)</f>
        <v>-0.23970493534568479</v>
      </c>
      <c r="AC487" s="11">
        <f>'OddsRatio_working_3-way'!X487^(1/3)*SIN('OddsRatio_working_3-way'!Y487/3)</f>
        <v>2.9192525111436409E-2</v>
      </c>
      <c r="AD487" s="11">
        <f>'OddsRatio_working_3-way'!X487^(1/3)*SIN(('OddsRatio_working_3-way'!Y487+2*PI())/3)</f>
        <v>0.44437365195517542</v>
      </c>
      <c r="AE487" s="11">
        <f>'OddsRatio_working_3-way'!X487^(1/3)*SIN(('OddsRatio_working_3-way'!Y487+4*PI())/3)</f>
        <v>-0.47356617706661192</v>
      </c>
      <c r="AF487" s="11">
        <f>-'OddsRatio_working_3-way'!U487/(3*'OddsRatio_working_3-way'!X487^(1/3))*COS(('OddsRatio_working_3-way'!Y487)/3)</f>
        <v>0.52997280738560804</v>
      </c>
      <c r="AG487" s="11">
        <f>-'OddsRatio_working_3-way'!U487/(3*'OddsRatio_working_3-way'!X487^(1/3))*COS(('OddsRatio_working_3-way'!Y487+2*PI())/3)</f>
        <v>-0.2902678720399231</v>
      </c>
      <c r="AH487" s="11">
        <f>-'OddsRatio_working_3-way'!U487/(3*'OddsRatio_working_3-way'!X487^(1/3))*COS(('OddsRatio_working_3-way'!Y487+4*PI())/3)</f>
        <v>-0.23970493534568479</v>
      </c>
      <c r="AI487" s="11">
        <f>'OddsRatio_working_3-way'!U487/(3*'OddsRatio_working_3-way'!X487^(1/3))*SIN(('OddsRatio_working_3-way'!Y487)/3)</f>
        <v>-2.9192525111436409E-2</v>
      </c>
      <c r="AJ487" s="11">
        <f>'OddsRatio_working_3-way'!U487/(3*'OddsRatio_working_3-way'!X487^(1/3))*SIN(('OddsRatio_working_3-way'!Y487+2*PI())/3)</f>
        <v>-0.44437365195517542</v>
      </c>
      <c r="AK487" s="11">
        <f>'OddsRatio_working_3-way'!U487/(3*'OddsRatio_working_3-way'!X487^(1/3))*SIN(('OddsRatio_working_3-way'!Y487+4*PI())/3)</f>
        <v>0.47356617706661192</v>
      </c>
      <c r="AL487" s="11">
        <f>'OddsRatio_working_3-way'!Z487+'OddsRatio_working_3-way'!AF487</f>
        <v>1.0599456147712161</v>
      </c>
      <c r="AM487" s="11">
        <f>'OddsRatio_working_3-way'!AA487+'OddsRatio_working_3-way'!AG487</f>
        <v>-0.58053574407984621</v>
      </c>
      <c r="AN487" s="11">
        <f>'OddsRatio_working_3-way'!AB487+'OddsRatio_working_3-way'!AH487</f>
        <v>-0.47940987069136959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1.0599456147712161</v>
      </c>
      <c r="AS487" s="11">
        <f>IF(('OddsRatio_working_3-way'!X487=0),IF(Q487&gt;0,-Q487^(1/3),(-Q487)^(1/3)),'OddsRatio_working_3-way'!AM487-'OddsRatio_working_3-way'!R487/3)</f>
        <v>-0.58053574407984621</v>
      </c>
      <c r="AT487" s="11">
        <f>IF(('OddsRatio_working_3-way'!X487=0),IF(Q487&gt;0,-Q487^(1/3),(-Q487)^(1/3)),'OddsRatio_working_3-way'!AN487-'OddsRatio_working_3-way'!R487/3)</f>
        <v>-0.47940987069136959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9">
        <f t="shared" si="104"/>
        <v>0.24904536767421465</v>
      </c>
      <c r="E488" s="9">
        <f t="shared" si="105"/>
        <v>0.32124836193191347</v>
      </c>
      <c r="F488" s="9">
        <f t="shared" si="106"/>
        <v>0.4297062703938716</v>
      </c>
      <c r="G488" s="9">
        <f t="shared" si="107"/>
        <v>1.0617368540298813</v>
      </c>
      <c r="H488" s="9">
        <f t="shared" si="108"/>
        <v>4.0153326654448618</v>
      </c>
      <c r="I488" s="9">
        <f t="shared" si="109"/>
        <v>3.1128563395194635</v>
      </c>
      <c r="J488" s="9">
        <f t="shared" si="110"/>
        <v>2.3271710675373516</v>
      </c>
      <c r="K488" s="11">
        <f t="shared" si="111"/>
        <v>0.26041666666666669</v>
      </c>
      <c r="L488" s="11">
        <f t="shared" si="112"/>
        <v>0.33444816053511706</v>
      </c>
      <c r="M488" s="11">
        <f t="shared" si="113"/>
        <v>0.44444444444444442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-0.27346169329864956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0.23535240926545276</v>
      </c>
      <c r="Q488" s="11">
        <f>2*'OddsRatio_working_3-way'!K488*'OddsRatio_working_3-way'!L488*'OddsRatio_working_3-way'!M488</f>
        <v>7.7418555679425252E-2</v>
      </c>
      <c r="R488" s="11">
        <f t="shared" si="114"/>
        <v>0</v>
      </c>
      <c r="S488" s="11">
        <f t="shared" si="115"/>
        <v>-0.8606412343407186</v>
      </c>
      <c r="T488" s="11">
        <f t="shared" si="116"/>
        <v>-0.28310566919102587</v>
      </c>
      <c r="U488" s="11">
        <f>'OddsRatio_working_3-way'!S488-'OddsRatio_working_3-way'!R488^2/3</f>
        <v>-0.8606412343407186</v>
      </c>
      <c r="V488" s="11">
        <f>'OddsRatio_working_3-way'!S488*'OddsRatio_working_3-way'!R488/3-2*'OddsRatio_working_3-way'!R488^3/27-'OddsRatio_working_3-way'!T488</f>
        <v>0.28310566919102587</v>
      </c>
      <c r="W488" s="11">
        <f>'OddsRatio_working_3-way'!V488^2+4*'OddsRatio_working_3-way'!U488^3/27</f>
        <v>-1.4292636644800349E-2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0.15365664366770715</v>
      </c>
      <c r="Y488" s="11">
        <f>IF('OddsRatio_working_3-way'!W488&gt;=0,IF('OddsRatio_working_3-way'!V488+SQRT('OddsRatio_working_3-way'!W488)&gt;0,0,PI()),ACOS('OddsRatio_working_3-way'!V488/(2*'OddsRatio_working_3-way'!X488)))</f>
        <v>0.39957038575565917</v>
      </c>
      <c r="Z488" s="11">
        <f>'OddsRatio_working_3-way'!X488^(1/3)*COS('OddsRatio_working_3-way'!Y488/3)</f>
        <v>0.53086842701494064</v>
      </c>
      <c r="AA488" s="11">
        <f>'OddsRatio_working_3-way'!X488^(1/3)*COS(('OddsRatio_working_3-way'!Y488+2*PI())/3)</f>
        <v>-0.32703245604889059</v>
      </c>
      <c r="AB488" s="11">
        <f>'OddsRatio_working_3-way'!X488^(1/3)*COS(('OddsRatio_working_3-way'!Y488+4*PI())/3)</f>
        <v>-0.20383597096605025</v>
      </c>
      <c r="AC488" s="11">
        <f>'OddsRatio_working_3-way'!X488^(1/3)*SIN('OddsRatio_working_3-way'!Y488/3)</f>
        <v>7.1127523825793765E-2</v>
      </c>
      <c r="AD488" s="11">
        <f>'OddsRatio_working_3-way'!X488^(1/3)*SIN(('OddsRatio_working_3-way'!Y488+2*PI())/3)</f>
        <v>0.42418178194912698</v>
      </c>
      <c r="AE488" s="11">
        <f>'OddsRatio_working_3-way'!X488^(1/3)*SIN(('OddsRatio_working_3-way'!Y488+4*PI())/3)</f>
        <v>-0.49530930577492061</v>
      </c>
      <c r="AF488" s="11">
        <f>-'OddsRatio_working_3-way'!U488/(3*'OddsRatio_working_3-way'!X488^(1/3))*COS(('OddsRatio_working_3-way'!Y488)/3)</f>
        <v>0.53086842701494052</v>
      </c>
      <c r="AG488" s="11">
        <f>-'OddsRatio_working_3-way'!U488/(3*'OddsRatio_working_3-way'!X488^(1/3))*COS(('OddsRatio_working_3-way'!Y488+2*PI())/3)</f>
        <v>-0.32703245604889047</v>
      </c>
      <c r="AH488" s="11">
        <f>-'OddsRatio_working_3-way'!U488/(3*'OddsRatio_working_3-way'!X488^(1/3))*COS(('OddsRatio_working_3-way'!Y488+4*PI())/3)</f>
        <v>-0.20383597096605022</v>
      </c>
      <c r="AI488" s="11">
        <f>'OddsRatio_working_3-way'!U488/(3*'OddsRatio_working_3-way'!X488^(1/3))*SIN(('OddsRatio_working_3-way'!Y488)/3)</f>
        <v>-7.1127523825793751E-2</v>
      </c>
      <c r="AJ488" s="11">
        <f>'OddsRatio_working_3-way'!U488/(3*'OddsRatio_working_3-way'!X488^(1/3))*SIN(('OddsRatio_working_3-way'!Y488+2*PI())/3)</f>
        <v>-0.42418178194912692</v>
      </c>
      <c r="AK488" s="11">
        <f>'OddsRatio_working_3-way'!U488/(3*'OddsRatio_working_3-way'!X488^(1/3))*SIN(('OddsRatio_working_3-way'!Y488+4*PI())/3)</f>
        <v>0.49530930577492049</v>
      </c>
      <c r="AL488" s="11">
        <f>'OddsRatio_working_3-way'!Z488+'OddsRatio_working_3-way'!AF488</f>
        <v>1.0617368540298813</v>
      </c>
      <c r="AM488" s="11">
        <f>'OddsRatio_working_3-way'!AA488+'OddsRatio_working_3-way'!AG488</f>
        <v>-0.65406491209778106</v>
      </c>
      <c r="AN488" s="11">
        <f>'OddsRatio_working_3-way'!AB488+'OddsRatio_working_3-way'!AH488</f>
        <v>-0.40767194193210043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1.0617368540298813</v>
      </c>
      <c r="AS488" s="11">
        <f>IF(('OddsRatio_working_3-way'!X488=0),IF(Q488&gt;0,-Q488^(1/3),(-Q488)^(1/3)),'OddsRatio_working_3-way'!AM488-'OddsRatio_working_3-way'!R488/3)</f>
        <v>-0.65406491209778106</v>
      </c>
      <c r="AT488" s="11">
        <f>IF(('OddsRatio_working_3-way'!X488=0),IF(Q488&gt;0,-Q488^(1/3),(-Q488)^(1/3)),'OddsRatio_working_3-way'!AN488-'OddsRatio_working_3-way'!R488/3)</f>
        <v>-0.40767194193210043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9">
        <f t="shared" si="104"/>
        <v>0.84611712723723254</v>
      </c>
      <c r="E489" s="9">
        <f t="shared" si="105"/>
        <v>0.1066311774016129</v>
      </c>
      <c r="F489" s="9">
        <f t="shared" si="106"/>
        <v>4.7251695361154838E-2</v>
      </c>
      <c r="G489" s="9">
        <f t="shared" si="107"/>
        <v>1.2124631276147384</v>
      </c>
      <c r="H489" s="9">
        <f t="shared" si="108"/>
        <v>1.1818694691422102</v>
      </c>
      <c r="I489" s="9">
        <f t="shared" si="109"/>
        <v>9.3781202118178424</v>
      </c>
      <c r="J489" s="9">
        <f t="shared" si="110"/>
        <v>21.163261812233099</v>
      </c>
      <c r="K489" s="11">
        <f t="shared" si="111"/>
        <v>0.86956521739130443</v>
      </c>
      <c r="L489" s="11">
        <f t="shared" si="112"/>
        <v>0.12642225031605561</v>
      </c>
      <c r="M489" s="11">
        <f t="shared" si="113"/>
        <v>5.6721497447532618E-2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-0.10748179716326411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0.14771970258143766</v>
      </c>
      <c r="Q489" s="11">
        <f>2*'OddsRatio_working_3-way'!K489*'OddsRatio_working_3-way'!L489*'OddsRatio_working_3-way'!M489</f>
        <v>1.2471059736719093E-2</v>
      </c>
      <c r="R489" s="11">
        <f t="shared" si="114"/>
        <v>0</v>
      </c>
      <c r="S489" s="11">
        <f t="shared" si="115"/>
        <v>-1.3743694884172102</v>
      </c>
      <c r="T489" s="11">
        <f t="shared" si="116"/>
        <v>-0.11602950514286284</v>
      </c>
      <c r="U489" s="11">
        <f>'OddsRatio_working_3-way'!S489-'OddsRatio_working_3-way'!R489^2/3</f>
        <v>-1.3743694884172102</v>
      </c>
      <c r="V489" s="11">
        <f>'OddsRatio_working_3-way'!S489*'OddsRatio_working_3-way'!R489/3-2*'OddsRatio_working_3-way'!R489^3/27-'OddsRatio_working_3-way'!T489</f>
        <v>0.11602950514286284</v>
      </c>
      <c r="W489" s="11">
        <f>'OddsRatio_working_3-way'!V489^2+4*'OddsRatio_working_3-way'!U489^3/27</f>
        <v>-0.37113490678641181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0.31007972879975138</v>
      </c>
      <c r="Y489" s="11">
        <f>IF('OddsRatio_working_3-way'!W489&gt;=0,IF('OddsRatio_working_3-way'!V489+SQRT('OddsRatio_working_3-way'!W489)&gt;0,0,PI()),ACOS('OddsRatio_working_3-way'!V489/(2*'OddsRatio_working_3-way'!X489)))</f>
        <v>1.3825909706620683</v>
      </c>
      <c r="Z489" s="11">
        <f>'OddsRatio_working_3-way'!X489^(1/3)*COS('OddsRatio_working_3-way'!Y489/3)</f>
        <v>0.6062315638073692</v>
      </c>
      <c r="AA489" s="11">
        <f>'OddsRatio_working_3-way'!X489^(1/3)*COS(('OddsRatio_working_3-way'!Y489+2*PI())/3)</f>
        <v>-0.56379727412562253</v>
      </c>
      <c r="AB489" s="11">
        <f>'OddsRatio_working_3-way'!X489^(1/3)*COS(('OddsRatio_working_3-way'!Y489+4*PI())/3)</f>
        <v>-4.2434289681746507E-2</v>
      </c>
      <c r="AC489" s="11">
        <f>'OddsRatio_working_3-way'!X489^(1/3)*SIN('OddsRatio_working_3-way'!Y489/3)</f>
        <v>0.30100905941417844</v>
      </c>
      <c r="AD489" s="11">
        <f>'OddsRatio_working_3-way'!X489^(1/3)*SIN(('OddsRatio_working_3-way'!Y489+2*PI())/3)</f>
        <v>0.3745074051260594</v>
      </c>
      <c r="AE489" s="11">
        <f>'OddsRatio_working_3-way'!X489^(1/3)*SIN(('OddsRatio_working_3-way'!Y489+4*PI())/3)</f>
        <v>-0.67551646454023784</v>
      </c>
      <c r="AF489" s="11">
        <f>-'OddsRatio_working_3-way'!U489/(3*'OddsRatio_working_3-way'!X489^(1/3))*COS(('OddsRatio_working_3-way'!Y489)/3)</f>
        <v>0.60623156380736909</v>
      </c>
      <c r="AG489" s="11">
        <f>-'OddsRatio_working_3-way'!U489/(3*'OddsRatio_working_3-way'!X489^(1/3))*COS(('OddsRatio_working_3-way'!Y489+2*PI())/3)</f>
        <v>-0.56379727412562242</v>
      </c>
      <c r="AH489" s="11">
        <f>-'OddsRatio_working_3-way'!U489/(3*'OddsRatio_working_3-way'!X489^(1/3))*COS(('OddsRatio_working_3-way'!Y489+4*PI())/3)</f>
        <v>-4.24342896817465E-2</v>
      </c>
      <c r="AI489" s="11">
        <f>'OddsRatio_working_3-way'!U489/(3*'OddsRatio_working_3-way'!X489^(1/3))*SIN(('OddsRatio_working_3-way'!Y489)/3)</f>
        <v>-0.30100905941417838</v>
      </c>
      <c r="AJ489" s="11">
        <f>'OddsRatio_working_3-way'!U489/(3*'OddsRatio_working_3-way'!X489^(1/3))*SIN(('OddsRatio_working_3-way'!Y489+2*PI())/3)</f>
        <v>-0.37450740512605935</v>
      </c>
      <c r="AK489" s="11">
        <f>'OddsRatio_working_3-way'!U489/(3*'OddsRatio_working_3-way'!X489^(1/3))*SIN(('OddsRatio_working_3-way'!Y489+4*PI())/3)</f>
        <v>0.67551646454023773</v>
      </c>
      <c r="AL489" s="11">
        <f>'OddsRatio_working_3-way'!Z489+'OddsRatio_working_3-way'!AF489</f>
        <v>1.2124631276147384</v>
      </c>
      <c r="AM489" s="11">
        <f>'OddsRatio_working_3-way'!AA489+'OddsRatio_working_3-way'!AG489</f>
        <v>-1.1275945482512451</v>
      </c>
      <c r="AN489" s="11">
        <f>'OddsRatio_working_3-way'!AB489+'OddsRatio_working_3-way'!AH489</f>
        <v>-8.4868579363493013E-2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1.2124631276147384</v>
      </c>
      <c r="AS489" s="11">
        <f>IF(('OddsRatio_working_3-way'!X489=0),IF(Q489&gt;0,-Q489^(1/3),(-Q489)^(1/3)),'OddsRatio_working_3-way'!AM489-'OddsRatio_working_3-way'!R489/3)</f>
        <v>-1.1275945482512451</v>
      </c>
      <c r="AT489" s="11">
        <f>IF(('OddsRatio_working_3-way'!X489=0),IF(Q489&gt;0,-Q489^(1/3),(-Q489)^(1/3)),'OddsRatio_working_3-way'!AN489-'OddsRatio_working_3-way'!R489/3)</f>
        <v>-8.4868579363493013E-2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9">
        <f t="shared" si="104"/>
        <v>0.50731208914027714</v>
      </c>
      <c r="E490" s="9">
        <f t="shared" si="105"/>
        <v>0.31530824830202819</v>
      </c>
      <c r="F490" s="9">
        <f t="shared" si="106"/>
        <v>0.17737966255769452</v>
      </c>
      <c r="G490" s="9">
        <f t="shared" si="107"/>
        <v>1.0912058556547115</v>
      </c>
      <c r="H490" s="9">
        <f t="shared" si="108"/>
        <v>1.9711732115326932</v>
      </c>
      <c r="I490" s="9">
        <f t="shared" si="109"/>
        <v>3.171499652752876</v>
      </c>
      <c r="J490" s="9">
        <f t="shared" si="110"/>
        <v>5.6376248865325245</v>
      </c>
      <c r="K490" s="11">
        <f t="shared" si="111"/>
        <v>0.52910052910052918</v>
      </c>
      <c r="L490" s="11">
        <f t="shared" si="112"/>
        <v>0.33444816053511706</v>
      </c>
      <c r="M490" s="11">
        <f t="shared" si="113"/>
        <v>0.19047619047619047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-0.25371124542967183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0.24032404984785943</v>
      </c>
      <c r="Q490" s="11">
        <f>2*'OddsRatio_working_3-way'!K490*'OddsRatio_working_3-way'!L490*'OddsRatio_working_3-way'!M490</f>
        <v>6.7412075693649209E-2</v>
      </c>
      <c r="R490" s="11">
        <f t="shared" si="114"/>
        <v>0</v>
      </c>
      <c r="S490" s="11">
        <f t="shared" si="115"/>
        <v>-0.94723452025494359</v>
      </c>
      <c r="T490" s="11">
        <f t="shared" si="116"/>
        <v>-0.26570393275033477</v>
      </c>
      <c r="U490" s="11">
        <f>'OddsRatio_working_3-way'!S490-'OddsRatio_working_3-way'!R490^2/3</f>
        <v>-0.94723452025494359</v>
      </c>
      <c r="V490" s="11">
        <f>'OddsRatio_working_3-way'!S490*'OddsRatio_working_3-way'!R490/3-2*'OddsRatio_working_3-way'!R490^3/27-'OddsRatio_working_3-way'!T490</f>
        <v>0.26570393275033477</v>
      </c>
      <c r="W490" s="11">
        <f>'OddsRatio_working_3-way'!V490^2+4*'OddsRatio_working_3-way'!U490^3/27</f>
        <v>-5.5313899957025625E-2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0.17742074275294029</v>
      </c>
      <c r="Y490" s="11">
        <f>IF('OddsRatio_working_3-way'!W490&gt;=0,IF('OddsRatio_working_3-way'!V490+SQRT('OddsRatio_working_3-way'!W490)&gt;0,0,PI()),ACOS('OddsRatio_working_3-way'!V490/(2*'OddsRatio_working_3-way'!X490)))</f>
        <v>0.72455244794662443</v>
      </c>
      <c r="Z490" s="11">
        <f>'OddsRatio_working_3-way'!X490^(1/3)*COS('OddsRatio_working_3-way'!Y490/3)</f>
        <v>0.54560292782735575</v>
      </c>
      <c r="AA490" s="11">
        <f>'OddsRatio_working_3-way'!X490^(1/3)*COS(('OddsRatio_working_3-way'!Y490+2*PI())/3)</f>
        <v>-0.38919181541842585</v>
      </c>
      <c r="AB490" s="11">
        <f>'OddsRatio_working_3-way'!X490^(1/3)*COS(('OddsRatio_working_3-way'!Y490+4*PI())/3)</f>
        <v>-0.15641111240892977</v>
      </c>
      <c r="AC490" s="11">
        <f>'OddsRatio_working_3-way'!X490^(1/3)*SIN('OddsRatio_working_3-way'!Y490/3)</f>
        <v>0.13439600154468281</v>
      </c>
      <c r="AD490" s="11">
        <f>'OddsRatio_working_3-way'!X490^(1/3)*SIN(('OddsRatio_working_3-way'!Y490+2*PI())/3)</f>
        <v>0.40530799510531629</v>
      </c>
      <c r="AE490" s="11">
        <f>'OddsRatio_working_3-way'!X490^(1/3)*SIN(('OddsRatio_working_3-way'!Y490+4*PI())/3)</f>
        <v>-0.53970399664999913</v>
      </c>
      <c r="AF490" s="11">
        <f>-'OddsRatio_working_3-way'!U490/(3*'OddsRatio_working_3-way'!X490^(1/3))*COS(('OddsRatio_working_3-way'!Y490)/3)</f>
        <v>0.54560292782735587</v>
      </c>
      <c r="AG490" s="11">
        <f>-'OddsRatio_working_3-way'!U490/(3*'OddsRatio_working_3-way'!X490^(1/3))*COS(('OddsRatio_working_3-way'!Y490+2*PI())/3)</f>
        <v>-0.38919181541842596</v>
      </c>
      <c r="AH490" s="11">
        <f>-'OddsRatio_working_3-way'!U490/(3*'OddsRatio_working_3-way'!X490^(1/3))*COS(('OddsRatio_working_3-way'!Y490+4*PI())/3)</f>
        <v>-0.1564111124089298</v>
      </c>
      <c r="AI490" s="11">
        <f>'OddsRatio_working_3-way'!U490/(3*'OddsRatio_working_3-way'!X490^(1/3))*SIN(('OddsRatio_working_3-way'!Y490)/3)</f>
        <v>-0.13439600154468284</v>
      </c>
      <c r="AJ490" s="11">
        <f>'OddsRatio_working_3-way'!U490/(3*'OddsRatio_working_3-way'!X490^(1/3))*SIN(('OddsRatio_working_3-way'!Y490+2*PI())/3)</f>
        <v>-0.4053079951053164</v>
      </c>
      <c r="AK490" s="11">
        <f>'OddsRatio_working_3-way'!U490/(3*'OddsRatio_working_3-way'!X490^(1/3))*SIN(('OddsRatio_working_3-way'!Y490+4*PI())/3)</f>
        <v>0.53970399664999924</v>
      </c>
      <c r="AL490" s="11">
        <f>'OddsRatio_working_3-way'!Z490+'OddsRatio_working_3-way'!AF490</f>
        <v>1.0912058556547115</v>
      </c>
      <c r="AM490" s="11">
        <f>'OddsRatio_working_3-way'!AA490+'OddsRatio_working_3-way'!AG490</f>
        <v>-0.7783836308368518</v>
      </c>
      <c r="AN490" s="11">
        <f>'OddsRatio_working_3-way'!AB490+'OddsRatio_working_3-way'!AH490</f>
        <v>-0.3128222248178596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1.0912058556547115</v>
      </c>
      <c r="AS490" s="11">
        <f>IF(('OddsRatio_working_3-way'!X490=0),IF(Q490&gt;0,-Q490^(1/3),(-Q490)^(1/3)),'OddsRatio_working_3-way'!AM490-'OddsRatio_working_3-way'!R490/3)</f>
        <v>-0.7783836308368518</v>
      </c>
      <c r="AT490" s="11">
        <f>IF(('OddsRatio_working_3-way'!X490=0),IF(Q490&gt;0,-Q490^(1/3),(-Q490)^(1/3)),'OddsRatio_working_3-way'!AN490-'OddsRatio_working_3-way'!R490/3)</f>
        <v>-0.3128222248178596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9">
        <f t="shared" si="104"/>
        <v>0.42178665817153493</v>
      </c>
      <c r="E491" s="9">
        <f t="shared" si="105"/>
        <v>0.32893558361305797</v>
      </c>
      <c r="F491" s="9">
        <f t="shared" si="106"/>
        <v>0.24927775821540696</v>
      </c>
      <c r="G491" s="9">
        <f t="shared" si="107"/>
        <v>1.079422706023021</v>
      </c>
      <c r="H491" s="9">
        <f t="shared" si="108"/>
        <v>2.3708668366492369</v>
      </c>
      <c r="I491" s="9">
        <f t="shared" si="109"/>
        <v>3.0401089143835103</v>
      </c>
      <c r="J491" s="9">
        <f t="shared" si="110"/>
        <v>4.0115893498042281</v>
      </c>
      <c r="K491" s="11">
        <f t="shared" si="111"/>
        <v>0.44052863436123346</v>
      </c>
      <c r="L491" s="11">
        <f t="shared" si="112"/>
        <v>0.34602076124567471</v>
      </c>
      <c r="M491" s="11">
        <f t="shared" si="113"/>
        <v>0.26385224274406333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-0.26934369796220059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0.23930625799539301</v>
      </c>
      <c r="Q491" s="11">
        <f>2*'OddsRatio_working_3-way'!K491*'OddsRatio_working_3-way'!L491*'OddsRatio_working_3-way'!M491</f>
        <v>8.0439078317779147E-2</v>
      </c>
      <c r="R491" s="11">
        <f t="shared" si="114"/>
        <v>0</v>
      </c>
      <c r="S491" s="11">
        <f t="shared" si="115"/>
        <v>-0.88847914321343058</v>
      </c>
      <c r="T491" s="11">
        <f t="shared" si="116"/>
        <v>-0.29864845150031272</v>
      </c>
      <c r="U491" s="11">
        <f>'OddsRatio_working_3-way'!S491-'OddsRatio_working_3-way'!R491^2/3</f>
        <v>-0.88847914321343058</v>
      </c>
      <c r="V491" s="11">
        <f>'OddsRatio_working_3-way'!S491*'OddsRatio_working_3-way'!R491/3-2*'OddsRatio_working_3-way'!R491^3/27-'OddsRatio_working_3-way'!T491</f>
        <v>0.29864845150031272</v>
      </c>
      <c r="W491" s="11">
        <f>'OddsRatio_working_3-way'!V491^2+4*'OddsRatio_working_3-way'!U491^3/27</f>
        <v>-1.4714459486783932E-2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0.16117176944980049</v>
      </c>
      <c r="Y491" s="11">
        <f>IF('OddsRatio_working_3-way'!W491&gt;=0,IF('OddsRatio_working_3-way'!V491+SQRT('OddsRatio_working_3-way'!W491)&gt;0,0,PI()),ACOS('OddsRatio_working_3-way'!V491/(2*'OddsRatio_working_3-way'!X491)))</f>
        <v>0.38581724885456259</v>
      </c>
      <c r="Z491" s="11">
        <f>'OddsRatio_working_3-way'!X491^(1/3)*COS('OddsRatio_working_3-way'!Y491/3)</f>
        <v>0.53971135301151052</v>
      </c>
      <c r="AA491" s="11">
        <f>'OddsRatio_working_3-way'!X491^(1/3)*COS(('OddsRatio_working_3-way'!Y491+2*PI())/3)</f>
        <v>-0.33030009209744748</v>
      </c>
      <c r="AB491" s="11">
        <f>'OddsRatio_working_3-way'!X491^(1/3)*COS(('OddsRatio_working_3-way'!Y491+4*PI())/3)</f>
        <v>-0.20941126091406287</v>
      </c>
      <c r="AC491" s="11">
        <f>'OddsRatio_working_3-way'!X491^(1/3)*SIN('OddsRatio_working_3-way'!Y491/3)</f>
        <v>6.9795199225746243E-2</v>
      </c>
      <c r="AD491" s="11">
        <f>'OddsRatio_working_3-way'!X491^(1/3)*SIN(('OddsRatio_working_3-way'!Y491+2*PI())/3)</f>
        <v>0.43250614280596594</v>
      </c>
      <c r="AE491" s="11">
        <f>'OddsRatio_working_3-way'!X491^(1/3)*SIN(('OddsRatio_working_3-way'!Y491+4*PI())/3)</f>
        <v>-0.50230134203171228</v>
      </c>
      <c r="AF491" s="11">
        <f>-'OddsRatio_working_3-way'!U491/(3*'OddsRatio_working_3-way'!X491^(1/3))*COS(('OddsRatio_working_3-way'!Y491)/3)</f>
        <v>0.53971135301151041</v>
      </c>
      <c r="AG491" s="11">
        <f>-'OddsRatio_working_3-way'!U491/(3*'OddsRatio_working_3-way'!X491^(1/3))*COS(('OddsRatio_working_3-way'!Y491+2*PI())/3)</f>
        <v>-0.33030009209744743</v>
      </c>
      <c r="AH491" s="11">
        <f>-'OddsRatio_working_3-way'!U491/(3*'OddsRatio_working_3-way'!X491^(1/3))*COS(('OddsRatio_working_3-way'!Y491+4*PI())/3)</f>
        <v>-0.20941126091406284</v>
      </c>
      <c r="AI491" s="11">
        <f>'OddsRatio_working_3-way'!U491/(3*'OddsRatio_working_3-way'!X491^(1/3))*SIN(('OddsRatio_working_3-way'!Y491)/3)</f>
        <v>-6.9795199225746229E-2</v>
      </c>
      <c r="AJ491" s="11">
        <f>'OddsRatio_working_3-way'!U491/(3*'OddsRatio_working_3-way'!X491^(1/3))*SIN(('OddsRatio_working_3-way'!Y491+2*PI())/3)</f>
        <v>-0.43250614280596583</v>
      </c>
      <c r="AK491" s="11">
        <f>'OddsRatio_working_3-way'!U491/(3*'OddsRatio_working_3-way'!X491^(1/3))*SIN(('OddsRatio_working_3-way'!Y491+4*PI())/3)</f>
        <v>0.50230134203171217</v>
      </c>
      <c r="AL491" s="11">
        <f>'OddsRatio_working_3-way'!Z491+'OddsRatio_working_3-way'!AF491</f>
        <v>1.079422706023021</v>
      </c>
      <c r="AM491" s="11">
        <f>'OddsRatio_working_3-way'!AA491+'OddsRatio_working_3-way'!AG491</f>
        <v>-0.66060018419489497</v>
      </c>
      <c r="AN491" s="11">
        <f>'OddsRatio_working_3-way'!AB491+'OddsRatio_working_3-way'!AH491</f>
        <v>-0.41882252182812574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1.079422706023021</v>
      </c>
      <c r="AS491" s="11">
        <f>IF(('OddsRatio_working_3-way'!X491=0),IF(Q491&gt;0,-Q491^(1/3),(-Q491)^(1/3)),'OddsRatio_working_3-way'!AM491-'OddsRatio_working_3-way'!R491/3)</f>
        <v>-0.66060018419489497</v>
      </c>
      <c r="AT491" s="11">
        <f>IF(('OddsRatio_working_3-way'!X491=0),IF(Q491&gt;0,-Q491^(1/3),(-Q491)^(1/3)),'OddsRatio_working_3-way'!AN491-'OddsRatio_working_3-way'!R491/3)</f>
        <v>-0.41882252182812574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9">
        <f t="shared" si="104"/>
        <v>0.17947512618757999</v>
      </c>
      <c r="E492" s="9">
        <f t="shared" si="105"/>
        <v>0.33667434630247739</v>
      </c>
      <c r="F492" s="9">
        <f t="shared" si="106"/>
        <v>0.48385052750994245</v>
      </c>
      <c r="G492" s="9">
        <f t="shared" si="107"/>
        <v>1.0885244620987085</v>
      </c>
      <c r="H492" s="9">
        <f t="shared" si="108"/>
        <v>5.5718027408145758</v>
      </c>
      <c r="I492" s="9">
        <f t="shared" si="109"/>
        <v>2.970229276398662</v>
      </c>
      <c r="J492" s="9">
        <f t="shared" si="110"/>
        <v>2.0667539728567341</v>
      </c>
      <c r="K492" s="11">
        <f t="shared" si="111"/>
        <v>0.19230769230769229</v>
      </c>
      <c r="L492" s="11">
        <f t="shared" si="112"/>
        <v>0.35587188612099646</v>
      </c>
      <c r="M492" s="11">
        <f t="shared" si="113"/>
        <v>0.50505050505050508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-0.25750109913810959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0.24160299961011705</v>
      </c>
      <c r="Q492" s="11">
        <f>2*'OddsRatio_working_3-way'!K492*'OddsRatio_working_3-way'!L492*'OddsRatio_working_3-way'!M492</f>
        <v>6.9128183007186567E-2</v>
      </c>
      <c r="R492" s="11">
        <f t="shared" si="114"/>
        <v>0</v>
      </c>
      <c r="S492" s="11">
        <f t="shared" si="115"/>
        <v>-0.93826007119501398</v>
      </c>
      <c r="T492" s="11">
        <f t="shared" si="116"/>
        <v>-0.26845781722317996</v>
      </c>
      <c r="U492" s="11">
        <f>'OddsRatio_working_3-way'!S492-'OddsRatio_working_3-way'!R492^2/3</f>
        <v>-0.93826007119501398</v>
      </c>
      <c r="V492" s="11">
        <f>'OddsRatio_working_3-way'!S492*'OddsRatio_working_3-way'!R492/3-2*'OddsRatio_working_3-way'!R492^3/27-'OddsRatio_working_3-way'!T492</f>
        <v>0.26845781722317996</v>
      </c>
      <c r="W492" s="11">
        <f>'OddsRatio_working_3-way'!V492^2+4*'OddsRatio_working_3-way'!U492^3/27</f>
        <v>-5.0297856459128751E-2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0.17490530015365677</v>
      </c>
      <c r="Y492" s="11">
        <f>IF('OddsRatio_working_3-way'!W492&gt;=0,IF('OddsRatio_working_3-way'!V492+SQRT('OddsRatio_working_3-way'!W492)&gt;0,0,PI()),ACOS('OddsRatio_working_3-way'!V492/(2*'OddsRatio_working_3-way'!X492)))</f>
        <v>0.69596148225119203</v>
      </c>
      <c r="Z492" s="11">
        <f>'OddsRatio_working_3-way'!X492^(1/3)*COS('OddsRatio_working_3-way'!Y492/3)</f>
        <v>0.54426223104935423</v>
      </c>
      <c r="AA492" s="11">
        <f>'OddsRatio_working_3-way'!X492^(1/3)*COS(('OddsRatio_working_3-way'!Y492+2*PI())/3)</f>
        <v>-0.38348184829567428</v>
      </c>
      <c r="AB492" s="11">
        <f>'OddsRatio_working_3-way'!X492^(1/3)*COS(('OddsRatio_working_3-way'!Y492+4*PI())/3)</f>
        <v>-0.16078038275367981</v>
      </c>
      <c r="AC492" s="11">
        <f>'OddsRatio_working_3-way'!X492^(1/3)*SIN('OddsRatio_working_3-way'!Y492/3)</f>
        <v>0.1285767510795946</v>
      </c>
      <c r="AD492" s="11">
        <f>'OddsRatio_working_3-way'!X492^(1/3)*SIN(('OddsRatio_working_3-way'!Y492+2*PI())/3)</f>
        <v>0.40705654286933912</v>
      </c>
      <c r="AE492" s="11">
        <f>'OddsRatio_working_3-way'!X492^(1/3)*SIN(('OddsRatio_working_3-way'!Y492+4*PI())/3)</f>
        <v>-0.53563329394893378</v>
      </c>
      <c r="AF492" s="11">
        <f>-'OddsRatio_working_3-way'!U492/(3*'OddsRatio_working_3-way'!X492^(1/3))*COS(('OddsRatio_working_3-way'!Y492)/3)</f>
        <v>0.54426223104935423</v>
      </c>
      <c r="AG492" s="11">
        <f>-'OddsRatio_working_3-way'!U492/(3*'OddsRatio_working_3-way'!X492^(1/3))*COS(('OddsRatio_working_3-way'!Y492+2*PI())/3)</f>
        <v>-0.38348184829567428</v>
      </c>
      <c r="AH492" s="11">
        <f>-'OddsRatio_working_3-way'!U492/(3*'OddsRatio_working_3-way'!X492^(1/3))*COS(('OddsRatio_working_3-way'!Y492+4*PI())/3)</f>
        <v>-0.16078038275367981</v>
      </c>
      <c r="AI492" s="11">
        <f>'OddsRatio_working_3-way'!U492/(3*'OddsRatio_working_3-way'!X492^(1/3))*SIN(('OddsRatio_working_3-way'!Y492)/3)</f>
        <v>-0.1285767510795946</v>
      </c>
      <c r="AJ492" s="11">
        <f>'OddsRatio_working_3-way'!U492/(3*'OddsRatio_working_3-way'!X492^(1/3))*SIN(('OddsRatio_working_3-way'!Y492+2*PI())/3)</f>
        <v>-0.40705654286933912</v>
      </c>
      <c r="AK492" s="11">
        <f>'OddsRatio_working_3-way'!U492/(3*'OddsRatio_working_3-way'!X492^(1/3))*SIN(('OddsRatio_working_3-way'!Y492+4*PI())/3)</f>
        <v>0.53563329394893378</v>
      </c>
      <c r="AL492" s="11">
        <f>'OddsRatio_working_3-way'!Z492+'OddsRatio_working_3-way'!AF492</f>
        <v>1.0885244620987085</v>
      </c>
      <c r="AM492" s="11">
        <f>'OddsRatio_working_3-way'!AA492+'OddsRatio_working_3-way'!AG492</f>
        <v>-0.76696369659134855</v>
      </c>
      <c r="AN492" s="11">
        <f>'OddsRatio_working_3-way'!AB492+'OddsRatio_working_3-way'!AH492</f>
        <v>-0.32156076550735962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1.0885244620987085</v>
      </c>
      <c r="AS492" s="11">
        <f>IF(('OddsRatio_working_3-way'!X492=0),IF(Q492&gt;0,-Q492^(1/3),(-Q492)^(1/3)),'OddsRatio_working_3-way'!AM492-'OddsRatio_working_3-way'!R492/3)</f>
        <v>-0.76696369659134855</v>
      </c>
      <c r="AT492" s="11">
        <f>IF(('OddsRatio_working_3-way'!X492=0),IF(Q492&gt;0,-Q492^(1/3),(-Q492)^(1/3)),'OddsRatio_working_3-way'!AN492-'OddsRatio_working_3-way'!R492/3)</f>
        <v>-0.32156076550735962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9">
        <f t="shared" si="104"/>
        <v>0.1416867469511976</v>
      </c>
      <c r="E493" s="9">
        <f t="shared" si="105"/>
        <v>0.18948904646667092</v>
      </c>
      <c r="F493" s="9">
        <f t="shared" si="106"/>
        <v>0.66882420658213149</v>
      </c>
      <c r="G493" s="9">
        <f t="shared" si="107"/>
        <v>1.0535344575795711</v>
      </c>
      <c r="H493" s="9">
        <f t="shared" si="108"/>
        <v>7.0578231310825332</v>
      </c>
      <c r="I493" s="9">
        <f t="shared" si="109"/>
        <v>5.2773498977730577</v>
      </c>
      <c r="J493" s="9">
        <f t="shared" si="110"/>
        <v>1.4951611950623982</v>
      </c>
      <c r="K493" s="11">
        <f t="shared" si="111"/>
        <v>0.14814814814814814</v>
      </c>
      <c r="L493" s="11">
        <f t="shared" si="112"/>
        <v>0.19762845849802374</v>
      </c>
      <c r="M493" s="11">
        <f t="shared" si="113"/>
        <v>0.68027210884353739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-0.21853455186788517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0.20474885899316544</v>
      </c>
      <c r="Q493" s="11">
        <f>2*'OddsRatio_working_3-way'!K493*'OddsRatio_working_3-way'!L493*'OddsRatio_working_3-way'!M493</f>
        <v>3.9834408364429072E-2</v>
      </c>
      <c r="R493" s="11">
        <f t="shared" si="114"/>
        <v>0</v>
      </c>
      <c r="S493" s="11">
        <f t="shared" si="115"/>
        <v>-0.93691755945735367</v>
      </c>
      <c r="T493" s="11">
        <f t="shared" si="116"/>
        <v>-0.18227968082827892</v>
      </c>
      <c r="U493" s="11">
        <f>'OddsRatio_working_3-way'!S493-'OddsRatio_working_3-way'!R493^2/3</f>
        <v>-0.93691755945735367</v>
      </c>
      <c r="V493" s="11">
        <f>'OddsRatio_working_3-way'!S493*'OddsRatio_working_3-way'!R493/3-2*'OddsRatio_working_3-way'!R493^3/27-'OddsRatio_working_3-way'!T493</f>
        <v>0.18227968082827892</v>
      </c>
      <c r="W493" s="11">
        <f>'OddsRatio_working_3-way'!V493^2+4*'OddsRatio_working_3-way'!U493^3/27</f>
        <v>-8.8617055939641698E-2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0.17453003894924574</v>
      </c>
      <c r="Y493" s="11">
        <f>IF('OddsRatio_working_3-way'!W493&gt;=0,IF('OddsRatio_working_3-way'!V493+SQRT('OddsRatio_working_3-way'!W493)&gt;0,0,PI()),ACOS('OddsRatio_working_3-way'!V493/(2*'OddsRatio_working_3-way'!X493)))</f>
        <v>1.0213660328334797</v>
      </c>
      <c r="Z493" s="11">
        <f>'OddsRatio_working_3-way'!X493^(1/3)*COS('OddsRatio_working_3-way'!Y493/3)</f>
        <v>0.52676722878978555</v>
      </c>
      <c r="AA493" s="11">
        <f>'OddsRatio_working_3-way'!X493^(1/3)*COS(('OddsRatio_working_3-way'!Y493+2*PI())/3)</f>
        <v>-0.42498994121777972</v>
      </c>
      <c r="AB493" s="11">
        <f>'OddsRatio_working_3-way'!X493^(1/3)*COS(('OddsRatio_working_3-way'!Y493+4*PI())/3)</f>
        <v>-0.10177728757200571</v>
      </c>
      <c r="AC493" s="11">
        <f>'OddsRatio_working_3-way'!X493^(1/3)*SIN('OddsRatio_working_3-way'!Y493/3)</f>
        <v>0.18660691258788092</v>
      </c>
      <c r="AD493" s="11">
        <f>'OddsRatio_working_3-way'!X493^(1/3)*SIN(('OddsRatio_working_3-way'!Y493+2*PI())/3)</f>
        <v>0.36289034571914341</v>
      </c>
      <c r="AE493" s="11">
        <f>'OddsRatio_working_3-way'!X493^(1/3)*SIN(('OddsRatio_working_3-way'!Y493+4*PI())/3)</f>
        <v>-0.54949725830702423</v>
      </c>
      <c r="AF493" s="11">
        <f>-'OddsRatio_working_3-way'!U493/(3*'OddsRatio_working_3-way'!X493^(1/3))*COS(('OddsRatio_working_3-way'!Y493)/3)</f>
        <v>0.52676722878978544</v>
      </c>
      <c r="AG493" s="11">
        <f>-'OddsRatio_working_3-way'!U493/(3*'OddsRatio_working_3-way'!X493^(1/3))*COS(('OddsRatio_working_3-way'!Y493+2*PI())/3)</f>
        <v>-0.42498994121777967</v>
      </c>
      <c r="AH493" s="11">
        <f>-'OddsRatio_working_3-way'!U493/(3*'OddsRatio_working_3-way'!X493^(1/3))*COS(('OddsRatio_working_3-way'!Y493+4*PI())/3)</f>
        <v>-0.10177728757200569</v>
      </c>
      <c r="AI493" s="11">
        <f>'OddsRatio_working_3-way'!U493/(3*'OddsRatio_working_3-way'!X493^(1/3))*SIN(('OddsRatio_working_3-way'!Y493)/3)</f>
        <v>-0.18660691258788087</v>
      </c>
      <c r="AJ493" s="11">
        <f>'OddsRatio_working_3-way'!U493/(3*'OddsRatio_working_3-way'!X493^(1/3))*SIN(('OddsRatio_working_3-way'!Y493+2*PI())/3)</f>
        <v>-0.36289034571914336</v>
      </c>
      <c r="AK493" s="11">
        <f>'OddsRatio_working_3-way'!U493/(3*'OddsRatio_working_3-way'!X493^(1/3))*SIN(('OddsRatio_working_3-way'!Y493+4*PI())/3)</f>
        <v>0.54949725830702412</v>
      </c>
      <c r="AL493" s="11">
        <f>'OddsRatio_working_3-way'!Z493+'OddsRatio_working_3-way'!AF493</f>
        <v>1.0535344575795711</v>
      </c>
      <c r="AM493" s="11">
        <f>'OddsRatio_working_3-way'!AA493+'OddsRatio_working_3-way'!AG493</f>
        <v>-0.84997988243555933</v>
      </c>
      <c r="AN493" s="11">
        <f>'OddsRatio_working_3-way'!AB493+'OddsRatio_working_3-way'!AH493</f>
        <v>-0.2035545751440114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1.0535344575795711</v>
      </c>
      <c r="AS493" s="11">
        <f>IF(('OddsRatio_working_3-way'!X493=0),IF(Q493&gt;0,-Q493^(1/3),(-Q493)^(1/3)),'OddsRatio_working_3-way'!AM493-'OddsRatio_working_3-way'!R493/3)</f>
        <v>-0.84997988243555933</v>
      </c>
      <c r="AT493" s="11">
        <f>IF(('OddsRatio_working_3-way'!X493=0),IF(Q493&gt;0,-Q493^(1/3),(-Q493)^(1/3)),'OddsRatio_working_3-way'!AN493-'OddsRatio_working_3-way'!R493/3)</f>
        <v>-0.2035545751440114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9">
        <f t="shared" si="104"/>
        <v>0.72898555571932599</v>
      </c>
      <c r="E494" s="9">
        <f t="shared" si="105"/>
        <v>0.17397280044219804</v>
      </c>
      <c r="F494" s="9">
        <f t="shared" si="106"/>
        <v>9.7041643838475841E-2</v>
      </c>
      <c r="G494" s="9">
        <f t="shared" si="107"/>
        <v>1.0621979785251046</v>
      </c>
      <c r="H494" s="9">
        <f t="shared" si="108"/>
        <v>1.3717692924837868</v>
      </c>
      <c r="I494" s="9">
        <f t="shared" si="109"/>
        <v>5.7480249640072163</v>
      </c>
      <c r="J494" s="9">
        <f t="shared" si="110"/>
        <v>10.304854291879916</v>
      </c>
      <c r="K494" s="11">
        <f t="shared" si="111"/>
        <v>0.7407407407407407</v>
      </c>
      <c r="L494" s="11">
        <f t="shared" si="112"/>
        <v>0.18281535648994515</v>
      </c>
      <c r="M494" s="11">
        <f t="shared" si="113"/>
        <v>0.10245901639344263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-0.19015544300256737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0.18842080609695316</v>
      </c>
      <c r="Q494" s="11">
        <f>2*'OddsRatio_working_3-way'!K494*'OddsRatio_working_3-way'!L494*'OddsRatio_working_3-way'!M494</f>
        <v>2.7749750529742739E-2</v>
      </c>
      <c r="R494" s="11">
        <f t="shared" si="114"/>
        <v>0</v>
      </c>
      <c r="S494" s="11">
        <f t="shared" si="115"/>
        <v>-0.99087779514367735</v>
      </c>
      <c r="T494" s="11">
        <f t="shared" si="116"/>
        <v>-0.14593192859258874</v>
      </c>
      <c r="U494" s="11">
        <f>'OddsRatio_working_3-way'!S494-'OddsRatio_working_3-way'!R494^2/3</f>
        <v>-0.99087779514367735</v>
      </c>
      <c r="V494" s="11">
        <f>'OddsRatio_working_3-way'!S494*'OddsRatio_working_3-way'!R494/3-2*'OddsRatio_working_3-way'!R494^3/27-'OddsRatio_working_3-way'!T494</f>
        <v>0.14593192859258874</v>
      </c>
      <c r="W494" s="11">
        <f>'OddsRatio_working_3-way'!V494^2+4*'OddsRatio_working_3-way'!U494^3/27</f>
        <v>-0.12283457891273356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0.18982275067512716</v>
      </c>
      <c r="Y494" s="11">
        <f>IF('OddsRatio_working_3-way'!W494&gt;=0,IF('OddsRatio_working_3-way'!V494+SQRT('OddsRatio_working_3-way'!W494)&gt;0,0,PI()),ACOS('OddsRatio_working_3-way'!V494/(2*'OddsRatio_working_3-way'!X494)))</f>
        <v>1.1762493775272251</v>
      </c>
      <c r="Z494" s="11">
        <f>'OddsRatio_working_3-way'!X494^(1/3)*COS('OddsRatio_working_3-way'!Y494/3)</f>
        <v>0.53109898926255228</v>
      </c>
      <c r="AA494" s="11">
        <f>'OddsRatio_working_3-way'!X494^(1/3)*COS(('OddsRatio_working_3-way'!Y494+2*PI())/3)</f>
        <v>-0.45573321236005765</v>
      </c>
      <c r="AB494" s="11">
        <f>'OddsRatio_working_3-way'!X494^(1/3)*COS(('OddsRatio_working_3-way'!Y494+4*PI())/3)</f>
        <v>-7.5365776902494533E-2</v>
      </c>
      <c r="AC494" s="11">
        <f>'OddsRatio_working_3-way'!X494^(1/3)*SIN('OddsRatio_working_3-way'!Y494/3)</f>
        <v>0.2196052412523917</v>
      </c>
      <c r="AD494" s="11">
        <f>'OddsRatio_working_3-way'!X494^(1/3)*SIN(('OddsRatio_working_3-way'!Y494+2*PI())/3)</f>
        <v>0.35014259599941333</v>
      </c>
      <c r="AE494" s="11">
        <f>'OddsRatio_working_3-way'!X494^(1/3)*SIN(('OddsRatio_working_3-way'!Y494+4*PI())/3)</f>
        <v>-0.56974783725180489</v>
      </c>
      <c r="AF494" s="11">
        <f>-'OddsRatio_working_3-way'!U494/(3*'OddsRatio_working_3-way'!X494^(1/3))*COS(('OddsRatio_working_3-way'!Y494)/3)</f>
        <v>0.53109898926255228</v>
      </c>
      <c r="AG494" s="11">
        <f>-'OddsRatio_working_3-way'!U494/(3*'OddsRatio_working_3-way'!X494^(1/3))*COS(('OddsRatio_working_3-way'!Y494+2*PI())/3)</f>
        <v>-0.45573321236005765</v>
      </c>
      <c r="AH494" s="11">
        <f>-'OddsRatio_working_3-way'!U494/(3*'OddsRatio_working_3-way'!X494^(1/3))*COS(('OddsRatio_working_3-way'!Y494+4*PI())/3)</f>
        <v>-7.5365776902494533E-2</v>
      </c>
      <c r="AI494" s="11">
        <f>'OddsRatio_working_3-way'!U494/(3*'OddsRatio_working_3-way'!X494^(1/3))*SIN(('OddsRatio_working_3-way'!Y494)/3)</f>
        <v>-0.2196052412523917</v>
      </c>
      <c r="AJ494" s="11">
        <f>'OddsRatio_working_3-way'!U494/(3*'OddsRatio_working_3-way'!X494^(1/3))*SIN(('OddsRatio_working_3-way'!Y494+2*PI())/3)</f>
        <v>-0.35014259599941333</v>
      </c>
      <c r="AK494" s="11">
        <f>'OddsRatio_working_3-way'!U494/(3*'OddsRatio_working_3-way'!X494^(1/3))*SIN(('OddsRatio_working_3-way'!Y494+4*PI())/3)</f>
        <v>0.56974783725180489</v>
      </c>
      <c r="AL494" s="11">
        <f>'OddsRatio_working_3-way'!Z494+'OddsRatio_working_3-way'!AF494</f>
        <v>1.0621979785251046</v>
      </c>
      <c r="AM494" s="11">
        <f>'OddsRatio_working_3-way'!AA494+'OddsRatio_working_3-way'!AG494</f>
        <v>-0.9114664247201153</v>
      </c>
      <c r="AN494" s="11">
        <f>'OddsRatio_working_3-way'!AB494+'OddsRatio_working_3-way'!AH494</f>
        <v>-0.15073155380498907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1.0621979785251046</v>
      </c>
      <c r="AS494" s="11">
        <f>IF(('OddsRatio_working_3-way'!X494=0),IF(Q494&gt;0,-Q494^(1/3),(-Q494)^(1/3)),'OddsRatio_working_3-way'!AM494-'OddsRatio_working_3-way'!R494/3)</f>
        <v>-0.9114664247201153</v>
      </c>
      <c r="AT494" s="11">
        <f>IF(('OddsRatio_working_3-way'!X494=0),IF(Q494&gt;0,-Q494^(1/3),(-Q494)^(1/3)),'OddsRatio_working_3-way'!AN494-'OddsRatio_working_3-way'!R494/3)</f>
        <v>-0.15073155380498907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9">
        <f t="shared" si="104"/>
        <v>0.5169360622252448</v>
      </c>
      <c r="E495" s="9">
        <f t="shared" si="105"/>
        <v>0.22644793888294182</v>
      </c>
      <c r="F495" s="9">
        <f t="shared" si="106"/>
        <v>0.25661599889181347</v>
      </c>
      <c r="G495" s="9">
        <f t="shared" si="107"/>
        <v>1.0383057941984783</v>
      </c>
      <c r="H495" s="9">
        <f t="shared" si="108"/>
        <v>1.9344752147786306</v>
      </c>
      <c r="I495" s="9">
        <f t="shared" si="109"/>
        <v>4.4160260629129944</v>
      </c>
      <c r="J495" s="9">
        <f t="shared" si="110"/>
        <v>3.8968731658137541</v>
      </c>
      <c r="K495" s="11">
        <f t="shared" si="111"/>
        <v>0.52631578947368418</v>
      </c>
      <c r="L495" s="11">
        <f t="shared" si="112"/>
        <v>0.23310023310023309</v>
      </c>
      <c r="M495" s="11">
        <f t="shared" si="113"/>
        <v>0.26385224274406333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-0.2674191521573831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0.2259463445409842</v>
      </c>
      <c r="Q495" s="11">
        <f>2*'OddsRatio_working_3-way'!K495*'OddsRatio_working_3-way'!L495*'OddsRatio_working_3-way'!M495</f>
        <v>6.4741072934379418E-2</v>
      </c>
      <c r="R495" s="11">
        <f t="shared" si="114"/>
        <v>0</v>
      </c>
      <c r="S495" s="11">
        <f t="shared" si="115"/>
        <v>-0.84491459462861851</v>
      </c>
      <c r="T495" s="11">
        <f t="shared" si="116"/>
        <v>-0.24209587238642361</v>
      </c>
      <c r="U495" s="11">
        <f>'OddsRatio_working_3-way'!S495-'OddsRatio_working_3-way'!R495^2/3</f>
        <v>-0.84491459462861851</v>
      </c>
      <c r="V495" s="11">
        <f>'OddsRatio_working_3-way'!S495*'OddsRatio_working_3-way'!R495/3-2*'OddsRatio_working_3-way'!R495^3/27-'OddsRatio_working_3-way'!T495</f>
        <v>0.24209587238642361</v>
      </c>
      <c r="W495" s="11">
        <f>'OddsRatio_working_3-way'!V495^2+4*'OddsRatio_working_3-way'!U495^3/27</f>
        <v>-3.0747840244413731E-2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0.1494642529762194</v>
      </c>
      <c r="Y495" s="11">
        <f>IF('OddsRatio_working_3-way'!W495&gt;=0,IF('OddsRatio_working_3-way'!V495+SQRT('OddsRatio_working_3-way'!W495)&gt;0,0,PI()),ACOS('OddsRatio_working_3-way'!V495/(2*'OddsRatio_working_3-way'!X495)))</f>
        <v>0.62685078405265382</v>
      </c>
      <c r="Z495" s="11">
        <f>'OddsRatio_working_3-way'!X495^(1/3)*COS('OddsRatio_working_3-way'!Y495/3)</f>
        <v>0.51915289709923917</v>
      </c>
      <c r="AA495" s="11">
        <f>'OddsRatio_working_3-way'!X495^(1/3)*COS(('OddsRatio_working_3-way'!Y495+2*PI())/3)</f>
        <v>-0.35491191273926254</v>
      </c>
      <c r="AB495" s="11">
        <f>'OddsRatio_working_3-way'!X495^(1/3)*COS(('OddsRatio_working_3-way'!Y495+4*PI())/3)</f>
        <v>-0.1642409843599768</v>
      </c>
      <c r="AC495" s="11">
        <f>'OddsRatio_working_3-way'!X495^(1/3)*SIN('OddsRatio_working_3-way'!Y495/3)</f>
        <v>0.11008391182641664</v>
      </c>
      <c r="AD495" s="11">
        <f>'OddsRatio_working_3-way'!X495^(1/3)*SIN(('OddsRatio_working_3-way'!Y495+2*PI())/3)</f>
        <v>0.39455764142302152</v>
      </c>
      <c r="AE495" s="11">
        <f>'OddsRatio_working_3-way'!X495^(1/3)*SIN(('OddsRatio_working_3-way'!Y495+4*PI())/3)</f>
        <v>-0.50464155324943805</v>
      </c>
      <c r="AF495" s="11">
        <f>-'OddsRatio_working_3-way'!U495/(3*'OddsRatio_working_3-way'!X495^(1/3))*COS(('OddsRatio_working_3-way'!Y495)/3)</f>
        <v>0.51915289709923917</v>
      </c>
      <c r="AG495" s="11">
        <f>-'OddsRatio_working_3-way'!U495/(3*'OddsRatio_working_3-way'!X495^(1/3))*COS(('OddsRatio_working_3-way'!Y495+2*PI())/3)</f>
        <v>-0.35491191273926254</v>
      </c>
      <c r="AH495" s="11">
        <f>-'OddsRatio_working_3-way'!U495/(3*'OddsRatio_working_3-way'!X495^(1/3))*COS(('OddsRatio_working_3-way'!Y495+4*PI())/3)</f>
        <v>-0.1642409843599768</v>
      </c>
      <c r="AI495" s="11">
        <f>'OddsRatio_working_3-way'!U495/(3*'OddsRatio_working_3-way'!X495^(1/3))*SIN(('OddsRatio_working_3-way'!Y495)/3)</f>
        <v>-0.11008391182641664</v>
      </c>
      <c r="AJ495" s="11">
        <f>'OddsRatio_working_3-way'!U495/(3*'OddsRatio_working_3-way'!X495^(1/3))*SIN(('OddsRatio_working_3-way'!Y495+2*PI())/3)</f>
        <v>-0.39455764142302152</v>
      </c>
      <c r="AK495" s="11">
        <f>'OddsRatio_working_3-way'!U495/(3*'OddsRatio_working_3-way'!X495^(1/3))*SIN(('OddsRatio_working_3-way'!Y495+4*PI())/3)</f>
        <v>0.50464155324943805</v>
      </c>
      <c r="AL495" s="11">
        <f>'OddsRatio_working_3-way'!Z495+'OddsRatio_working_3-way'!AF495</f>
        <v>1.0383057941984783</v>
      </c>
      <c r="AM495" s="11">
        <f>'OddsRatio_working_3-way'!AA495+'OddsRatio_working_3-way'!AG495</f>
        <v>-0.70982382547852507</v>
      </c>
      <c r="AN495" s="11">
        <f>'OddsRatio_working_3-way'!AB495+'OddsRatio_working_3-way'!AH495</f>
        <v>-0.32848196871995361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1.0383057941984783</v>
      </c>
      <c r="AS495" s="11">
        <f>IF(('OddsRatio_working_3-way'!X495=0),IF(Q495&gt;0,-Q495^(1/3),(-Q495)^(1/3)),'OddsRatio_working_3-way'!AM495-'OddsRatio_working_3-way'!R495/3)</f>
        <v>-0.70982382547852507</v>
      </c>
      <c r="AT495" s="11">
        <f>IF(('OddsRatio_working_3-way'!X495=0),IF(Q495&gt;0,-Q495^(1/3),(-Q495)^(1/3)),'OddsRatio_working_3-way'!AN495-'OddsRatio_working_3-way'!R495/3)</f>
        <v>-0.32848196871995361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9">
        <f t="shared" si="104"/>
        <v>0.35647085287619451</v>
      </c>
      <c r="E496" s="9">
        <f t="shared" si="105"/>
        <v>0.32068421069088121</v>
      </c>
      <c r="F496" s="9">
        <f t="shared" si="106"/>
        <v>0.3228449364329245</v>
      </c>
      <c r="G496" s="9">
        <f t="shared" si="107"/>
        <v>1.0435135522755075</v>
      </c>
      <c r="H496" s="9">
        <f t="shared" si="108"/>
        <v>2.8052784454366284</v>
      </c>
      <c r="I496" s="9">
        <f t="shared" si="109"/>
        <v>3.1183325111192803</v>
      </c>
      <c r="J496" s="9">
        <f t="shared" si="110"/>
        <v>3.0974622400737695</v>
      </c>
      <c r="K496" s="11">
        <f t="shared" si="111"/>
        <v>0.36630036630036628</v>
      </c>
      <c r="L496" s="11">
        <f t="shared" si="112"/>
        <v>0.33003300330033003</v>
      </c>
      <c r="M496" s="11">
        <f t="shared" si="113"/>
        <v>0.33222591362126247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-0.2835087239876557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0.23174162182747429</v>
      </c>
      <c r="Q496" s="11">
        <f>2*'OddsRatio_working_3-way'!K496*'OddsRatio_working_3-way'!L496*'OddsRatio_working_3-way'!M496</f>
        <v>8.0326385382140125E-2</v>
      </c>
      <c r="R496" s="11">
        <f t="shared" si="114"/>
        <v>0</v>
      </c>
      <c r="S496" s="11">
        <f t="shared" si="115"/>
        <v>-0.81740561125577427</v>
      </c>
      <c r="T496" s="11">
        <f t="shared" si="116"/>
        <v>-0.2833295013018281</v>
      </c>
      <c r="U496" s="11">
        <f>'OddsRatio_working_3-way'!S496-'OddsRatio_working_3-way'!R496^2/3</f>
        <v>-0.81740561125577427</v>
      </c>
      <c r="V496" s="11">
        <f>'OddsRatio_working_3-way'!S496*'OddsRatio_working_3-way'!R496/3-2*'OddsRatio_working_3-way'!R496^3/27-'OddsRatio_working_3-way'!T496</f>
        <v>0.2833295013018281</v>
      </c>
      <c r="W496" s="11">
        <f>'OddsRatio_working_3-way'!V496^2+4*'OddsRatio_working_3-way'!U496^3/27</f>
        <v>-6.3567361220120966E-4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0.1422245407095272</v>
      </c>
      <c r="Y496" s="11">
        <f>IF('OddsRatio_working_3-way'!W496&gt;=0,IF('OddsRatio_working_3-way'!V496+SQRT('OddsRatio_working_3-way'!W496)&gt;0,0,PI()),ACOS('OddsRatio_working_3-way'!V496/(2*'OddsRatio_working_3-way'!X496)))</f>
        <v>8.8752964600481876E-2</v>
      </c>
      <c r="Z496" s="11">
        <f>'OddsRatio_working_3-way'!X496^(1/3)*COS('OddsRatio_working_3-way'!Y496/3)</f>
        <v>0.52175677613775384</v>
      </c>
      <c r="AA496" s="11">
        <f>'OddsRatio_working_3-way'!X496^(1/3)*COS(('OddsRatio_working_3-way'!Y496+2*PI())/3)</f>
        <v>-0.27425010185944676</v>
      </c>
      <c r="AB496" s="11">
        <f>'OddsRatio_working_3-way'!X496^(1/3)*COS(('OddsRatio_working_3-way'!Y496+4*PI())/3)</f>
        <v>-0.24750667427830683</v>
      </c>
      <c r="AC496" s="11">
        <f>'OddsRatio_working_3-way'!X496^(1/3)*SIN('OddsRatio_working_3-way'!Y496/3)</f>
        <v>1.544032511302439E-2</v>
      </c>
      <c r="AD496" s="11">
        <f>'OddsRatio_working_3-way'!X496^(1/3)*SIN(('OddsRatio_working_3-way'!Y496+2*PI())/3)</f>
        <v>0.44413446017545316</v>
      </c>
      <c r="AE496" s="11">
        <f>'OddsRatio_working_3-way'!X496^(1/3)*SIN(('OddsRatio_working_3-way'!Y496+4*PI())/3)</f>
        <v>-0.45957478528847756</v>
      </c>
      <c r="AF496" s="11">
        <f>-'OddsRatio_working_3-way'!U496/(3*'OddsRatio_working_3-way'!X496^(1/3))*COS(('OddsRatio_working_3-way'!Y496)/3)</f>
        <v>0.52175677613775373</v>
      </c>
      <c r="AG496" s="11">
        <f>-'OddsRatio_working_3-way'!U496/(3*'OddsRatio_working_3-way'!X496^(1/3))*COS(('OddsRatio_working_3-way'!Y496+2*PI())/3)</f>
        <v>-0.2742501018594467</v>
      </c>
      <c r="AH496" s="11">
        <f>-'OddsRatio_working_3-way'!U496/(3*'OddsRatio_working_3-way'!X496^(1/3))*COS(('OddsRatio_working_3-way'!Y496+4*PI())/3)</f>
        <v>-0.24750667427830678</v>
      </c>
      <c r="AI496" s="11">
        <f>'OddsRatio_working_3-way'!U496/(3*'OddsRatio_working_3-way'!X496^(1/3))*SIN(('OddsRatio_working_3-way'!Y496)/3)</f>
        <v>-1.5440325113024386E-2</v>
      </c>
      <c r="AJ496" s="11">
        <f>'OddsRatio_working_3-way'!U496/(3*'OddsRatio_working_3-way'!X496^(1/3))*SIN(('OddsRatio_working_3-way'!Y496+2*PI())/3)</f>
        <v>-0.44413446017545305</v>
      </c>
      <c r="AK496" s="11">
        <f>'OddsRatio_working_3-way'!U496/(3*'OddsRatio_working_3-way'!X496^(1/3))*SIN(('OddsRatio_working_3-way'!Y496+4*PI())/3)</f>
        <v>0.45957478528847751</v>
      </c>
      <c r="AL496" s="11">
        <f>'OddsRatio_working_3-way'!Z496+'OddsRatio_working_3-way'!AF496</f>
        <v>1.0435135522755075</v>
      </c>
      <c r="AM496" s="11">
        <f>'OddsRatio_working_3-way'!AA496+'OddsRatio_working_3-way'!AG496</f>
        <v>-0.54850020371889352</v>
      </c>
      <c r="AN496" s="11">
        <f>'OddsRatio_working_3-way'!AB496+'OddsRatio_working_3-way'!AH496</f>
        <v>-0.49501334855661361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1.0435135522755075</v>
      </c>
      <c r="AS496" s="11">
        <f>IF(('OddsRatio_working_3-way'!X496=0),IF(Q496&gt;0,-Q496^(1/3),(-Q496)^(1/3)),'OddsRatio_working_3-way'!AM496-'OddsRatio_working_3-way'!R496/3)</f>
        <v>-0.54850020371889352</v>
      </c>
      <c r="AT496" s="11">
        <f>IF(('OddsRatio_working_3-way'!X496=0),IF(Q496&gt;0,-Q496^(1/3),(-Q496)^(1/3)),'OddsRatio_working_3-way'!AN496-'OddsRatio_working_3-way'!R496/3)</f>
        <v>-0.49501334855661361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9">
        <f t="shared" si="104"/>
        <v>0.31177724114768518</v>
      </c>
      <c r="E497" s="9">
        <f t="shared" si="105"/>
        <v>0.3010276429216211</v>
      </c>
      <c r="F497" s="9">
        <f t="shared" si="106"/>
        <v>0.38719511593069394</v>
      </c>
      <c r="G497" s="9">
        <f t="shared" si="107"/>
        <v>1.0412350036266906</v>
      </c>
      <c r="H497" s="9">
        <f t="shared" si="108"/>
        <v>3.2074182076885847</v>
      </c>
      <c r="I497" s="9">
        <f t="shared" si="109"/>
        <v>3.3219540580875195</v>
      </c>
      <c r="J497" s="9">
        <f t="shared" si="110"/>
        <v>2.5826772055125695</v>
      </c>
      <c r="K497" s="11">
        <f t="shared" si="111"/>
        <v>0.32051282051282048</v>
      </c>
      <c r="L497" s="11">
        <f t="shared" si="112"/>
        <v>0.30959752321981426</v>
      </c>
      <c r="M497" s="11">
        <f t="shared" si="113"/>
        <v>0.3968253968253968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-0.2829610476669302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0.23114283950197265</v>
      </c>
      <c r="Q497" s="11">
        <f>2*'OddsRatio_working_3-way'!K497*'OddsRatio_working_3-way'!L497*'OddsRatio_working_3-way'!M497</f>
        <v>7.8753948722988965E-2</v>
      </c>
      <c r="R497" s="11">
        <f t="shared" si="114"/>
        <v>0</v>
      </c>
      <c r="S497" s="11">
        <f t="shared" si="115"/>
        <v>-0.81687158500362889</v>
      </c>
      <c r="T497" s="11">
        <f t="shared" si="116"/>
        <v>-0.27832081260770997</v>
      </c>
      <c r="U497" s="11">
        <f>'OddsRatio_working_3-way'!S497-'OddsRatio_working_3-way'!R497^2/3</f>
        <v>-0.81687158500362889</v>
      </c>
      <c r="V497" s="11">
        <f>'OddsRatio_working_3-way'!S497*'OddsRatio_working_3-way'!R497/3-2*'OddsRatio_working_3-way'!R497^3/27-'OddsRatio_working_3-way'!T497</f>
        <v>0.27832081260770997</v>
      </c>
      <c r="W497" s="11">
        <f>'OddsRatio_working_3-way'!V497^2+4*'OddsRatio_working_3-way'!U497^3/27</f>
        <v>-3.2903262506198683E-3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0.14208518657942132</v>
      </c>
      <c r="Y497" s="11">
        <f>IF('OddsRatio_working_3-way'!W497&gt;=0,IF('OddsRatio_working_3-way'!V497+SQRT('OddsRatio_working_3-way'!W497)&gt;0,0,PI()),ACOS('OddsRatio_working_3-way'!V497/(2*'OddsRatio_working_3-way'!X497)))</f>
        <v>0.20325209558437241</v>
      </c>
      <c r="Z497" s="11">
        <f>'OddsRatio_working_3-way'!X497^(1/3)*COS('OddsRatio_working_3-way'!Y497/3)</f>
        <v>0.52061750181334532</v>
      </c>
      <c r="AA497" s="11">
        <f>'OddsRatio_working_3-way'!X497^(1/3)*COS(('OddsRatio_working_3-way'!Y497+2*PI())/3)</f>
        <v>-0.29090219554977814</v>
      </c>
      <c r="AB497" s="11">
        <f>'OddsRatio_working_3-way'!X497^(1/3)*COS(('OddsRatio_working_3-way'!Y497+4*PI())/3)</f>
        <v>-0.22971530626356729</v>
      </c>
      <c r="AC497" s="11">
        <f>'OddsRatio_working_3-way'!X497^(1/3)*SIN('OddsRatio_working_3-way'!Y497/3)</f>
        <v>3.5326267000269682E-2</v>
      </c>
      <c r="AD497" s="11">
        <f>'OddsRatio_working_3-way'!X497^(1/3)*SIN(('OddsRatio_working_3-way'!Y497+2*PI())/3)</f>
        <v>0.43320484872501325</v>
      </c>
      <c r="AE497" s="11">
        <f>'OddsRatio_working_3-way'!X497^(1/3)*SIN(('OddsRatio_working_3-way'!Y497+4*PI())/3)</f>
        <v>-0.46853111572528289</v>
      </c>
      <c r="AF497" s="11">
        <f>-'OddsRatio_working_3-way'!U497/(3*'OddsRatio_working_3-way'!X497^(1/3))*COS(('OddsRatio_working_3-way'!Y497)/3)</f>
        <v>0.52061750181334532</v>
      </c>
      <c r="AG497" s="11">
        <f>-'OddsRatio_working_3-way'!U497/(3*'OddsRatio_working_3-way'!X497^(1/3))*COS(('OddsRatio_working_3-way'!Y497+2*PI())/3)</f>
        <v>-0.29090219554977814</v>
      </c>
      <c r="AH497" s="11">
        <f>-'OddsRatio_working_3-way'!U497/(3*'OddsRatio_working_3-way'!X497^(1/3))*COS(('OddsRatio_working_3-way'!Y497+4*PI())/3)</f>
        <v>-0.22971530626356729</v>
      </c>
      <c r="AI497" s="11">
        <f>'OddsRatio_working_3-way'!U497/(3*'OddsRatio_working_3-way'!X497^(1/3))*SIN(('OddsRatio_working_3-way'!Y497)/3)</f>
        <v>-3.5326267000269682E-2</v>
      </c>
      <c r="AJ497" s="11">
        <f>'OddsRatio_working_3-way'!U497/(3*'OddsRatio_working_3-way'!X497^(1/3))*SIN(('OddsRatio_working_3-way'!Y497+2*PI())/3)</f>
        <v>-0.43320484872501325</v>
      </c>
      <c r="AK497" s="11">
        <f>'OddsRatio_working_3-way'!U497/(3*'OddsRatio_working_3-way'!X497^(1/3))*SIN(('OddsRatio_working_3-way'!Y497+4*PI())/3)</f>
        <v>0.46853111572528289</v>
      </c>
      <c r="AL497" s="11">
        <f>'OddsRatio_working_3-way'!Z497+'OddsRatio_working_3-way'!AF497</f>
        <v>1.0412350036266906</v>
      </c>
      <c r="AM497" s="11">
        <f>'OddsRatio_working_3-way'!AA497+'OddsRatio_working_3-way'!AG497</f>
        <v>-0.58180439109955628</v>
      </c>
      <c r="AN497" s="11">
        <f>'OddsRatio_working_3-way'!AB497+'OddsRatio_working_3-way'!AH497</f>
        <v>-0.45943061252713457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1.0412350036266906</v>
      </c>
      <c r="AS497" s="11">
        <f>IF(('OddsRatio_working_3-way'!X497=0),IF(Q497&gt;0,-Q497^(1/3),(-Q497)^(1/3)),'OddsRatio_working_3-way'!AM497-'OddsRatio_working_3-way'!R497/3)</f>
        <v>-0.58180439109955628</v>
      </c>
      <c r="AT497" s="11">
        <f>IF(('OddsRatio_working_3-way'!X497=0),IF(Q497&gt;0,-Q497^(1/3),(-Q497)^(1/3)),'OddsRatio_working_3-way'!AN497-'OddsRatio_working_3-way'!R497/3)</f>
        <v>-0.45943061252713457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9">
        <f t="shared" si="104"/>
        <v>0.49866918953105327</v>
      </c>
      <c r="E498" s="9">
        <f t="shared" si="105"/>
        <v>0.31464042629194489</v>
      </c>
      <c r="F498" s="9">
        <f t="shared" si="106"/>
        <v>0.18669038417700184</v>
      </c>
      <c r="G498" s="9">
        <f t="shared" si="107"/>
        <v>1.0472265084786567</v>
      </c>
      <c r="H498" s="9">
        <f t="shared" si="108"/>
        <v>2.0053374481395099</v>
      </c>
      <c r="I498" s="9">
        <f t="shared" si="109"/>
        <v>3.1782311376356058</v>
      </c>
      <c r="J498" s="9">
        <f t="shared" si="110"/>
        <v>5.3564622752712125</v>
      </c>
      <c r="K498" s="11">
        <f t="shared" si="111"/>
        <v>0.51020408163265307</v>
      </c>
      <c r="L498" s="11">
        <f t="shared" si="112"/>
        <v>0.32467532467532467</v>
      </c>
      <c r="M498" s="11">
        <f t="shared" si="113"/>
        <v>0.19379844961240308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-0.26666831033228755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0.23114047793687098</v>
      </c>
      <c r="Q498" s="11">
        <f>2*'OddsRatio_working_3-way'!K498*'OddsRatio_working_3-way'!L498*'OddsRatio_working_3-way'!M498</f>
        <v>6.4205688315797468E-2</v>
      </c>
      <c r="R498" s="11">
        <f t="shared" si="114"/>
        <v>0</v>
      </c>
      <c r="S498" s="11">
        <f t="shared" si="115"/>
        <v>-0.86677144970414222</v>
      </c>
      <c r="T498" s="11">
        <f t="shared" si="116"/>
        <v>-0.24076984714003943</v>
      </c>
      <c r="U498" s="11">
        <f>'OddsRatio_working_3-way'!S498-'OddsRatio_working_3-way'!R498^2/3</f>
        <v>-0.86677144970414222</v>
      </c>
      <c r="V498" s="11">
        <f>'OddsRatio_working_3-way'!S498*'OddsRatio_working_3-way'!R498/3-2*'OddsRatio_working_3-way'!R498^3/27-'OddsRatio_working_3-way'!T498</f>
        <v>0.24076984714003943</v>
      </c>
      <c r="W498" s="11">
        <f>'OddsRatio_working_3-way'!V498^2+4*'OddsRatio_working_3-way'!U498^3/27</f>
        <v>-3.8503821837330324E-2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0.15530127263577742</v>
      </c>
      <c r="Y498" s="11">
        <f>IF('OddsRatio_working_3-way'!W498&gt;=0,IF('OddsRatio_working_3-way'!V498+SQRT('OddsRatio_working_3-way'!W498)&gt;0,0,PI()),ACOS('OddsRatio_working_3-way'!V498/(2*'OddsRatio_working_3-way'!X498)))</f>
        <v>0.68381181601516261</v>
      </c>
      <c r="Z498" s="11">
        <f>'OddsRatio_working_3-way'!X498^(1/3)*COS('OddsRatio_working_3-way'!Y498/3)</f>
        <v>0.52361325423932836</v>
      </c>
      <c r="AA498" s="11">
        <f>'OddsRatio_working_3-way'!X498^(1/3)*COS(('OddsRatio_working_3-way'!Y498+2*PI())/3)</f>
        <v>-0.36699565893720182</v>
      </c>
      <c r="AB498" s="11">
        <f>'OddsRatio_working_3-way'!X498^(1/3)*COS(('OddsRatio_working_3-way'!Y498+4*PI())/3)</f>
        <v>-0.15661759530212638</v>
      </c>
      <c r="AC498" s="11">
        <f>'OddsRatio_working_3-way'!X498^(1/3)*SIN('OddsRatio_working_3-way'!Y498/3)</f>
        <v>0.12146183167130305</v>
      </c>
      <c r="AD498" s="11">
        <f>'OddsRatio_working_3-way'!X498^(1/3)*SIN(('OddsRatio_working_3-way'!Y498+2*PI())/3)</f>
        <v>0.39273146409384679</v>
      </c>
      <c r="AE498" s="11">
        <f>'OddsRatio_working_3-way'!X498^(1/3)*SIN(('OddsRatio_working_3-way'!Y498+4*PI())/3)</f>
        <v>-0.51419329576514983</v>
      </c>
      <c r="AF498" s="11">
        <f>-'OddsRatio_working_3-way'!U498/(3*'OddsRatio_working_3-way'!X498^(1/3))*COS(('OddsRatio_working_3-way'!Y498)/3)</f>
        <v>0.52361325423932825</v>
      </c>
      <c r="AG498" s="11">
        <f>-'OddsRatio_working_3-way'!U498/(3*'OddsRatio_working_3-way'!X498^(1/3))*COS(('OddsRatio_working_3-way'!Y498+2*PI())/3)</f>
        <v>-0.36699565893720176</v>
      </c>
      <c r="AH498" s="11">
        <f>-'OddsRatio_working_3-way'!U498/(3*'OddsRatio_working_3-way'!X498^(1/3))*COS(('OddsRatio_working_3-way'!Y498+4*PI())/3)</f>
        <v>-0.15661759530212635</v>
      </c>
      <c r="AI498" s="11">
        <f>'OddsRatio_working_3-way'!U498/(3*'OddsRatio_working_3-way'!X498^(1/3))*SIN(('OddsRatio_working_3-way'!Y498)/3)</f>
        <v>-0.12146183167130302</v>
      </c>
      <c r="AJ498" s="11">
        <f>'OddsRatio_working_3-way'!U498/(3*'OddsRatio_working_3-way'!X498^(1/3))*SIN(('OddsRatio_working_3-way'!Y498+2*PI())/3)</f>
        <v>-0.39273146409384674</v>
      </c>
      <c r="AK498" s="11">
        <f>'OddsRatio_working_3-way'!U498/(3*'OddsRatio_working_3-way'!X498^(1/3))*SIN(('OddsRatio_working_3-way'!Y498+4*PI())/3)</f>
        <v>0.51419329576514972</v>
      </c>
      <c r="AL498" s="11">
        <f>'OddsRatio_working_3-way'!Z498+'OddsRatio_working_3-way'!AF498</f>
        <v>1.0472265084786567</v>
      </c>
      <c r="AM498" s="11">
        <f>'OddsRatio_working_3-way'!AA498+'OddsRatio_working_3-way'!AG498</f>
        <v>-0.73399131787440353</v>
      </c>
      <c r="AN498" s="11">
        <f>'OddsRatio_working_3-way'!AB498+'OddsRatio_working_3-way'!AH498</f>
        <v>-0.31323519060425276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1.0472265084786567</v>
      </c>
      <c r="AS498" s="11">
        <f>IF(('OddsRatio_working_3-way'!X498=0),IF(Q498&gt;0,-Q498^(1/3),(-Q498)^(1/3)),'OddsRatio_working_3-way'!AM498-'OddsRatio_working_3-way'!R498/3)</f>
        <v>-0.73399131787440353</v>
      </c>
      <c r="AT498" s="11">
        <f>IF(('OddsRatio_working_3-way'!X498=0),IF(Q498&gt;0,-Q498^(1/3),(-Q498)^(1/3)),'OddsRatio_working_3-way'!AN498-'OddsRatio_working_3-way'!R498/3)</f>
        <v>-0.31323519060425276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9">
        <f t="shared" si="104"/>
        <v>0.56199073382387088</v>
      </c>
      <c r="E499" s="9">
        <f t="shared" si="105"/>
        <v>0.26377885966258768</v>
      </c>
      <c r="F499" s="9">
        <f t="shared" si="106"/>
        <v>0.17423040651354127</v>
      </c>
      <c r="G499" s="9">
        <f t="shared" si="107"/>
        <v>1.0532280661001607</v>
      </c>
      <c r="H499" s="9">
        <f t="shared" si="108"/>
        <v>1.779388768914119</v>
      </c>
      <c r="I499" s="9">
        <f t="shared" si="109"/>
        <v>3.7910543751654262</v>
      </c>
      <c r="J499" s="9">
        <f t="shared" si="110"/>
        <v>5.7395262974507242</v>
      </c>
      <c r="K499" s="11">
        <f t="shared" si="111"/>
        <v>0.57471264367816088</v>
      </c>
      <c r="L499" s="11">
        <f t="shared" si="112"/>
        <v>0.27397260273972601</v>
      </c>
      <c r="M499" s="11">
        <f t="shared" si="113"/>
        <v>0.18181818181818182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-0.25263022287112968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0.22587709881049506</v>
      </c>
      <c r="Q499" s="11">
        <f>2*'OddsRatio_working_3-way'!K499*'OddsRatio_working_3-way'!L499*'OddsRatio_working_3-way'!M499</f>
        <v>5.7256552296703449E-2</v>
      </c>
      <c r="R499" s="11">
        <f t="shared" si="114"/>
        <v>0</v>
      </c>
      <c r="S499" s="11">
        <f t="shared" si="115"/>
        <v>-0.89410164881863019</v>
      </c>
      <c r="T499" s="11">
        <f t="shared" si="116"/>
        <v>-0.22664173607569843</v>
      </c>
      <c r="U499" s="11">
        <f>'OddsRatio_working_3-way'!S499-'OddsRatio_working_3-way'!R499^2/3</f>
        <v>-0.89410164881863019</v>
      </c>
      <c r="V499" s="11">
        <f>'OddsRatio_working_3-way'!S499*'OddsRatio_working_3-way'!R499/3-2*'OddsRatio_working_3-way'!R499^3/27-'OddsRatio_working_3-way'!T499</f>
        <v>0.22664173607569843</v>
      </c>
      <c r="W499" s="11">
        <f>'OddsRatio_working_3-way'!V499^2+4*'OddsRatio_working_3-way'!U499^3/27</f>
        <v>-5.4524002860947239E-2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0.16270408675902534</v>
      </c>
      <c r="Y499" s="11">
        <f>IF('OddsRatio_working_3-way'!W499&gt;=0,IF('OddsRatio_working_3-way'!V499+SQRT('OddsRatio_working_3-way'!W499)&gt;0,0,PI()),ACOS('OddsRatio_working_3-way'!V499/(2*'OddsRatio_working_3-way'!X499)))</f>
        <v>0.80030977046341212</v>
      </c>
      <c r="Z499" s="11">
        <f>'OddsRatio_working_3-way'!X499^(1/3)*COS('OddsRatio_working_3-way'!Y499/3)</f>
        <v>0.52661403305008037</v>
      </c>
      <c r="AA499" s="11">
        <f>'OddsRatio_working_3-way'!X499^(1/3)*COS(('OddsRatio_working_3-way'!Y499+2*PI())/3)</f>
        <v>-0.38794111037862505</v>
      </c>
      <c r="AB499" s="11">
        <f>'OddsRatio_working_3-way'!X499^(1/3)*COS(('OddsRatio_working_3-way'!Y499+4*PI())/3)</f>
        <v>-0.13867292267145534</v>
      </c>
      <c r="AC499" s="11">
        <f>'OddsRatio_working_3-way'!X499^(1/3)*SIN('OddsRatio_working_3-way'!Y499/3)</f>
        <v>0.14391505527314458</v>
      </c>
      <c r="AD499" s="11">
        <f>'OddsRatio_working_3-way'!X499^(1/3)*SIN(('OddsRatio_working_3-way'!Y499+2*PI())/3)</f>
        <v>0.38410360297417517</v>
      </c>
      <c r="AE499" s="11">
        <f>'OddsRatio_working_3-way'!X499^(1/3)*SIN(('OddsRatio_working_3-way'!Y499+4*PI())/3)</f>
        <v>-0.52801865824731986</v>
      </c>
      <c r="AF499" s="11">
        <f>-'OddsRatio_working_3-way'!U499/(3*'OddsRatio_working_3-way'!X499^(1/3))*COS(('OddsRatio_working_3-way'!Y499)/3)</f>
        <v>0.52661403305008048</v>
      </c>
      <c r="AG499" s="11">
        <f>-'OddsRatio_working_3-way'!U499/(3*'OddsRatio_working_3-way'!X499^(1/3))*COS(('OddsRatio_working_3-way'!Y499+2*PI())/3)</f>
        <v>-0.38794111037862516</v>
      </c>
      <c r="AH499" s="11">
        <f>-'OddsRatio_working_3-way'!U499/(3*'OddsRatio_working_3-way'!X499^(1/3))*COS(('OddsRatio_working_3-way'!Y499+4*PI())/3)</f>
        <v>-0.13867292267145537</v>
      </c>
      <c r="AI499" s="11">
        <f>'OddsRatio_working_3-way'!U499/(3*'OddsRatio_working_3-way'!X499^(1/3))*SIN(('OddsRatio_working_3-way'!Y499)/3)</f>
        <v>-0.1439150552731446</v>
      </c>
      <c r="AJ499" s="11">
        <f>'OddsRatio_working_3-way'!U499/(3*'OddsRatio_working_3-way'!X499^(1/3))*SIN(('OddsRatio_working_3-way'!Y499+2*PI())/3)</f>
        <v>-0.38410360297417523</v>
      </c>
      <c r="AK499" s="11">
        <f>'OddsRatio_working_3-way'!U499/(3*'OddsRatio_working_3-way'!X499^(1/3))*SIN(('OddsRatio_working_3-way'!Y499+4*PI())/3)</f>
        <v>0.52801865824731997</v>
      </c>
      <c r="AL499" s="11">
        <f>'OddsRatio_working_3-way'!Z499+'OddsRatio_working_3-way'!AF499</f>
        <v>1.0532280661001607</v>
      </c>
      <c r="AM499" s="11">
        <f>'OddsRatio_working_3-way'!AA499+'OddsRatio_working_3-way'!AG499</f>
        <v>-0.77588222075725022</v>
      </c>
      <c r="AN499" s="11">
        <f>'OddsRatio_working_3-way'!AB499+'OddsRatio_working_3-way'!AH499</f>
        <v>-0.27734584534291074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1.0532280661001607</v>
      </c>
      <c r="AS499" s="11">
        <f>IF(('OddsRatio_working_3-way'!X499=0),IF(Q499&gt;0,-Q499^(1/3),(-Q499)^(1/3)),'OddsRatio_working_3-way'!AM499-'OddsRatio_working_3-way'!R499/3)</f>
        <v>-0.77588222075725022</v>
      </c>
      <c r="AT499" s="11">
        <f>IF(('OddsRatio_working_3-way'!X499=0),IF(Q499&gt;0,-Q499^(1/3),(-Q499)^(1/3)),'OddsRatio_working_3-way'!AN499-'OddsRatio_working_3-way'!R499/3)</f>
        <v>-0.27734584534291074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9">
        <f t="shared" si="104"/>
        <v>0.38881731894741883</v>
      </c>
      <c r="E500" s="9">
        <f t="shared" si="105"/>
        <v>0.29104223438854804</v>
      </c>
      <c r="F500" s="9">
        <f t="shared" si="106"/>
        <v>0.3201404466640333</v>
      </c>
      <c r="G500" s="9">
        <f t="shared" si="107"/>
        <v>1.0409946334557816</v>
      </c>
      <c r="H500" s="9">
        <f t="shared" si="108"/>
        <v>2.5719018965182299</v>
      </c>
      <c r="I500" s="9">
        <f t="shared" si="109"/>
        <v>3.4359274422865278</v>
      </c>
      <c r="J500" s="9">
        <f t="shared" si="110"/>
        <v>3.123629052249794</v>
      </c>
      <c r="K500" s="11">
        <f t="shared" si="111"/>
        <v>0.39840637450199207</v>
      </c>
      <c r="L500" s="11">
        <f t="shared" si="112"/>
        <v>0.29940119760479045</v>
      </c>
      <c r="M500" s="11">
        <f t="shared" si="113"/>
        <v>0.32894736842105265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-0.28283242698917543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0.23111148221485323</v>
      </c>
      <c r="Q500" s="11">
        <f>2*'OddsRatio_working_3-way'!K500*'OddsRatio_working_3-way'!L500*'OddsRatio_working_3-way'!M500</f>
        <v>7.8475885302157294E-2</v>
      </c>
      <c r="R500" s="11">
        <f t="shared" si="114"/>
        <v>0</v>
      </c>
      <c r="S500" s="11">
        <f t="shared" si="115"/>
        <v>-0.817132196173879</v>
      </c>
      <c r="T500" s="11">
        <f t="shared" si="116"/>
        <v>-0.27746424318298102</v>
      </c>
      <c r="U500" s="11">
        <f>'OddsRatio_working_3-way'!S500-'OddsRatio_working_3-way'!R500^2/3</f>
        <v>-0.817132196173879</v>
      </c>
      <c r="V500" s="11">
        <f>'OddsRatio_working_3-way'!S500*'OddsRatio_working_3-way'!R500/3-2*'OddsRatio_working_3-way'!R500^3/27-'OddsRatio_working_3-way'!T500</f>
        <v>0.27746424318298102</v>
      </c>
      <c r="W500" s="11">
        <f>'OddsRatio_working_3-way'!V500^2+4*'OddsRatio_working_3-way'!U500^3/27</f>
        <v>-3.8437084676784666E-3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0.14215318736558713</v>
      </c>
      <c r="Y500" s="11">
        <f>IF('OddsRatio_working_3-way'!W500&gt;=0,IF('OddsRatio_working_3-way'!V500+SQRT('OddsRatio_working_3-way'!W500)&gt;0,0,PI()),ACOS('OddsRatio_working_3-way'!V500/(2*'OddsRatio_working_3-way'!X500)))</f>
        <v>0.2198326812266902</v>
      </c>
      <c r="Z500" s="11">
        <f>'OddsRatio_working_3-way'!X500^(1/3)*COS('OddsRatio_working_3-way'!Y500/3)</f>
        <v>0.52049731672789079</v>
      </c>
      <c r="AA500" s="11">
        <f>'OddsRatio_working_3-way'!X500^(1/3)*COS(('OddsRatio_working_3-way'!Y500+2*PI())/3)</f>
        <v>-0.29333878533210722</v>
      </c>
      <c r="AB500" s="11">
        <f>'OddsRatio_working_3-way'!X500^(1/3)*COS(('OddsRatio_working_3-way'!Y500+4*PI())/3)</f>
        <v>-0.22715853139578368</v>
      </c>
      <c r="AC500" s="11">
        <f>'OddsRatio_working_3-way'!X500^(1/3)*SIN('OddsRatio_working_3-way'!Y500/3)</f>
        <v>3.8209187425174214E-2</v>
      </c>
      <c r="AD500" s="11">
        <f>'OddsRatio_working_3-way'!X500^(1/3)*SIN(('OddsRatio_working_3-way'!Y500+2*PI())/3)</f>
        <v>0.43165930517540135</v>
      </c>
      <c r="AE500" s="11">
        <f>'OddsRatio_working_3-way'!X500^(1/3)*SIN(('OddsRatio_working_3-way'!Y500+4*PI())/3)</f>
        <v>-0.46986849260057562</v>
      </c>
      <c r="AF500" s="11">
        <f>-'OddsRatio_working_3-way'!U500/(3*'OddsRatio_working_3-way'!X500^(1/3))*COS(('OddsRatio_working_3-way'!Y500)/3)</f>
        <v>0.52049731672789068</v>
      </c>
      <c r="AG500" s="11">
        <f>-'OddsRatio_working_3-way'!U500/(3*'OddsRatio_working_3-way'!X500^(1/3))*COS(('OddsRatio_working_3-way'!Y500+2*PI())/3)</f>
        <v>-0.29333878533210717</v>
      </c>
      <c r="AH500" s="11">
        <f>-'OddsRatio_working_3-way'!U500/(3*'OddsRatio_working_3-way'!X500^(1/3))*COS(('OddsRatio_working_3-way'!Y500+4*PI())/3)</f>
        <v>-0.22715853139578362</v>
      </c>
      <c r="AI500" s="11">
        <f>'OddsRatio_working_3-way'!U500/(3*'OddsRatio_working_3-way'!X500^(1/3))*SIN(('OddsRatio_working_3-way'!Y500)/3)</f>
        <v>-3.8209187425174207E-2</v>
      </c>
      <c r="AJ500" s="11">
        <f>'OddsRatio_working_3-way'!U500/(3*'OddsRatio_working_3-way'!X500^(1/3))*SIN(('OddsRatio_working_3-way'!Y500+2*PI())/3)</f>
        <v>-0.43165930517540124</v>
      </c>
      <c r="AK500" s="11">
        <f>'OddsRatio_working_3-way'!U500/(3*'OddsRatio_working_3-way'!X500^(1/3))*SIN(('OddsRatio_working_3-way'!Y500+4*PI())/3)</f>
        <v>0.4698684926005755</v>
      </c>
      <c r="AL500" s="11">
        <f>'OddsRatio_working_3-way'!Z500+'OddsRatio_working_3-way'!AF500</f>
        <v>1.0409946334557816</v>
      </c>
      <c r="AM500" s="11">
        <f>'OddsRatio_working_3-way'!AA500+'OddsRatio_working_3-way'!AG500</f>
        <v>-0.58667757066421444</v>
      </c>
      <c r="AN500" s="11">
        <f>'OddsRatio_working_3-way'!AB500+'OddsRatio_working_3-way'!AH500</f>
        <v>-0.45431706279156731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1.0409946334557816</v>
      </c>
      <c r="AS500" s="11">
        <f>IF(('OddsRatio_working_3-way'!X500=0),IF(Q500&gt;0,-Q500^(1/3),(-Q500)^(1/3)),'OddsRatio_working_3-way'!AM500-'OddsRatio_working_3-way'!R500/3)</f>
        <v>-0.58667757066421444</v>
      </c>
      <c r="AT500" s="11">
        <f>IF(('OddsRatio_working_3-way'!X500=0),IF(Q500&gt;0,-Q500^(1/3),(-Q500)^(1/3)),'OddsRatio_working_3-way'!AN500-'OddsRatio_working_3-way'!R500/3)</f>
        <v>-0.45431706279156731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9">
        <f t="shared" si="104"/>
        <v>0.45198644417421685</v>
      </c>
      <c r="E501" s="9">
        <f t="shared" si="105"/>
        <v>0.29197835023680152</v>
      </c>
      <c r="F501" s="9">
        <f t="shared" si="106"/>
        <v>0.25603520558898152</v>
      </c>
      <c r="G501" s="9">
        <f t="shared" si="107"/>
        <v>1.0452204601473905</v>
      </c>
      <c r="H501" s="9">
        <f t="shared" si="108"/>
        <v>2.2124557337709732</v>
      </c>
      <c r="I501" s="9">
        <f t="shared" si="109"/>
        <v>3.4249114675419454</v>
      </c>
      <c r="J501" s="9">
        <f t="shared" si="110"/>
        <v>3.9057128792097449</v>
      </c>
      <c r="K501" s="11">
        <f t="shared" si="111"/>
        <v>0.46296296296296291</v>
      </c>
      <c r="L501" s="11">
        <f t="shared" si="112"/>
        <v>0.30120481927710846</v>
      </c>
      <c r="M501" s="11">
        <f t="shared" si="113"/>
        <v>0.26455026455026459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-0.27599876283499658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0.23093549978869032</v>
      </c>
      <c r="Q501" s="11">
        <f>2*'OddsRatio_working_3-way'!K501*'OddsRatio_working_3-way'!L501*'OddsRatio_working_3-way'!M501</f>
        <v>7.3781309836642286E-2</v>
      </c>
      <c r="R501" s="11">
        <f t="shared" si="114"/>
        <v>0</v>
      </c>
      <c r="S501" s="11">
        <f t="shared" si="115"/>
        <v>-0.83672657593307065</v>
      </c>
      <c r="T501" s="11">
        <f t="shared" si="116"/>
        <v>-0.26732478464315362</v>
      </c>
      <c r="U501" s="11">
        <f>'OddsRatio_working_3-way'!S501-'OddsRatio_working_3-way'!R501^2/3</f>
        <v>-0.83672657593307065</v>
      </c>
      <c r="V501" s="11">
        <f>'OddsRatio_working_3-way'!S501*'OddsRatio_working_3-way'!R501/3-2*'OddsRatio_working_3-way'!R501^3/27-'OddsRatio_working_3-way'!T501</f>
        <v>0.26732478464315362</v>
      </c>
      <c r="W501" s="11">
        <f>'OddsRatio_working_3-way'!V501^2+4*'OddsRatio_working_3-way'!U501^3/27</f>
        <v>-1.5322908912275765E-2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0.14729685111772098</v>
      </c>
      <c r="Y501" s="11">
        <f>IF('OddsRatio_working_3-way'!W501&gt;=0,IF('OddsRatio_working_3-way'!V501+SQRT('OddsRatio_working_3-way'!W501)&gt;0,0,PI()),ACOS('OddsRatio_working_3-way'!V501/(2*'OddsRatio_working_3-way'!X501)))</f>
        <v>0.43365622542252402</v>
      </c>
      <c r="Z501" s="11">
        <f>'OddsRatio_working_3-way'!X501^(1/3)*COS('OddsRatio_working_3-way'!Y501/3)</f>
        <v>0.52261023007369523</v>
      </c>
      <c r="AA501" s="11">
        <f>'OddsRatio_working_3-way'!X501^(1/3)*COS(('OddsRatio_working_3-way'!Y501+2*PI())/3)</f>
        <v>-0.32718800014373389</v>
      </c>
      <c r="AB501" s="11">
        <f>'OddsRatio_working_3-way'!X501^(1/3)*COS(('OddsRatio_working_3-way'!Y501+4*PI())/3)</f>
        <v>-0.19542222992996122</v>
      </c>
      <c r="AC501" s="11">
        <f>'OddsRatio_working_3-way'!X501^(1/3)*SIN('OddsRatio_working_3-way'!Y501/3)</f>
        <v>7.6075002902899994E-2</v>
      </c>
      <c r="AD501" s="11">
        <f>'OddsRatio_working_3-way'!X501^(1/3)*SIN(('OddsRatio_working_3-way'!Y501+2*PI())/3)</f>
        <v>0.41455623407000031</v>
      </c>
      <c r="AE501" s="11">
        <f>'OddsRatio_working_3-way'!X501^(1/3)*SIN(('OddsRatio_working_3-way'!Y501+4*PI())/3)</f>
        <v>-0.49063123697290034</v>
      </c>
      <c r="AF501" s="11">
        <f>-'OddsRatio_working_3-way'!U501/(3*'OddsRatio_working_3-way'!X501^(1/3))*COS(('OddsRatio_working_3-way'!Y501)/3)</f>
        <v>0.52261023007369523</v>
      </c>
      <c r="AG501" s="11">
        <f>-'OddsRatio_working_3-way'!U501/(3*'OddsRatio_working_3-way'!X501^(1/3))*COS(('OddsRatio_working_3-way'!Y501+2*PI())/3)</f>
        <v>-0.32718800014373389</v>
      </c>
      <c r="AH501" s="11">
        <f>-'OddsRatio_working_3-way'!U501/(3*'OddsRatio_working_3-way'!X501^(1/3))*COS(('OddsRatio_working_3-way'!Y501+4*PI())/3)</f>
        <v>-0.19542222992996122</v>
      </c>
      <c r="AI501" s="11">
        <f>'OddsRatio_working_3-way'!U501/(3*'OddsRatio_working_3-way'!X501^(1/3))*SIN(('OddsRatio_working_3-way'!Y501)/3)</f>
        <v>-7.6075002902899994E-2</v>
      </c>
      <c r="AJ501" s="11">
        <f>'OddsRatio_working_3-way'!U501/(3*'OddsRatio_working_3-way'!X501^(1/3))*SIN(('OddsRatio_working_3-way'!Y501+2*PI())/3)</f>
        <v>-0.41455623407000031</v>
      </c>
      <c r="AK501" s="11">
        <f>'OddsRatio_working_3-way'!U501/(3*'OddsRatio_working_3-way'!X501^(1/3))*SIN(('OddsRatio_working_3-way'!Y501+4*PI())/3)</f>
        <v>0.49063123697290034</v>
      </c>
      <c r="AL501" s="11">
        <f>'OddsRatio_working_3-way'!Z501+'OddsRatio_working_3-way'!AF501</f>
        <v>1.0452204601473905</v>
      </c>
      <c r="AM501" s="11">
        <f>'OddsRatio_working_3-way'!AA501+'OddsRatio_working_3-way'!AG501</f>
        <v>-0.65437600028746779</v>
      </c>
      <c r="AN501" s="11">
        <f>'OddsRatio_working_3-way'!AB501+'OddsRatio_working_3-way'!AH501</f>
        <v>-0.39084445985992244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1.0452204601473905</v>
      </c>
      <c r="AS501" s="11">
        <f>IF(('OddsRatio_working_3-way'!X501=0),IF(Q501&gt;0,-Q501^(1/3),(-Q501)^(1/3)),'OddsRatio_working_3-way'!AM501-'OddsRatio_working_3-way'!R501/3)</f>
        <v>-0.65437600028746779</v>
      </c>
      <c r="AT501" s="11">
        <f>IF(('OddsRatio_working_3-way'!X501=0),IF(Q501&gt;0,-Q501^(1/3),(-Q501)^(1/3)),'OddsRatio_working_3-way'!AN501-'OddsRatio_working_3-way'!R501/3)</f>
        <v>-0.39084445985992244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9">
        <f t="shared" si="104"/>
        <v>0.49625488421902914</v>
      </c>
      <c r="E502" s="9">
        <f t="shared" si="105"/>
        <v>0.25718131719745924</v>
      </c>
      <c r="F502" s="9">
        <f t="shared" si="106"/>
        <v>0.24656379858351174</v>
      </c>
      <c r="G502" s="9">
        <f t="shared" si="107"/>
        <v>1.0464881619193405</v>
      </c>
      <c r="H502" s="9">
        <f t="shared" si="108"/>
        <v>2.0150935170617603</v>
      </c>
      <c r="I502" s="9">
        <f t="shared" si="109"/>
        <v>3.8883073268973805</v>
      </c>
      <c r="J502" s="9">
        <f t="shared" si="110"/>
        <v>4.055745432804474</v>
      </c>
      <c r="K502" s="11">
        <f t="shared" si="111"/>
        <v>0.50761421319796951</v>
      </c>
      <c r="L502" s="11">
        <f t="shared" si="112"/>
        <v>0.26595744680851063</v>
      </c>
      <c r="M502" s="11">
        <f t="shared" si="113"/>
        <v>0.25510204081632654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-0.26923004864544386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0.22902426982241222</v>
      </c>
      <c r="Q502" s="11">
        <f>2*'OddsRatio_working_3-way'!K502*'OddsRatio_working_3-way'!L502*'OddsRatio_working_3-way'!M502</f>
        <v>6.8879479645838251E-2</v>
      </c>
      <c r="R502" s="11">
        <f t="shared" si="114"/>
        <v>0</v>
      </c>
      <c r="S502" s="11">
        <f t="shared" si="115"/>
        <v>-0.85066385039368442</v>
      </c>
      <c r="T502" s="11">
        <f t="shared" si="116"/>
        <v>-0.25583875199810052</v>
      </c>
      <c r="U502" s="11">
        <f>'OddsRatio_working_3-way'!S502-'OddsRatio_working_3-way'!R502^2/3</f>
        <v>-0.85066385039368442</v>
      </c>
      <c r="V502" s="11">
        <f>'OddsRatio_working_3-way'!S502*'OddsRatio_working_3-way'!R502/3-2*'OddsRatio_working_3-way'!R502^3/27-'OddsRatio_working_3-way'!T502</f>
        <v>0.25583875199810052</v>
      </c>
      <c r="W502" s="11">
        <f>'OddsRatio_working_3-way'!V502^2+4*'OddsRatio_working_3-way'!U502^3/27</f>
        <v>-2.5741350724068982E-2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0.15099239860669689</v>
      </c>
      <c r="Y502" s="11">
        <f>IF('OddsRatio_working_3-way'!W502&gt;=0,IF('OddsRatio_working_3-way'!V502+SQRT('OddsRatio_working_3-way'!W502)&gt;0,0,PI()),ACOS('OddsRatio_working_3-way'!V502/(2*'OddsRatio_working_3-way'!X502)))</f>
        <v>0.56012099618194733</v>
      </c>
      <c r="Z502" s="11">
        <f>'OddsRatio_working_3-way'!X502^(1/3)*COS('OddsRatio_working_3-way'!Y502/3)</f>
        <v>0.52324408095967023</v>
      </c>
      <c r="AA502" s="11">
        <f>'OddsRatio_working_3-way'!X502^(1/3)*COS(('OddsRatio_working_3-way'!Y502+2*PI())/3)</f>
        <v>-0.34722394702357762</v>
      </c>
      <c r="AB502" s="11">
        <f>'OddsRatio_working_3-way'!X502^(1/3)*COS(('OddsRatio_working_3-way'!Y502+4*PI())/3)</f>
        <v>-0.17602013393609273</v>
      </c>
      <c r="AC502" s="11">
        <f>'OddsRatio_working_3-way'!X502^(1/3)*SIN('OddsRatio_working_3-way'!Y502/3)</f>
        <v>9.8844567572349842E-2</v>
      </c>
      <c r="AD502" s="11">
        <f>'OddsRatio_working_3-way'!X502^(1/3)*SIN(('OddsRatio_working_3-way'!Y502+2*PI())/3)</f>
        <v>0.40372038270474098</v>
      </c>
      <c r="AE502" s="11">
        <f>'OddsRatio_working_3-way'!X502^(1/3)*SIN(('OddsRatio_working_3-way'!Y502+4*PI())/3)</f>
        <v>-0.50256495027709081</v>
      </c>
      <c r="AF502" s="11">
        <f>-'OddsRatio_working_3-way'!U502/(3*'OddsRatio_working_3-way'!X502^(1/3))*COS(('OddsRatio_working_3-way'!Y502)/3)</f>
        <v>0.52324408095967023</v>
      </c>
      <c r="AG502" s="11">
        <f>-'OddsRatio_working_3-way'!U502/(3*'OddsRatio_working_3-way'!X502^(1/3))*COS(('OddsRatio_working_3-way'!Y502+2*PI())/3)</f>
        <v>-0.34722394702357762</v>
      </c>
      <c r="AH502" s="11">
        <f>-'OddsRatio_working_3-way'!U502/(3*'OddsRatio_working_3-way'!X502^(1/3))*COS(('OddsRatio_working_3-way'!Y502+4*PI())/3)</f>
        <v>-0.17602013393609273</v>
      </c>
      <c r="AI502" s="11">
        <f>'OddsRatio_working_3-way'!U502/(3*'OddsRatio_working_3-way'!X502^(1/3))*SIN(('OddsRatio_working_3-way'!Y502)/3)</f>
        <v>-9.8844567572349842E-2</v>
      </c>
      <c r="AJ502" s="11">
        <f>'OddsRatio_working_3-way'!U502/(3*'OddsRatio_working_3-way'!X502^(1/3))*SIN(('OddsRatio_working_3-way'!Y502+2*PI())/3)</f>
        <v>-0.40372038270474098</v>
      </c>
      <c r="AK502" s="11">
        <f>'OddsRatio_working_3-way'!U502/(3*'OddsRatio_working_3-way'!X502^(1/3))*SIN(('OddsRatio_working_3-way'!Y502+4*PI())/3)</f>
        <v>0.50256495027709081</v>
      </c>
      <c r="AL502" s="11">
        <f>'OddsRatio_working_3-way'!Z502+'OddsRatio_working_3-way'!AF502</f>
        <v>1.0464881619193405</v>
      </c>
      <c r="AM502" s="11">
        <f>'OddsRatio_working_3-way'!AA502+'OddsRatio_working_3-way'!AG502</f>
        <v>-0.69444789404715523</v>
      </c>
      <c r="AN502" s="11">
        <f>'OddsRatio_working_3-way'!AB502+'OddsRatio_working_3-way'!AH502</f>
        <v>-0.35204026787218545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1.0464881619193405</v>
      </c>
      <c r="AS502" s="11">
        <f>IF(('OddsRatio_working_3-way'!X502=0),IF(Q502&gt;0,-Q502^(1/3),(-Q502)^(1/3)),'OddsRatio_working_3-way'!AM502-'OddsRatio_working_3-way'!R502/3)</f>
        <v>-0.69444789404715523</v>
      </c>
      <c r="AT502" s="11">
        <f>IF(('OddsRatio_working_3-way'!X502=0),IF(Q502&gt;0,-Q502^(1/3),(-Q502)^(1/3)),'OddsRatio_working_3-way'!AN502-'OddsRatio_working_3-way'!R502/3)</f>
        <v>-0.35204026787218545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9">
        <f t="shared" si="104"/>
        <v>0.88681202448236807</v>
      </c>
      <c r="E503" s="9">
        <f t="shared" si="105"/>
        <v>7.3087412065891894E-2</v>
      </c>
      <c r="F503" s="9">
        <f t="shared" si="106"/>
        <v>4.0100563451739915E-2</v>
      </c>
      <c r="G503" s="9">
        <f t="shared" si="107"/>
        <v>1.1603153399001873</v>
      </c>
      <c r="H503" s="9">
        <f t="shared" si="108"/>
        <v>1.1276346873890211</v>
      </c>
      <c r="I503" s="9">
        <f t="shared" si="109"/>
        <v>13.682246665109046</v>
      </c>
      <c r="J503" s="9">
        <f t="shared" si="110"/>
        <v>24.937305462140863</v>
      </c>
      <c r="K503" s="11">
        <f t="shared" si="111"/>
        <v>0.9009009009009008</v>
      </c>
      <c r="L503" s="11">
        <f t="shared" si="112"/>
        <v>8.3822296730930432E-2</v>
      </c>
      <c r="M503" s="11">
        <f t="shared" si="113"/>
        <v>4.6232085067036528E-2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-8.6594863741487837E-2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0.11056766075931271</v>
      </c>
      <c r="Q503" s="11">
        <f>2*'OddsRatio_working_3-way'!K503*'OddsRatio_working_3-way'!L503*'OddsRatio_working_3-way'!M503</f>
        <v>6.9824856810427986E-3</v>
      </c>
      <c r="R503" s="11">
        <f t="shared" si="114"/>
        <v>0</v>
      </c>
      <c r="S503" s="11">
        <f t="shared" si="115"/>
        <v>-1.2768385557992332</v>
      </c>
      <c r="T503" s="11">
        <f t="shared" si="116"/>
        <v>-8.0633947319181137E-2</v>
      </c>
      <c r="U503" s="11">
        <f>'OddsRatio_working_3-way'!S503-'OddsRatio_working_3-way'!R503^2/3</f>
        <v>-1.2768385557992332</v>
      </c>
      <c r="V503" s="11">
        <f>'OddsRatio_working_3-way'!S503*'OddsRatio_working_3-way'!R503/3-2*'OddsRatio_working_3-way'!R503^3/27-'OddsRatio_working_3-way'!T503</f>
        <v>8.0633947319181137E-2</v>
      </c>
      <c r="W503" s="11">
        <f>'OddsRatio_working_3-way'!V503^2+4*'OddsRatio_working_3-way'!U503^3/27</f>
        <v>-0.30189093952160018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0.27766561408548263</v>
      </c>
      <c r="Y503" s="11">
        <f>IF('OddsRatio_working_3-way'!W503&gt;=0,IF('OddsRatio_working_3-way'!V503+SQRT('OddsRatio_working_3-way'!W503)&gt;0,0,PI()),ACOS('OddsRatio_working_3-way'!V503/(2*'OddsRatio_working_3-way'!X503)))</f>
        <v>1.4250814826121987</v>
      </c>
      <c r="Z503" s="11">
        <f>'OddsRatio_working_3-way'!X503^(1/3)*COS('OddsRatio_working_3-way'!Y503/3)</f>
        <v>0.58015766995009366</v>
      </c>
      <c r="AA503" s="11">
        <f>'OddsRatio_working_3-way'!X503^(1/3)*COS(('OddsRatio_working_3-way'!Y503+2*PI())/3)</f>
        <v>-0.54848248713261005</v>
      </c>
      <c r="AB503" s="11">
        <f>'OddsRatio_working_3-way'!X503^(1/3)*COS(('OddsRatio_working_3-way'!Y503+4*PI())/3)</f>
        <v>-3.167518281748357E-2</v>
      </c>
      <c r="AC503" s="11">
        <f>'OddsRatio_working_3-way'!X503^(1/3)*SIN('OddsRatio_working_3-way'!Y503/3)</f>
        <v>0.29837883626550304</v>
      </c>
      <c r="AD503" s="11">
        <f>'OddsRatio_working_3-way'!X503^(1/3)*SIN(('OddsRatio_working_3-way'!Y503+2*PI())/3)</f>
        <v>0.35324186224441745</v>
      </c>
      <c r="AE503" s="11">
        <f>'OddsRatio_working_3-way'!X503^(1/3)*SIN(('OddsRatio_working_3-way'!Y503+4*PI())/3)</f>
        <v>-0.65162069850992055</v>
      </c>
      <c r="AF503" s="11">
        <f>-'OddsRatio_working_3-way'!U503/(3*'OddsRatio_working_3-way'!X503^(1/3))*COS(('OddsRatio_working_3-way'!Y503)/3)</f>
        <v>0.58015766995009377</v>
      </c>
      <c r="AG503" s="11">
        <f>-'OddsRatio_working_3-way'!U503/(3*'OddsRatio_working_3-way'!X503^(1/3))*COS(('OddsRatio_working_3-way'!Y503+2*PI())/3)</f>
        <v>-0.54848248713261005</v>
      </c>
      <c r="AH503" s="11">
        <f>-'OddsRatio_working_3-way'!U503/(3*'OddsRatio_working_3-way'!X503^(1/3))*COS(('OddsRatio_working_3-way'!Y503+4*PI())/3)</f>
        <v>-3.1675182817483577E-2</v>
      </c>
      <c r="AI503" s="11">
        <f>'OddsRatio_working_3-way'!U503/(3*'OddsRatio_working_3-way'!X503^(1/3))*SIN(('OddsRatio_working_3-way'!Y503)/3)</f>
        <v>-0.2983788362655031</v>
      </c>
      <c r="AJ503" s="11">
        <f>'OddsRatio_working_3-way'!U503/(3*'OddsRatio_working_3-way'!X503^(1/3))*SIN(('OddsRatio_working_3-way'!Y503+2*PI())/3)</f>
        <v>-0.3532418622444175</v>
      </c>
      <c r="AK503" s="11">
        <f>'OddsRatio_working_3-way'!U503/(3*'OddsRatio_working_3-way'!X503^(1/3))*SIN(('OddsRatio_working_3-way'!Y503+4*PI())/3)</f>
        <v>0.65162069850992066</v>
      </c>
      <c r="AL503" s="11">
        <f>'OddsRatio_working_3-way'!Z503+'OddsRatio_working_3-way'!AF503</f>
        <v>1.1603153399001873</v>
      </c>
      <c r="AM503" s="11">
        <f>'OddsRatio_working_3-way'!AA503+'OddsRatio_working_3-way'!AG503</f>
        <v>-1.0969649742652201</v>
      </c>
      <c r="AN503" s="11">
        <f>'OddsRatio_working_3-way'!AB503+'OddsRatio_working_3-way'!AH503</f>
        <v>-6.3350365634967154E-2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1.1603153399001873</v>
      </c>
      <c r="AS503" s="11">
        <f>IF(('OddsRatio_working_3-way'!X503=0),IF(Q503&gt;0,-Q503^(1/3),(-Q503)^(1/3)),'OddsRatio_working_3-way'!AM503-'OddsRatio_working_3-way'!R503/3)</f>
        <v>-1.0969649742652201</v>
      </c>
      <c r="AT503" s="11">
        <f>IF(('OddsRatio_working_3-way'!X503=0),IF(Q503&gt;0,-Q503^(1/3),(-Q503)^(1/3)),'OddsRatio_working_3-way'!AN503-'OddsRatio_working_3-way'!R503/3)</f>
        <v>-6.3350365634967154E-2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9">
        <f t="shared" si="104"/>
        <v>0.68424633928927758</v>
      </c>
      <c r="E504" s="9">
        <f t="shared" si="105"/>
        <v>0.19692652924063633</v>
      </c>
      <c r="F504" s="9">
        <f t="shared" si="106"/>
        <v>0.11882713147008611</v>
      </c>
      <c r="G504" s="9">
        <f t="shared" si="107"/>
        <v>1.0731673619545696</v>
      </c>
      <c r="H504" s="9">
        <f t="shared" si="108"/>
        <v>1.4614619656404648</v>
      </c>
      <c r="I504" s="9">
        <f t="shared" si="109"/>
        <v>5.0780359754273636</v>
      </c>
      <c r="J504" s="9">
        <f t="shared" si="110"/>
        <v>8.4155864711060779</v>
      </c>
      <c r="K504" s="11">
        <f t="shared" si="111"/>
        <v>0.69930069930069938</v>
      </c>
      <c r="L504" s="11">
        <f t="shared" si="112"/>
        <v>0.20833333333333334</v>
      </c>
      <c r="M504" s="11">
        <f t="shared" si="113"/>
        <v>0.12642225031605561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-0.20795833959550769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0.2051783025234353</v>
      </c>
      <c r="Q504" s="11">
        <f>2*'OddsRatio_working_3-way'!K504*'OddsRatio_working_3-way'!L504*'OddsRatio_working_3-way'!M504</f>
        <v>3.6836320022160737E-2</v>
      </c>
      <c r="R504" s="11">
        <f t="shared" si="114"/>
        <v>0</v>
      </c>
      <c r="S504" s="11">
        <f t="shared" si="115"/>
        <v>-0.98663175962320271</v>
      </c>
      <c r="T504" s="11">
        <f t="shared" si="116"/>
        <v>-0.17713317048890534</v>
      </c>
      <c r="U504" s="11">
        <f>'OddsRatio_working_3-way'!S504-'OddsRatio_working_3-way'!R504^2/3</f>
        <v>-0.98663175962320271</v>
      </c>
      <c r="V504" s="11">
        <f>'OddsRatio_working_3-way'!S504*'OddsRatio_working_3-way'!R504/3-2*'OddsRatio_working_3-way'!R504^3/27-'OddsRatio_working_3-way'!T504</f>
        <v>0.17713317048890534</v>
      </c>
      <c r="W504" s="11">
        <f>'OddsRatio_working_3-way'!V504^2+4*'OddsRatio_working_3-way'!U504^3/27</f>
        <v>-0.11090962056227888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0.18860393729302849</v>
      </c>
      <c r="Y504" s="11">
        <f>IF('OddsRatio_working_3-way'!W504&gt;=0,IF('OddsRatio_working_3-way'!V504+SQRT('OddsRatio_working_3-way'!W504)&gt;0,0,PI()),ACOS('OddsRatio_working_3-way'!V504/(2*'OddsRatio_working_3-way'!X504)))</f>
        <v>1.0819696186849601</v>
      </c>
      <c r="Z504" s="11">
        <f>'OddsRatio_working_3-way'!X504^(1/3)*COS('OddsRatio_working_3-way'!Y504/3)</f>
        <v>0.53658368097728493</v>
      </c>
      <c r="AA504" s="11">
        <f>'OddsRatio_working_3-way'!X504^(1/3)*COS(('OddsRatio_working_3-way'!Y504+2*PI())/3)</f>
        <v>-0.44355280273480618</v>
      </c>
      <c r="AB504" s="11">
        <f>'OddsRatio_working_3-way'!X504^(1/3)*COS(('OddsRatio_working_3-way'!Y504+4*PI())/3)</f>
        <v>-9.3030878242478854E-2</v>
      </c>
      <c r="AC504" s="11">
        <f>'OddsRatio_working_3-way'!X504^(1/3)*SIN('OddsRatio_working_3-way'!Y504/3)</f>
        <v>0.2023739274625109</v>
      </c>
      <c r="AD504" s="11">
        <f>'OddsRatio_working_3-way'!X504^(1/3)*SIN(('OddsRatio_working_3-way'!Y504+2*PI())/3)</f>
        <v>0.3635081352512381</v>
      </c>
      <c r="AE504" s="11">
        <f>'OddsRatio_working_3-way'!X504^(1/3)*SIN(('OddsRatio_working_3-way'!Y504+4*PI())/3)</f>
        <v>-0.56588206271374897</v>
      </c>
      <c r="AF504" s="11">
        <f>-'OddsRatio_working_3-way'!U504/(3*'OddsRatio_working_3-way'!X504^(1/3))*COS(('OddsRatio_working_3-way'!Y504)/3)</f>
        <v>0.53658368097728482</v>
      </c>
      <c r="AG504" s="11">
        <f>-'OddsRatio_working_3-way'!U504/(3*'OddsRatio_working_3-way'!X504^(1/3))*COS(('OddsRatio_working_3-way'!Y504+2*PI())/3)</f>
        <v>-0.44355280273480613</v>
      </c>
      <c r="AH504" s="11">
        <f>-'OddsRatio_working_3-way'!U504/(3*'OddsRatio_working_3-way'!X504^(1/3))*COS(('OddsRatio_working_3-way'!Y504+4*PI())/3)</f>
        <v>-9.303087824247884E-2</v>
      </c>
      <c r="AI504" s="11">
        <f>'OddsRatio_working_3-way'!U504/(3*'OddsRatio_working_3-way'!X504^(1/3))*SIN(('OddsRatio_working_3-way'!Y504)/3)</f>
        <v>-0.20237392746251087</v>
      </c>
      <c r="AJ504" s="11">
        <f>'OddsRatio_working_3-way'!U504/(3*'OddsRatio_working_3-way'!X504^(1/3))*SIN(('OddsRatio_working_3-way'!Y504+2*PI())/3)</f>
        <v>-0.36350813525123804</v>
      </c>
      <c r="AK504" s="11">
        <f>'OddsRatio_working_3-way'!U504/(3*'OddsRatio_working_3-way'!X504^(1/3))*SIN(('OddsRatio_working_3-way'!Y504+4*PI())/3)</f>
        <v>0.56588206271374886</v>
      </c>
      <c r="AL504" s="11">
        <f>'OddsRatio_working_3-way'!Z504+'OddsRatio_working_3-way'!AF504</f>
        <v>1.0731673619545696</v>
      </c>
      <c r="AM504" s="11">
        <f>'OddsRatio_working_3-way'!AA504+'OddsRatio_working_3-way'!AG504</f>
        <v>-0.88710560546961226</v>
      </c>
      <c r="AN504" s="11">
        <f>'OddsRatio_working_3-way'!AB504+'OddsRatio_working_3-way'!AH504</f>
        <v>-0.18606175648495771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1.0731673619545696</v>
      </c>
      <c r="AS504" s="11">
        <f>IF(('OddsRatio_working_3-way'!X504=0),IF(Q504&gt;0,-Q504^(1/3),(-Q504)^(1/3)),'OddsRatio_working_3-way'!AM504-'OddsRatio_working_3-way'!R504/3)</f>
        <v>-0.88710560546961226</v>
      </c>
      <c r="AT504" s="11">
        <f>IF(('OddsRatio_working_3-way'!X504=0),IF(Q504&gt;0,-Q504^(1/3),(-Q504)^(1/3)),'OddsRatio_working_3-way'!AN504-'OddsRatio_working_3-way'!R504/3)</f>
        <v>-0.18606175648495771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9">
        <f t="shared" si="104"/>
        <v>0.27548521105829155</v>
      </c>
      <c r="E505" s="9">
        <f t="shared" si="105"/>
        <v>0.26121599601014744</v>
      </c>
      <c r="F505" s="9">
        <f t="shared" si="106"/>
        <v>0.46329879293156101</v>
      </c>
      <c r="G505" s="9">
        <f t="shared" si="107"/>
        <v>1.0436344932027115</v>
      </c>
      <c r="H505" s="9">
        <f t="shared" si="108"/>
        <v>3.6299589228708329</v>
      </c>
      <c r="I505" s="9">
        <f t="shared" si="109"/>
        <v>3.828249476579348</v>
      </c>
      <c r="J505" s="9">
        <f t="shared" si="110"/>
        <v>2.1584342874550098</v>
      </c>
      <c r="K505" s="11">
        <f t="shared" si="111"/>
        <v>0.28409090909090912</v>
      </c>
      <c r="L505" s="11">
        <f t="shared" si="112"/>
        <v>0.26954177897574122</v>
      </c>
      <c r="M505" s="11">
        <f t="shared" si="113"/>
        <v>0.47393364928909953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-0.27510202173753995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0.23008601878314833</v>
      </c>
      <c r="Q505" s="11">
        <f>2*'OddsRatio_working_3-way'!K505*'OddsRatio_working_3-way'!L505*'OddsRatio_working_3-way'!M505</f>
        <v>7.2582340310141436E-2</v>
      </c>
      <c r="R505" s="11">
        <f t="shared" si="114"/>
        <v>0</v>
      </c>
      <c r="S505" s="11">
        <f t="shared" si="115"/>
        <v>-0.83636615001928638</v>
      </c>
      <c r="T505" s="11">
        <f t="shared" si="116"/>
        <v>-0.26383790221428594</v>
      </c>
      <c r="U505" s="11">
        <f>'OddsRatio_working_3-way'!S505-'OddsRatio_working_3-way'!R505^2/3</f>
        <v>-0.83636615001928638</v>
      </c>
      <c r="V505" s="11">
        <f>'OddsRatio_working_3-way'!S505*'OddsRatio_working_3-way'!R505/3-2*'OddsRatio_working_3-way'!R505^3/27-'OddsRatio_working_3-way'!T505</f>
        <v>0.26383790221428594</v>
      </c>
      <c r="W505" s="11">
        <f>'OddsRatio_working_3-way'!V505^2+4*'OddsRatio_working_3-way'!U505^3/27</f>
        <v>-1.706290870891955E-2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0.14720168762089197</v>
      </c>
      <c r="Y505" s="11">
        <f>IF('OddsRatio_working_3-way'!W505&gt;=0,IF('OddsRatio_working_3-way'!V505+SQRT('OddsRatio_working_3-way'!W505)&gt;0,0,PI()),ACOS('OddsRatio_working_3-way'!V505/(2*'OddsRatio_working_3-way'!X505)))</f>
        <v>0.45971665501403502</v>
      </c>
      <c r="Z505" s="11">
        <f>'OddsRatio_working_3-way'!X505^(1/3)*COS('OddsRatio_working_3-way'!Y505/3)</f>
        <v>0.52181724660135576</v>
      </c>
      <c r="AA505" s="11">
        <f>'OddsRatio_working_3-way'!X505^(1/3)*COS(('OddsRatio_working_3-way'!Y505+2*PI())/3)</f>
        <v>-0.33070553130423164</v>
      </c>
      <c r="AB505" s="11">
        <f>'OddsRatio_working_3-way'!X505^(1/3)*COS(('OddsRatio_working_3-way'!Y505+4*PI())/3)</f>
        <v>-0.1911117152971242</v>
      </c>
      <c r="AC505" s="11">
        <f>'OddsRatio_working_3-way'!X505^(1/3)*SIN('OddsRatio_working_3-way'!Y505/3)</f>
        <v>8.0594527248910711E-2</v>
      </c>
      <c r="AD505" s="11">
        <f>'OddsRatio_working_3-way'!X505^(1/3)*SIN(('OddsRatio_working_3-way'!Y505+2*PI())/3)</f>
        <v>0.41160972806516777</v>
      </c>
      <c r="AE505" s="11">
        <f>'OddsRatio_working_3-way'!X505^(1/3)*SIN(('OddsRatio_working_3-way'!Y505+4*PI())/3)</f>
        <v>-0.49220425531407835</v>
      </c>
      <c r="AF505" s="11">
        <f>-'OddsRatio_working_3-way'!U505/(3*'OddsRatio_working_3-way'!X505^(1/3))*COS(('OddsRatio_working_3-way'!Y505)/3)</f>
        <v>0.52181724660135564</v>
      </c>
      <c r="AG505" s="11">
        <f>-'OddsRatio_working_3-way'!U505/(3*'OddsRatio_working_3-way'!X505^(1/3))*COS(('OddsRatio_working_3-way'!Y505+2*PI())/3)</f>
        <v>-0.33070553130423158</v>
      </c>
      <c r="AH505" s="11">
        <f>-'OddsRatio_working_3-way'!U505/(3*'OddsRatio_working_3-way'!X505^(1/3))*COS(('OddsRatio_working_3-way'!Y505+4*PI())/3)</f>
        <v>-0.19111171529712417</v>
      </c>
      <c r="AI505" s="11">
        <f>'OddsRatio_working_3-way'!U505/(3*'OddsRatio_working_3-way'!X505^(1/3))*SIN(('OddsRatio_working_3-way'!Y505)/3)</f>
        <v>-8.0594527248910697E-2</v>
      </c>
      <c r="AJ505" s="11">
        <f>'OddsRatio_working_3-way'!U505/(3*'OddsRatio_working_3-way'!X505^(1/3))*SIN(('OddsRatio_working_3-way'!Y505+2*PI())/3)</f>
        <v>-0.41160972806516766</v>
      </c>
      <c r="AK505" s="11">
        <f>'OddsRatio_working_3-way'!U505/(3*'OddsRatio_working_3-way'!X505^(1/3))*SIN(('OddsRatio_working_3-way'!Y505+4*PI())/3)</f>
        <v>0.49220425531407824</v>
      </c>
      <c r="AL505" s="11">
        <f>'OddsRatio_working_3-way'!Z505+'OddsRatio_working_3-way'!AF505</f>
        <v>1.0436344932027115</v>
      </c>
      <c r="AM505" s="11">
        <f>'OddsRatio_working_3-way'!AA505+'OddsRatio_working_3-way'!AG505</f>
        <v>-0.66141106260846327</v>
      </c>
      <c r="AN505" s="11">
        <f>'OddsRatio_working_3-way'!AB505+'OddsRatio_working_3-way'!AH505</f>
        <v>-0.38222343059424835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1.0436344932027115</v>
      </c>
      <c r="AS505" s="11">
        <f>IF(('OddsRatio_working_3-way'!X505=0),IF(Q505&gt;0,-Q505^(1/3),(-Q505)^(1/3)),'OddsRatio_working_3-way'!AM505-'OddsRatio_working_3-way'!R505/3)</f>
        <v>-0.66141106260846327</v>
      </c>
      <c r="AT505" s="11">
        <f>IF(('OddsRatio_working_3-way'!X505=0),IF(Q505&gt;0,-Q505^(1/3),(-Q505)^(1/3)),'OddsRatio_working_3-way'!AN505-'OddsRatio_working_3-way'!R505/3)</f>
        <v>-0.38222343059424835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9">
        <f t="shared" si="104"/>
        <v>0.36130473878752312</v>
      </c>
      <c r="E506" s="9">
        <f t="shared" si="105"/>
        <v>0.32252872583744768</v>
      </c>
      <c r="F506" s="9">
        <f t="shared" si="106"/>
        <v>0.31616653537502937</v>
      </c>
      <c r="G506" s="9">
        <f t="shared" si="107"/>
        <v>1.0398510024852263</v>
      </c>
      <c r="H506" s="9">
        <f t="shared" si="108"/>
        <v>2.7677467042248849</v>
      </c>
      <c r="I506" s="9">
        <f t="shared" si="109"/>
        <v>3.1004990250201567</v>
      </c>
      <c r="J506" s="9">
        <f t="shared" si="110"/>
        <v>3.1628900851692712</v>
      </c>
      <c r="K506" s="11">
        <f t="shared" si="111"/>
        <v>0.37037037037037035</v>
      </c>
      <c r="L506" s="11">
        <f t="shared" si="112"/>
        <v>0.33112582781456956</v>
      </c>
      <c r="M506" s="11">
        <f t="shared" si="113"/>
        <v>0.32467532467532467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-0.2844082579181918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0.23094393955321102</v>
      </c>
      <c r="Q506" s="11">
        <f>2*'OddsRatio_working_3-way'!K506*'OddsRatio_working_3-way'!L506*'OddsRatio_working_3-way'!M506</f>
        <v>7.9635841225245196E-2</v>
      </c>
      <c r="R506" s="11">
        <f t="shared" si="114"/>
        <v>0</v>
      </c>
      <c r="S506" s="11">
        <f t="shared" si="115"/>
        <v>-0.81201559069934093</v>
      </c>
      <c r="T506" s="11">
        <f t="shared" si="116"/>
        <v>-0.28000537610322107</v>
      </c>
      <c r="U506" s="11">
        <f>'OddsRatio_working_3-way'!S506-'OddsRatio_working_3-way'!R506^2/3</f>
        <v>-0.81201559069934093</v>
      </c>
      <c r="V506" s="11">
        <f>'OddsRatio_working_3-way'!S506*'OddsRatio_working_3-way'!R506/3-2*'OddsRatio_working_3-way'!R506^3/27-'OddsRatio_working_3-way'!T506</f>
        <v>0.28000537610322107</v>
      </c>
      <c r="W506" s="11">
        <f>'OddsRatio_working_3-way'!V506^2+4*'OddsRatio_working_3-way'!U506^3/27</f>
        <v>-9.1819935245235351E-4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0.14082010687323618</v>
      </c>
      <c r="Y506" s="11">
        <f>IF('OddsRatio_working_3-way'!W506&gt;=0,IF('OddsRatio_working_3-way'!V506+SQRT('OddsRatio_working_3-way'!W506)&gt;0,0,PI()),ACOS('OddsRatio_working_3-way'!V506/(2*'OddsRatio_working_3-way'!X506)))</f>
        <v>0.10779913670123165</v>
      </c>
      <c r="Z506" s="11">
        <f>'OddsRatio_working_3-way'!X506^(1/3)*COS('OddsRatio_working_3-way'!Y506/3)</f>
        <v>0.51992550124261327</v>
      </c>
      <c r="AA506" s="11">
        <f>'OddsRatio_working_3-way'!X506^(1/3)*COS(('OddsRatio_working_3-way'!Y506+2*PI())/3)</f>
        <v>-0.27614924323237955</v>
      </c>
      <c r="AB506" s="11">
        <f>'OddsRatio_working_3-way'!X506^(1/3)*COS(('OddsRatio_working_3-way'!Y506+4*PI())/3)</f>
        <v>-0.24377625801023378</v>
      </c>
      <c r="AC506" s="11">
        <f>'OddsRatio_working_3-way'!X506^(1/3)*SIN('OddsRatio_working_3-way'!Y506/3)</f>
        <v>1.8690551732477821E-2</v>
      </c>
      <c r="AD506" s="11">
        <f>'OddsRatio_working_3-way'!X506^(1/3)*SIN(('OddsRatio_working_3-way'!Y506+2*PI())/3)</f>
        <v>0.44092341628522191</v>
      </c>
      <c r="AE506" s="11">
        <f>'OddsRatio_working_3-way'!X506^(1/3)*SIN(('OddsRatio_working_3-way'!Y506+4*PI())/3)</f>
        <v>-0.4596139680176996</v>
      </c>
      <c r="AF506" s="11">
        <f>-'OddsRatio_working_3-way'!U506/(3*'OddsRatio_working_3-way'!X506^(1/3))*COS(('OddsRatio_working_3-way'!Y506)/3)</f>
        <v>0.51992550124261316</v>
      </c>
      <c r="AG506" s="11">
        <f>-'OddsRatio_working_3-way'!U506/(3*'OddsRatio_working_3-way'!X506^(1/3))*COS(('OddsRatio_working_3-way'!Y506+2*PI())/3)</f>
        <v>-0.27614924323237949</v>
      </c>
      <c r="AH506" s="11">
        <f>-'OddsRatio_working_3-way'!U506/(3*'OddsRatio_working_3-way'!X506^(1/3))*COS(('OddsRatio_working_3-way'!Y506+4*PI())/3)</f>
        <v>-0.24377625801023373</v>
      </c>
      <c r="AI506" s="11">
        <f>'OddsRatio_working_3-way'!U506/(3*'OddsRatio_working_3-way'!X506^(1/3))*SIN(('OddsRatio_working_3-way'!Y506)/3)</f>
        <v>-1.8690551732477818E-2</v>
      </c>
      <c r="AJ506" s="11">
        <f>'OddsRatio_working_3-way'!U506/(3*'OddsRatio_working_3-way'!X506^(1/3))*SIN(('OddsRatio_working_3-way'!Y506+2*PI())/3)</f>
        <v>-0.4409234162852218</v>
      </c>
      <c r="AK506" s="11">
        <f>'OddsRatio_working_3-way'!U506/(3*'OddsRatio_working_3-way'!X506^(1/3))*SIN(('OddsRatio_working_3-way'!Y506+4*PI())/3)</f>
        <v>0.45961396801769949</v>
      </c>
      <c r="AL506" s="11">
        <f>'OddsRatio_working_3-way'!Z506+'OddsRatio_working_3-way'!AF506</f>
        <v>1.0398510024852263</v>
      </c>
      <c r="AM506" s="11">
        <f>'OddsRatio_working_3-way'!AA506+'OddsRatio_working_3-way'!AG506</f>
        <v>-0.5522984864647591</v>
      </c>
      <c r="AN506" s="11">
        <f>'OddsRatio_working_3-way'!AB506+'OddsRatio_working_3-way'!AH506</f>
        <v>-0.48755251602046751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1.0398510024852263</v>
      </c>
      <c r="AS506" s="11">
        <f>IF(('OddsRatio_working_3-way'!X506=0),IF(Q506&gt;0,-Q506^(1/3),(-Q506)^(1/3)),'OddsRatio_working_3-way'!AM506-'OddsRatio_working_3-way'!R506/3)</f>
        <v>-0.5522984864647591</v>
      </c>
      <c r="AT506" s="11">
        <f>IF(('OddsRatio_working_3-way'!X506=0),IF(Q506&gt;0,-Q506^(1/3),(-Q506)^(1/3)),'OddsRatio_working_3-way'!AN506-'OddsRatio_working_3-way'!R506/3)</f>
        <v>-0.48755251602046751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9">
        <f t="shared" si="104"/>
        <v>0.51414911254623352</v>
      </c>
      <c r="E507" s="9">
        <f t="shared" si="105"/>
        <v>0.28753000684380264</v>
      </c>
      <c r="F507" s="9">
        <f t="shared" si="106"/>
        <v>0.19832088060996411</v>
      </c>
      <c r="G507" s="9">
        <f t="shared" si="107"/>
        <v>1.0499567269884782</v>
      </c>
      <c r="H507" s="9">
        <f t="shared" si="108"/>
        <v>1.9449610542896301</v>
      </c>
      <c r="I507" s="9">
        <f t="shared" si="109"/>
        <v>3.4778978756928089</v>
      </c>
      <c r="J507" s="9">
        <f t="shared" si="110"/>
        <v>5.0423333989056403</v>
      </c>
      <c r="K507" s="11">
        <f t="shared" si="111"/>
        <v>0.52631578947368418</v>
      </c>
      <c r="L507" s="11">
        <f t="shared" si="112"/>
        <v>0.29761904761904762</v>
      </c>
      <c r="M507" s="11">
        <f t="shared" si="113"/>
        <v>0.2061855670103093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-0.2641074335322845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0.22963336175490273</v>
      </c>
      <c r="Q507" s="11">
        <f>2*'OddsRatio_working_3-way'!K507*'OddsRatio_working_3-way'!L507*'OddsRatio_working_3-way'!M507</f>
        <v>6.4594475880422705E-2</v>
      </c>
      <c r="R507" s="11">
        <f t="shared" si="114"/>
        <v>0</v>
      </c>
      <c r="S507" s="11">
        <f t="shared" si="115"/>
        <v>-0.86946951353730961</v>
      </c>
      <c r="T507" s="11">
        <f t="shared" si="116"/>
        <v>-0.24457651576295628</v>
      </c>
      <c r="U507" s="11">
        <f>'OddsRatio_working_3-way'!S507-'OddsRatio_working_3-way'!R507^2/3</f>
        <v>-0.86946951353730961</v>
      </c>
      <c r="V507" s="11">
        <f>'OddsRatio_working_3-way'!S507*'OddsRatio_working_3-way'!R507/3-2*'OddsRatio_working_3-way'!R507^3/27-'OddsRatio_working_3-way'!T507</f>
        <v>0.24457651576295628</v>
      </c>
      <c r="W507" s="11">
        <f>'OddsRatio_working_3-way'!V507^2+4*'OddsRatio_working_3-way'!U507^3/27</f>
        <v>-3.7559981083229721E-2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0.15602696333164448</v>
      </c>
      <c r="Y507" s="11">
        <f>IF('OddsRatio_working_3-way'!W507&gt;=0,IF('OddsRatio_working_3-way'!V507+SQRT('OddsRatio_working_3-way'!W507)&gt;0,0,PI()),ACOS('OddsRatio_working_3-way'!V507/(2*'OddsRatio_working_3-way'!X507)))</f>
        <v>0.67009346530247704</v>
      </c>
      <c r="Z507" s="11">
        <f>'OddsRatio_working_3-way'!X507^(1/3)*COS('OddsRatio_working_3-way'!Y507/3)</f>
        <v>0.52497836349423921</v>
      </c>
      <c r="AA507" s="11">
        <f>'OddsRatio_working_3-way'!X507^(1/3)*COS(('OddsRatio_working_3-way'!Y507+2*PI())/3)</f>
        <v>-0.36576389685934008</v>
      </c>
      <c r="AB507" s="11">
        <f>'OddsRatio_working_3-way'!X507^(1/3)*COS(('OddsRatio_working_3-way'!Y507+4*PI())/3)</f>
        <v>-0.15921446663489922</v>
      </c>
      <c r="AC507" s="11">
        <f>'OddsRatio_working_3-way'!X507^(1/3)*SIN('OddsRatio_working_3-way'!Y507/3)</f>
        <v>0.11925136914104496</v>
      </c>
      <c r="AD507" s="11">
        <f>'OddsRatio_working_3-way'!X507^(1/3)*SIN(('OddsRatio_working_3-way'!Y507+2*PI())/3)</f>
        <v>0.39501891465266992</v>
      </c>
      <c r="AE507" s="11">
        <f>'OddsRatio_working_3-way'!X507^(1/3)*SIN(('OddsRatio_working_3-way'!Y507+4*PI())/3)</f>
        <v>-0.51427028379371476</v>
      </c>
      <c r="AF507" s="11">
        <f>-'OddsRatio_working_3-way'!U507/(3*'OddsRatio_working_3-way'!X507^(1/3))*COS(('OddsRatio_working_3-way'!Y507)/3)</f>
        <v>0.52497836349423899</v>
      </c>
      <c r="AG507" s="11">
        <f>-'OddsRatio_working_3-way'!U507/(3*'OddsRatio_working_3-way'!X507^(1/3))*COS(('OddsRatio_working_3-way'!Y507+2*PI())/3)</f>
        <v>-0.36576389685933997</v>
      </c>
      <c r="AH507" s="11">
        <f>-'OddsRatio_working_3-way'!U507/(3*'OddsRatio_working_3-way'!X507^(1/3))*COS(('OddsRatio_working_3-way'!Y507+4*PI())/3)</f>
        <v>-0.15921446663489913</v>
      </c>
      <c r="AI507" s="11">
        <f>'OddsRatio_working_3-way'!U507/(3*'OddsRatio_working_3-way'!X507^(1/3))*SIN(('OddsRatio_working_3-way'!Y507)/3)</f>
        <v>-0.11925136914104492</v>
      </c>
      <c r="AJ507" s="11">
        <f>'OddsRatio_working_3-way'!U507/(3*'OddsRatio_working_3-way'!X507^(1/3))*SIN(('OddsRatio_working_3-way'!Y507+2*PI())/3)</f>
        <v>-0.39501891465266975</v>
      </c>
      <c r="AK507" s="11">
        <f>'OddsRatio_working_3-way'!U507/(3*'OddsRatio_working_3-way'!X507^(1/3))*SIN(('OddsRatio_working_3-way'!Y507+4*PI())/3)</f>
        <v>0.51427028379371453</v>
      </c>
      <c r="AL507" s="11">
        <f>'OddsRatio_working_3-way'!Z507+'OddsRatio_working_3-way'!AF507</f>
        <v>1.0499567269884782</v>
      </c>
      <c r="AM507" s="11">
        <f>'OddsRatio_working_3-way'!AA507+'OddsRatio_working_3-way'!AG507</f>
        <v>-0.73152779371868004</v>
      </c>
      <c r="AN507" s="11">
        <f>'OddsRatio_working_3-way'!AB507+'OddsRatio_working_3-way'!AH507</f>
        <v>-0.31842893326979838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1.0499567269884782</v>
      </c>
      <c r="AS507" s="11">
        <f>IF(('OddsRatio_working_3-way'!X507=0),IF(Q507&gt;0,-Q507^(1/3),(-Q507)^(1/3)),'OddsRatio_working_3-way'!AM507-'OddsRatio_working_3-way'!R507/3)</f>
        <v>-0.73152779371868004</v>
      </c>
      <c r="AT507" s="11">
        <f>IF(('OddsRatio_working_3-way'!X507=0),IF(Q507&gt;0,-Q507^(1/3),(-Q507)^(1/3)),'OddsRatio_working_3-way'!AN507-'OddsRatio_working_3-way'!R507/3)</f>
        <v>-0.31842893326979838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9">
        <f t="shared" si="104"/>
        <v>0.43401117735074696</v>
      </c>
      <c r="E508" s="9">
        <f t="shared" si="105"/>
        <v>0.28884049880840296</v>
      </c>
      <c r="F508" s="9">
        <f t="shared" si="106"/>
        <v>0.2771483238408502</v>
      </c>
      <c r="G508" s="9">
        <f t="shared" si="107"/>
        <v>1.0432705002744169</v>
      </c>
      <c r="H508" s="9">
        <f t="shared" si="108"/>
        <v>2.304088125343021</v>
      </c>
      <c r="I508" s="9">
        <f t="shared" si="109"/>
        <v>3.4621183806476239</v>
      </c>
      <c r="J508" s="9">
        <f t="shared" si="110"/>
        <v>3.6081762506860424</v>
      </c>
      <c r="K508" s="11">
        <f t="shared" si="111"/>
        <v>0.44444444444444442</v>
      </c>
      <c r="L508" s="11">
        <f t="shared" si="112"/>
        <v>0.29761904761904762</v>
      </c>
      <c r="M508" s="11">
        <f t="shared" si="113"/>
        <v>0.2857142857142857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-0.27872260015117167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0.23091458805744519</v>
      </c>
      <c r="Q508" s="11">
        <f>2*'OddsRatio_working_3-way'!K508*'OddsRatio_working_3-way'!L508*'OddsRatio_working_3-way'!M508</f>
        <v>7.5585789871504147E-2</v>
      </c>
      <c r="R508" s="11">
        <f t="shared" si="114"/>
        <v>0</v>
      </c>
      <c r="S508" s="11">
        <f t="shared" si="115"/>
        <v>-0.82847457627118615</v>
      </c>
      <c r="T508" s="11">
        <f t="shared" si="116"/>
        <v>-0.27118644067796599</v>
      </c>
      <c r="U508" s="11">
        <f>'OddsRatio_working_3-way'!S508-'OddsRatio_working_3-way'!R508^2/3</f>
        <v>-0.82847457627118615</v>
      </c>
      <c r="V508" s="11">
        <f>'OddsRatio_working_3-way'!S508*'OddsRatio_working_3-way'!R508/3-2*'OddsRatio_working_3-way'!R508^3/27-'OddsRatio_working_3-way'!T508</f>
        <v>0.27118644067796599</v>
      </c>
      <c r="W508" s="11">
        <f>'OddsRatio_working_3-way'!V508^2+4*'OddsRatio_working_3-way'!U508^3/27</f>
        <v>-1.0700906578316891E-2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0.14512321677276593</v>
      </c>
      <c r="Y508" s="11">
        <f>IF('OddsRatio_working_3-way'!W508&gt;=0,IF('OddsRatio_working_3-way'!V508+SQRT('OddsRatio_working_3-way'!W508)&gt;0,0,PI()),ACOS('OddsRatio_working_3-way'!V508/(2*'OddsRatio_working_3-way'!X508)))</f>
        <v>0.36441703973895145</v>
      </c>
      <c r="Z508" s="11">
        <f>'OddsRatio_working_3-way'!X508^(1/3)*COS('OddsRatio_working_3-way'!Y508/3)</f>
        <v>0.52163525013720857</v>
      </c>
      <c r="AA508" s="11">
        <f>'OddsRatio_working_3-way'!X508^(1/3)*COS(('OddsRatio_working_3-way'!Y508+2*PI())/3)</f>
        <v>-0.31596418823001526</v>
      </c>
      <c r="AB508" s="11">
        <f>'OddsRatio_working_3-way'!X508^(1/3)*COS(('OddsRatio_working_3-way'!Y508+4*PI())/3)</f>
        <v>-0.20567106190719317</v>
      </c>
      <c r="AC508" s="11">
        <f>'OddsRatio_working_3-way'!X508^(1/3)*SIN('OddsRatio_working_3-way'!Y508/3)</f>
        <v>6.3677766172246783E-2</v>
      </c>
      <c r="AD508" s="11">
        <f>'OddsRatio_working_3-way'!X508^(1/3)*SIN(('OddsRatio_working_3-way'!Y508+2*PI())/3)</f>
        <v>0.41991049504214933</v>
      </c>
      <c r="AE508" s="11">
        <f>'OddsRatio_working_3-way'!X508^(1/3)*SIN(('OddsRatio_working_3-way'!Y508+4*PI())/3)</f>
        <v>-0.48358826121439613</v>
      </c>
      <c r="AF508" s="11">
        <f>-'OddsRatio_working_3-way'!U508/(3*'OddsRatio_working_3-way'!X508^(1/3))*COS(('OddsRatio_working_3-way'!Y508)/3)</f>
        <v>0.52163525013720835</v>
      </c>
      <c r="AG508" s="11">
        <f>-'OddsRatio_working_3-way'!U508/(3*'OddsRatio_working_3-way'!X508^(1/3))*COS(('OddsRatio_working_3-way'!Y508+2*PI())/3)</f>
        <v>-0.31596418823001515</v>
      </c>
      <c r="AH508" s="11">
        <f>-'OddsRatio_working_3-way'!U508/(3*'OddsRatio_working_3-way'!X508^(1/3))*COS(('OddsRatio_working_3-way'!Y508+4*PI())/3)</f>
        <v>-0.20567106190719309</v>
      </c>
      <c r="AI508" s="11">
        <f>'OddsRatio_working_3-way'!U508/(3*'OddsRatio_working_3-way'!X508^(1/3))*SIN(('OddsRatio_working_3-way'!Y508)/3)</f>
        <v>-6.3677766172246755E-2</v>
      </c>
      <c r="AJ508" s="11">
        <f>'OddsRatio_working_3-way'!U508/(3*'OddsRatio_working_3-way'!X508^(1/3))*SIN(('OddsRatio_working_3-way'!Y508+2*PI())/3)</f>
        <v>-0.41991049504214917</v>
      </c>
      <c r="AK508" s="11">
        <f>'OddsRatio_working_3-way'!U508/(3*'OddsRatio_working_3-way'!X508^(1/3))*SIN(('OddsRatio_working_3-way'!Y508+4*PI())/3)</f>
        <v>0.48358826121439591</v>
      </c>
      <c r="AL508" s="11">
        <f>'OddsRatio_working_3-way'!Z508+'OddsRatio_working_3-way'!AF508</f>
        <v>1.0432705002744169</v>
      </c>
      <c r="AM508" s="11">
        <f>'OddsRatio_working_3-way'!AA508+'OddsRatio_working_3-way'!AG508</f>
        <v>-0.63192837646003042</v>
      </c>
      <c r="AN508" s="11">
        <f>'OddsRatio_working_3-way'!AB508+'OddsRatio_working_3-way'!AH508</f>
        <v>-0.41134212381438628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1.0432705002744169</v>
      </c>
      <c r="AS508" s="11">
        <f>IF(('OddsRatio_working_3-way'!X508=0),IF(Q508&gt;0,-Q508^(1/3),(-Q508)^(1/3)),'OddsRatio_working_3-way'!AM508-'OddsRatio_working_3-way'!R508/3)</f>
        <v>-0.63192837646003042</v>
      </c>
      <c r="AT508" s="11">
        <f>IF(('OddsRatio_working_3-way'!X508=0),IF(Q508&gt;0,-Q508^(1/3),(-Q508)^(1/3)),'OddsRatio_working_3-way'!AN508-'OddsRatio_working_3-way'!R508/3)</f>
        <v>-0.41134212381438628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9">
        <f t="shared" si="104"/>
        <v>0.45630605862926216</v>
      </c>
      <c r="E509" s="9">
        <f t="shared" si="105"/>
        <v>0.28417993861143404</v>
      </c>
      <c r="F509" s="9">
        <f t="shared" si="106"/>
        <v>0.2595140027593037</v>
      </c>
      <c r="G509" s="9">
        <f t="shared" si="107"/>
        <v>1.0451855743642913</v>
      </c>
      <c r="H509" s="9">
        <f t="shared" si="108"/>
        <v>2.1915115547752921</v>
      </c>
      <c r="I509" s="9">
        <f t="shared" si="109"/>
        <v>3.5188972342179428</v>
      </c>
      <c r="J509" s="9">
        <f t="shared" si="110"/>
        <v>3.8533566180145149</v>
      </c>
      <c r="K509" s="11">
        <f t="shared" si="111"/>
        <v>0.46728971962616822</v>
      </c>
      <c r="L509" s="11">
        <f t="shared" si="112"/>
        <v>0.29325513196480935</v>
      </c>
      <c r="M509" s="11">
        <f t="shared" si="113"/>
        <v>0.26809651474530832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-0.27555453111913009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0.23071862753864886</v>
      </c>
      <c r="Q509" s="11">
        <f>2*'OddsRatio_working_3-way'!K509*'OddsRatio_working_3-way'!L509*'OddsRatio_working_3-way'!M509</f>
        <v>7.3477269916767146E-2</v>
      </c>
      <c r="R509" s="11">
        <f t="shared" si="114"/>
        <v>0</v>
      </c>
      <c r="S509" s="11">
        <f t="shared" si="115"/>
        <v>-0.83728845467216295</v>
      </c>
      <c r="T509" s="11">
        <f t="shared" si="116"/>
        <v>-0.26665237409941495</v>
      </c>
      <c r="U509" s="11">
        <f>'OddsRatio_working_3-way'!S509-'OddsRatio_working_3-way'!R509^2/3</f>
        <v>-0.83728845467216295</v>
      </c>
      <c r="V509" s="11">
        <f>'OddsRatio_working_3-way'!S509*'OddsRatio_working_3-way'!R509/3-2*'OddsRatio_working_3-way'!R509^3/27-'OddsRatio_working_3-way'!T509</f>
        <v>0.26665237409941495</v>
      </c>
      <c r="W509" s="11">
        <f>'OddsRatio_working_3-way'!V509^2+4*'OddsRatio_working_3-way'!U509^3/27</f>
        <v>-1.585691274391314E-2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0.14744524522408944</v>
      </c>
      <c r="Y509" s="11">
        <f>IF('OddsRatio_working_3-way'!W509&gt;=0,IF('OddsRatio_working_3-way'!V509+SQRT('OddsRatio_working_3-way'!W509)&gt;0,0,PI()),ACOS('OddsRatio_working_3-way'!V509/(2*'OddsRatio_working_3-way'!X509)))</f>
        <v>0.44119498861871365</v>
      </c>
      <c r="Z509" s="11">
        <f>'OddsRatio_working_3-way'!X509^(1/3)*COS('OddsRatio_working_3-way'!Y509/3)</f>
        <v>0.52259278718214563</v>
      </c>
      <c r="AA509" s="11">
        <f>'OddsRatio_working_3-way'!X509^(1/3)*COS(('OddsRatio_working_3-way'!Y509+2*PI())/3)</f>
        <v>-0.32833890068126292</v>
      </c>
      <c r="AB509" s="11">
        <f>'OddsRatio_working_3-way'!X509^(1/3)*COS(('OddsRatio_working_3-way'!Y509+4*PI())/3)</f>
        <v>-0.19425388650088285</v>
      </c>
      <c r="AC509" s="11">
        <f>'OddsRatio_working_3-way'!X509^(1/3)*SIN('OddsRatio_working_3-way'!Y509/3)</f>
        <v>7.7414019031337447E-2</v>
      </c>
      <c r="AD509" s="11">
        <f>'OddsRatio_working_3-way'!X509^(1/3)*SIN(('OddsRatio_working_3-way'!Y509+2*PI())/3)</f>
        <v>0.41387162001858424</v>
      </c>
      <c r="AE509" s="11">
        <f>'OddsRatio_working_3-way'!X509^(1/3)*SIN(('OddsRatio_working_3-way'!Y509+4*PI())/3)</f>
        <v>-0.49128563904992151</v>
      </c>
      <c r="AF509" s="11">
        <f>-'OddsRatio_working_3-way'!U509/(3*'OddsRatio_working_3-way'!X509^(1/3))*COS(('OddsRatio_working_3-way'!Y509)/3)</f>
        <v>0.52259278718214563</v>
      </c>
      <c r="AG509" s="11">
        <f>-'OddsRatio_working_3-way'!U509/(3*'OddsRatio_working_3-way'!X509^(1/3))*COS(('OddsRatio_working_3-way'!Y509+2*PI())/3)</f>
        <v>-0.32833890068126292</v>
      </c>
      <c r="AH509" s="11">
        <f>-'OddsRatio_working_3-way'!U509/(3*'OddsRatio_working_3-way'!X509^(1/3))*COS(('OddsRatio_working_3-way'!Y509+4*PI())/3)</f>
        <v>-0.19425388650088285</v>
      </c>
      <c r="AI509" s="11">
        <f>'OddsRatio_working_3-way'!U509/(3*'OddsRatio_working_3-way'!X509^(1/3))*SIN(('OddsRatio_working_3-way'!Y509)/3)</f>
        <v>-7.7414019031337447E-2</v>
      </c>
      <c r="AJ509" s="11">
        <f>'OddsRatio_working_3-way'!U509/(3*'OddsRatio_working_3-way'!X509^(1/3))*SIN(('OddsRatio_working_3-way'!Y509+2*PI())/3)</f>
        <v>-0.41387162001858424</v>
      </c>
      <c r="AK509" s="11">
        <f>'OddsRatio_working_3-way'!U509/(3*'OddsRatio_working_3-way'!X509^(1/3))*SIN(('OddsRatio_working_3-way'!Y509+4*PI())/3)</f>
        <v>0.49128563904992151</v>
      </c>
      <c r="AL509" s="11">
        <f>'OddsRatio_working_3-way'!Z509+'OddsRatio_working_3-way'!AF509</f>
        <v>1.0451855743642913</v>
      </c>
      <c r="AM509" s="11">
        <f>'OddsRatio_working_3-way'!AA509+'OddsRatio_working_3-way'!AG509</f>
        <v>-0.65667780136252585</v>
      </c>
      <c r="AN509" s="11">
        <f>'OddsRatio_working_3-way'!AB509+'OddsRatio_working_3-way'!AH509</f>
        <v>-0.3885077730017657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1.0451855743642913</v>
      </c>
      <c r="AS509" s="11">
        <f>IF(('OddsRatio_working_3-way'!X509=0),IF(Q509&gt;0,-Q509^(1/3),(-Q509)^(1/3)),'OddsRatio_working_3-way'!AM509-'OddsRatio_working_3-way'!R509/3)</f>
        <v>-0.65667780136252585</v>
      </c>
      <c r="AT509" s="11">
        <f>IF(('OddsRatio_working_3-way'!X509=0),IF(Q509&gt;0,-Q509^(1/3),(-Q509)^(1/3)),'OddsRatio_working_3-way'!AN509-'OddsRatio_working_3-way'!R509/3)</f>
        <v>-0.3885077730017657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9">
        <f t="shared" si="104"/>
        <v>0.40988315713461415</v>
      </c>
      <c r="E510" s="9">
        <f t="shared" si="105"/>
        <v>0.27875945228550675</v>
      </c>
      <c r="F510" s="9">
        <f t="shared" si="106"/>
        <v>0.31135739057987905</v>
      </c>
      <c r="G510" s="9">
        <f t="shared" si="107"/>
        <v>1.0432751216626637</v>
      </c>
      <c r="H510" s="9">
        <f t="shared" si="108"/>
        <v>2.4397196678944755</v>
      </c>
      <c r="I510" s="9">
        <f t="shared" si="109"/>
        <v>3.5873223017234057</v>
      </c>
      <c r="J510" s="9">
        <f t="shared" si="110"/>
        <v>3.2117432579248475</v>
      </c>
      <c r="K510" s="11">
        <f t="shared" si="111"/>
        <v>0.42016806722689076</v>
      </c>
      <c r="L510" s="11">
        <f t="shared" si="112"/>
        <v>0.28735632183908044</v>
      </c>
      <c r="M510" s="11">
        <f t="shared" si="113"/>
        <v>0.32051282051282048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-0.28077331728447341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0.23141440484239673</v>
      </c>
      <c r="Q510" s="11">
        <f>2*'OddsRatio_working_3-way'!K510*'OddsRatio_working_3-way'!L510*'OddsRatio_working_3-way'!M510</f>
        <v>7.7396122020868471E-2</v>
      </c>
      <c r="R510" s="11">
        <f t="shared" si="114"/>
        <v>0</v>
      </c>
      <c r="S510" s="11">
        <f t="shared" si="115"/>
        <v>-0.82420369243254221</v>
      </c>
      <c r="T510" s="11">
        <f t="shared" si="116"/>
        <v>-0.27565340884031514</v>
      </c>
      <c r="U510" s="11">
        <f>'OddsRatio_working_3-way'!S510-'OddsRatio_working_3-way'!R510^2/3</f>
        <v>-0.82420369243254221</v>
      </c>
      <c r="V510" s="11">
        <f>'OddsRatio_working_3-way'!S510*'OddsRatio_working_3-way'!R510/3-2*'OddsRatio_working_3-way'!R510^3/27-'OddsRatio_working_3-way'!T510</f>
        <v>0.27565340884031514</v>
      </c>
      <c r="W510" s="11">
        <f>'OddsRatio_working_3-way'!V510^2+4*'OddsRatio_working_3-way'!U510^3/27</f>
        <v>-6.9620475861904285E-3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0.1440024734088588</v>
      </c>
      <c r="Y510" s="11">
        <f>IF('OddsRatio_working_3-way'!W510&gt;=0,IF('OddsRatio_working_3-way'!V510+SQRT('OddsRatio_working_3-way'!W510)&gt;0,0,PI()),ACOS('OddsRatio_working_3-way'!V510/(2*'OddsRatio_working_3-way'!X510)))</f>
        <v>0.2939273566577294</v>
      </c>
      <c r="Z510" s="11">
        <f>'OddsRatio_working_3-way'!X510^(1/3)*COS('OddsRatio_working_3-way'!Y510/3)</f>
        <v>0.52163756083133184</v>
      </c>
      <c r="AA510" s="11">
        <f>'OddsRatio_working_3-way'!X510^(1/3)*COS(('OddsRatio_working_3-way'!Y510+2*PI())/3)</f>
        <v>-0.30522164581407774</v>
      </c>
      <c r="AB510" s="11">
        <f>'OddsRatio_working_3-way'!X510^(1/3)*COS(('OddsRatio_working_3-way'!Y510+4*PI())/3)</f>
        <v>-0.21641591501725424</v>
      </c>
      <c r="AC510" s="11">
        <f>'OddsRatio_working_3-way'!X510^(1/3)*SIN('OddsRatio_working_3-way'!Y510/3)</f>
        <v>5.127201258112752E-2</v>
      </c>
      <c r="AD510" s="11">
        <f>'OddsRatio_working_3-way'!X510^(1/3)*SIN(('OddsRatio_working_3-way'!Y510+2*PI())/3)</f>
        <v>0.42611537295752006</v>
      </c>
      <c r="AE510" s="11">
        <f>'OddsRatio_working_3-way'!X510^(1/3)*SIN(('OddsRatio_working_3-way'!Y510+4*PI())/3)</f>
        <v>-0.47738738553864757</v>
      </c>
      <c r="AF510" s="11">
        <f>-'OddsRatio_working_3-way'!U510/(3*'OddsRatio_working_3-way'!X510^(1/3))*COS(('OddsRatio_working_3-way'!Y510)/3)</f>
        <v>0.52163756083133184</v>
      </c>
      <c r="AG510" s="11">
        <f>-'OddsRatio_working_3-way'!U510/(3*'OddsRatio_working_3-way'!X510^(1/3))*COS(('OddsRatio_working_3-way'!Y510+2*PI())/3)</f>
        <v>-0.30522164581407774</v>
      </c>
      <c r="AH510" s="11">
        <f>-'OddsRatio_working_3-way'!U510/(3*'OddsRatio_working_3-way'!X510^(1/3))*COS(('OddsRatio_working_3-way'!Y510+4*PI())/3)</f>
        <v>-0.21641591501725424</v>
      </c>
      <c r="AI510" s="11">
        <f>'OddsRatio_working_3-way'!U510/(3*'OddsRatio_working_3-way'!X510^(1/3))*SIN(('OddsRatio_working_3-way'!Y510)/3)</f>
        <v>-5.127201258112752E-2</v>
      </c>
      <c r="AJ510" s="11">
        <f>'OddsRatio_working_3-way'!U510/(3*'OddsRatio_working_3-way'!X510^(1/3))*SIN(('OddsRatio_working_3-way'!Y510+2*PI())/3)</f>
        <v>-0.42611537295752006</v>
      </c>
      <c r="AK510" s="11">
        <f>'OddsRatio_working_3-way'!U510/(3*'OddsRatio_working_3-way'!X510^(1/3))*SIN(('OddsRatio_working_3-way'!Y510+4*PI())/3)</f>
        <v>0.47738738553864757</v>
      </c>
      <c r="AL510" s="11">
        <f>'OddsRatio_working_3-way'!Z510+'OddsRatio_working_3-way'!AF510</f>
        <v>1.0432751216626637</v>
      </c>
      <c r="AM510" s="11">
        <f>'OddsRatio_working_3-way'!AA510+'OddsRatio_working_3-way'!AG510</f>
        <v>-0.61044329162815547</v>
      </c>
      <c r="AN510" s="11">
        <f>'OddsRatio_working_3-way'!AB510+'OddsRatio_working_3-way'!AH510</f>
        <v>-0.43283183003450848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1.0432751216626637</v>
      </c>
      <c r="AS510" s="11">
        <f>IF(('OddsRatio_working_3-way'!X510=0),IF(Q510&gt;0,-Q510^(1/3),(-Q510)^(1/3)),'OddsRatio_working_3-way'!AM510-'OddsRatio_working_3-way'!R510/3)</f>
        <v>-0.61044329162815547</v>
      </c>
      <c r="AT510" s="11">
        <f>IF(('OddsRatio_working_3-way'!X510=0),IF(Q510&gt;0,-Q510^(1/3),(-Q510)^(1/3)),'OddsRatio_working_3-way'!AN510-'OddsRatio_working_3-way'!R510/3)</f>
        <v>-0.43283183003450848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9">
        <f t="shared" si="104"/>
        <v>0.4504713792280457</v>
      </c>
      <c r="E511" s="9">
        <f t="shared" si="105"/>
        <v>0.27635213034849776</v>
      </c>
      <c r="F511" s="9">
        <f t="shared" si="106"/>
        <v>0.27317649042345676</v>
      </c>
      <c r="G511" s="9">
        <f t="shared" si="107"/>
        <v>1.05163522362466</v>
      </c>
      <c r="H511" s="9">
        <f t="shared" si="108"/>
        <v>2.219896859404606</v>
      </c>
      <c r="I511" s="9">
        <f t="shared" si="109"/>
        <v>3.6185717068254037</v>
      </c>
      <c r="J511" s="9">
        <f t="shared" si="110"/>
        <v>3.6606371157703887</v>
      </c>
      <c r="K511" s="11">
        <f t="shared" si="111"/>
        <v>0.46296296296296291</v>
      </c>
      <c r="L511" s="11">
        <f t="shared" si="112"/>
        <v>0.28653295128939826</v>
      </c>
      <c r="M511" s="11">
        <f t="shared" si="113"/>
        <v>0.28328611898016998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-0.27461482196987141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0.23223869989619156</v>
      </c>
      <c r="Q511" s="11">
        <f>2*'OddsRatio_working_3-way'!K511*'OddsRatio_working_3-way'!L511*'OddsRatio_working_3-way'!M511</f>
        <v>7.5158155306210853E-2</v>
      </c>
      <c r="R511" s="11">
        <f t="shared" si="114"/>
        <v>0</v>
      </c>
      <c r="S511" s="11">
        <f t="shared" si="115"/>
        <v>-0.84568887516811075</v>
      </c>
      <c r="T511" s="11">
        <f t="shared" si="116"/>
        <v>-0.27368572011912967</v>
      </c>
      <c r="U511" s="11">
        <f>'OddsRatio_working_3-way'!S511-'OddsRatio_working_3-way'!R511^2/3</f>
        <v>-0.84568887516811075</v>
      </c>
      <c r="V511" s="11">
        <f>'OddsRatio_working_3-way'!S511*'OddsRatio_working_3-way'!R511/3-2*'OddsRatio_working_3-way'!R511^3/27-'OddsRatio_working_3-way'!T511</f>
        <v>0.27368572011912967</v>
      </c>
      <c r="W511" s="11">
        <f>'OddsRatio_working_3-way'!V511^2+4*'OddsRatio_working_3-way'!U511^3/27</f>
        <v>-1.4700267430183614E-2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0.14966975381428121</v>
      </c>
      <c r="Y511" s="11">
        <f>IF('OddsRatio_working_3-way'!W511&gt;=0,IF('OddsRatio_working_3-way'!V511+SQRT('OddsRatio_working_3-way'!W511)&gt;0,0,PI()),ACOS('OddsRatio_working_3-way'!V511/(2*'OddsRatio_working_3-way'!X511)))</f>
        <v>0.41702325631745718</v>
      </c>
      <c r="Z511" s="11">
        <f>'OddsRatio_working_3-way'!X511^(1/3)*COS('OddsRatio_working_3-way'!Y511/3)</f>
        <v>0.52581761181233</v>
      </c>
      <c r="AA511" s="11">
        <f>'OddsRatio_working_3-way'!X511^(1/3)*COS(('OddsRatio_working_3-way'!Y511+2*PI())/3)</f>
        <v>-0.32661985771831947</v>
      </c>
      <c r="AB511" s="11">
        <f>'OddsRatio_working_3-way'!X511^(1/3)*COS(('OddsRatio_working_3-way'!Y511+4*PI())/3)</f>
        <v>-0.19919775409401091</v>
      </c>
      <c r="AC511" s="11">
        <f>'OddsRatio_working_3-way'!X511^(1/3)*SIN('OddsRatio_working_3-way'!Y511/3)</f>
        <v>7.3567185828203124E-2</v>
      </c>
      <c r="AD511" s="11">
        <f>'OddsRatio_working_3-way'!X511^(1/3)*SIN(('OddsRatio_working_3-way'!Y511+2*PI())/3)</f>
        <v>0.41858781667264072</v>
      </c>
      <c r="AE511" s="11">
        <f>'OddsRatio_working_3-way'!X511^(1/3)*SIN(('OddsRatio_working_3-way'!Y511+4*PI())/3)</f>
        <v>-0.49215500250084371</v>
      </c>
      <c r="AF511" s="11">
        <f>-'OddsRatio_working_3-way'!U511/(3*'OddsRatio_working_3-way'!X511^(1/3))*COS(('OddsRatio_working_3-way'!Y511)/3)</f>
        <v>0.52581761181233</v>
      </c>
      <c r="AG511" s="11">
        <f>-'OddsRatio_working_3-way'!U511/(3*'OddsRatio_working_3-way'!X511^(1/3))*COS(('OddsRatio_working_3-way'!Y511+2*PI())/3)</f>
        <v>-0.32661985771831947</v>
      </c>
      <c r="AH511" s="11">
        <f>-'OddsRatio_working_3-way'!U511/(3*'OddsRatio_working_3-way'!X511^(1/3))*COS(('OddsRatio_working_3-way'!Y511+4*PI())/3)</f>
        <v>-0.19919775409401091</v>
      </c>
      <c r="AI511" s="11">
        <f>'OddsRatio_working_3-way'!U511/(3*'OddsRatio_working_3-way'!X511^(1/3))*SIN(('OddsRatio_working_3-way'!Y511)/3)</f>
        <v>-7.3567185828203124E-2</v>
      </c>
      <c r="AJ511" s="11">
        <f>'OddsRatio_working_3-way'!U511/(3*'OddsRatio_working_3-way'!X511^(1/3))*SIN(('OddsRatio_working_3-way'!Y511+2*PI())/3)</f>
        <v>-0.41858781667264072</v>
      </c>
      <c r="AK511" s="11">
        <f>'OddsRatio_working_3-way'!U511/(3*'OddsRatio_working_3-way'!X511^(1/3))*SIN(('OddsRatio_working_3-way'!Y511+4*PI())/3)</f>
        <v>0.49215500250084371</v>
      </c>
      <c r="AL511" s="11">
        <f>'OddsRatio_working_3-way'!Z511+'OddsRatio_working_3-way'!AF511</f>
        <v>1.05163522362466</v>
      </c>
      <c r="AM511" s="11">
        <f>'OddsRatio_working_3-way'!AA511+'OddsRatio_working_3-way'!AG511</f>
        <v>-0.65323971543663895</v>
      </c>
      <c r="AN511" s="11">
        <f>'OddsRatio_working_3-way'!AB511+'OddsRatio_working_3-way'!AH511</f>
        <v>-0.39839550818802183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1.05163522362466</v>
      </c>
      <c r="AS511" s="11">
        <f>IF(('OddsRatio_working_3-way'!X511=0),IF(Q511&gt;0,-Q511^(1/3),(-Q511)^(1/3)),'OddsRatio_working_3-way'!AM511-'OddsRatio_working_3-way'!R511/3)</f>
        <v>-0.65323971543663895</v>
      </c>
      <c r="AT511" s="11">
        <f>IF(('OddsRatio_working_3-way'!X511=0),IF(Q511&gt;0,-Q511^(1/3),(-Q511)^(1/3)),'OddsRatio_working_3-way'!AN511-'OddsRatio_working_3-way'!R511/3)</f>
        <v>-0.39839550818802183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9">
        <f t="shared" si="104"/>
        <v>0.60135141543874848</v>
      </c>
      <c r="E512" s="9">
        <f t="shared" si="105"/>
        <v>0.23119793581503315</v>
      </c>
      <c r="F512" s="9">
        <f t="shared" si="106"/>
        <v>0.16745064874621815</v>
      </c>
      <c r="G512" s="9">
        <f t="shared" si="107"/>
        <v>1.0692276953117275</v>
      </c>
      <c r="H512" s="9">
        <f t="shared" si="108"/>
        <v>1.6629211710932714</v>
      </c>
      <c r="I512" s="9">
        <f t="shared" si="109"/>
        <v>4.3252981324194728</v>
      </c>
      <c r="J512" s="9">
        <f t="shared" si="110"/>
        <v>5.9719087831995328</v>
      </c>
      <c r="K512" s="11">
        <f t="shared" si="111"/>
        <v>0.61728395061728392</v>
      </c>
      <c r="L512" s="11">
        <f t="shared" si="112"/>
        <v>0.24330900243309</v>
      </c>
      <c r="M512" s="11">
        <f t="shared" si="113"/>
        <v>0.17699115044247787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-0.23834154331753532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0.2227607822997153</v>
      </c>
      <c r="Q512" s="11">
        <f>2*'OddsRatio_working_3-way'!K512*'OddsRatio_working_3-way'!L512*'OddsRatio_working_3-way'!M512</f>
        <v>5.3164864510671907E-2</v>
      </c>
      <c r="R512" s="11">
        <f t="shared" si="114"/>
        <v>0</v>
      </c>
      <c r="S512" s="11">
        <f t="shared" si="115"/>
        <v>-0.9346284294338808</v>
      </c>
      <c r="T512" s="11">
        <f t="shared" si="116"/>
        <v>-0.22306167766918394</v>
      </c>
      <c r="U512" s="11">
        <f>'OddsRatio_working_3-way'!S512-'OddsRatio_working_3-way'!R512^2/3</f>
        <v>-0.9346284294338808</v>
      </c>
      <c r="V512" s="11">
        <f>'OddsRatio_working_3-way'!S512*'OddsRatio_working_3-way'!R512/3-2*'OddsRatio_working_3-way'!R512^3/27-'OddsRatio_working_3-way'!T512</f>
        <v>0.22306167766918394</v>
      </c>
      <c r="W512" s="11">
        <f>'OddsRatio_working_3-way'!V512^2+4*'OddsRatio_working_3-way'!U512^3/27</f>
        <v>-7.1195525494023262E-2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0.17389079729719323</v>
      </c>
      <c r="Y512" s="11">
        <f>IF('OddsRatio_working_3-way'!W512&gt;=0,IF('OddsRatio_working_3-way'!V512+SQRT('OddsRatio_working_3-way'!W512)&gt;0,0,PI()),ACOS('OddsRatio_working_3-way'!V512/(2*'OddsRatio_working_3-way'!X512)))</f>
        <v>0.87449502548574842</v>
      </c>
      <c r="Z512" s="11">
        <f>'OddsRatio_working_3-way'!X512^(1/3)*COS('OddsRatio_working_3-way'!Y512/3)</f>
        <v>0.53461384765586384</v>
      </c>
      <c r="AA512" s="11">
        <f>'OddsRatio_working_3-way'!X512^(1/3)*COS(('OddsRatio_working_3-way'!Y512+2*PI())/3)</f>
        <v>-0.40622464328594382</v>
      </c>
      <c r="AB512" s="11">
        <f>'OddsRatio_working_3-way'!X512^(1/3)*COS(('OddsRatio_working_3-way'!Y512+4*PI())/3)</f>
        <v>-0.12838920436992007</v>
      </c>
      <c r="AC512" s="11">
        <f>'OddsRatio_working_3-way'!X512^(1/3)*SIN('OddsRatio_working_3-way'!Y512/3)</f>
        <v>0.16040836544858419</v>
      </c>
      <c r="AD512" s="11">
        <f>'OddsRatio_working_3-way'!X512^(1/3)*SIN(('OddsRatio_working_3-way'!Y512+2*PI())/3)</f>
        <v>0.3827849905606297</v>
      </c>
      <c r="AE512" s="11">
        <f>'OddsRatio_working_3-way'!X512^(1/3)*SIN(('OddsRatio_working_3-way'!Y512+4*PI())/3)</f>
        <v>-0.54319335600921392</v>
      </c>
      <c r="AF512" s="11">
        <f>-'OddsRatio_working_3-way'!U512/(3*'OddsRatio_working_3-way'!X512^(1/3))*COS(('OddsRatio_working_3-way'!Y512)/3)</f>
        <v>0.53461384765586373</v>
      </c>
      <c r="AG512" s="11">
        <f>-'OddsRatio_working_3-way'!U512/(3*'OddsRatio_working_3-way'!X512^(1/3))*COS(('OddsRatio_working_3-way'!Y512+2*PI())/3)</f>
        <v>-0.40622464328594377</v>
      </c>
      <c r="AH512" s="11">
        <f>-'OddsRatio_working_3-way'!U512/(3*'OddsRatio_working_3-way'!X512^(1/3))*COS(('OddsRatio_working_3-way'!Y512+4*PI())/3)</f>
        <v>-0.12838920436992005</v>
      </c>
      <c r="AI512" s="11">
        <f>'OddsRatio_working_3-way'!U512/(3*'OddsRatio_working_3-way'!X512^(1/3))*SIN(('OddsRatio_working_3-way'!Y512)/3)</f>
        <v>-0.16040836544858417</v>
      </c>
      <c r="AJ512" s="11">
        <f>'OddsRatio_working_3-way'!U512/(3*'OddsRatio_working_3-way'!X512^(1/3))*SIN(('OddsRatio_working_3-way'!Y512+2*PI())/3)</f>
        <v>-0.38278499056062965</v>
      </c>
      <c r="AK512" s="11">
        <f>'OddsRatio_working_3-way'!U512/(3*'OddsRatio_working_3-way'!X512^(1/3))*SIN(('OddsRatio_working_3-way'!Y512+4*PI())/3)</f>
        <v>0.54319335600921381</v>
      </c>
      <c r="AL512" s="11">
        <f>'OddsRatio_working_3-way'!Z512+'OddsRatio_working_3-way'!AF512</f>
        <v>1.0692276953117275</v>
      </c>
      <c r="AM512" s="11">
        <f>'OddsRatio_working_3-way'!AA512+'OddsRatio_working_3-way'!AG512</f>
        <v>-0.81244928657188753</v>
      </c>
      <c r="AN512" s="11">
        <f>'OddsRatio_working_3-way'!AB512+'OddsRatio_working_3-way'!AH512</f>
        <v>-0.25677840873984015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1.0692276953117275</v>
      </c>
      <c r="AS512" s="11">
        <f>IF(('OddsRatio_working_3-way'!X512=0),IF(Q512&gt;0,-Q512^(1/3),(-Q512)^(1/3)),'OddsRatio_working_3-way'!AM512-'OddsRatio_working_3-way'!R512/3)</f>
        <v>-0.81244928657188753</v>
      </c>
      <c r="AT512" s="11">
        <f>IF(('OddsRatio_working_3-way'!X512=0),IF(Q512&gt;0,-Q512^(1/3),(-Q512)^(1/3)),'OddsRatio_working_3-way'!AN512-'OddsRatio_working_3-way'!R512/3)</f>
        <v>-0.25677840873984015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9">
        <f t="shared" si="104"/>
        <v>0.4354282250498</v>
      </c>
      <c r="E513" s="9">
        <f t="shared" si="105"/>
        <v>0.2544203196010934</v>
      </c>
      <c r="F513" s="9">
        <f t="shared" si="106"/>
        <v>0.3101514553491066</v>
      </c>
      <c r="G513" s="9">
        <f t="shared" si="107"/>
        <v>1.05413801091201</v>
      </c>
      <c r="H513" s="9">
        <f t="shared" si="108"/>
        <v>2.2965897534217721</v>
      </c>
      <c r="I513" s="9">
        <f t="shared" si="109"/>
        <v>3.9305036703353875</v>
      </c>
      <c r="J513" s="9">
        <f t="shared" si="110"/>
        <v>3.2242312030243405</v>
      </c>
      <c r="K513" s="11">
        <f t="shared" si="111"/>
        <v>0.44843049327354262</v>
      </c>
      <c r="L513" s="11">
        <f t="shared" si="112"/>
        <v>0.26455026455026459</v>
      </c>
      <c r="M513" s="11">
        <f t="shared" si="113"/>
        <v>0.32154340836012862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-0.27521703436227685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0.23345026445108635</v>
      </c>
      <c r="Q513" s="11">
        <f>2*'OddsRatio_working_3-way'!K513*'OddsRatio_working_3-way'!L513*'OddsRatio_working_3-way'!M513</f>
        <v>7.6290936095126272E-2</v>
      </c>
      <c r="R513" s="11">
        <f t="shared" si="114"/>
        <v>0</v>
      </c>
      <c r="S513" s="11">
        <f t="shared" si="115"/>
        <v>-0.84824060760638975</v>
      </c>
      <c r="T513" s="11">
        <f t="shared" si="116"/>
        <v>-0.27720281294326465</v>
      </c>
      <c r="U513" s="11">
        <f>'OddsRatio_working_3-way'!S513-'OddsRatio_working_3-way'!R513^2/3</f>
        <v>-0.84824060760638975</v>
      </c>
      <c r="V513" s="11">
        <f>'OddsRatio_working_3-way'!S513*'OddsRatio_working_3-way'!R513/3-2*'OddsRatio_working_3-way'!R513^3/27-'OddsRatio_working_3-way'!T513</f>
        <v>0.27720281294326465</v>
      </c>
      <c r="W513" s="11">
        <f>'OddsRatio_working_3-way'!V513^2+4*'OddsRatio_working_3-way'!U513^3/27</f>
        <v>-1.3576290121198417E-2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0.15034767176851874</v>
      </c>
      <c r="Y513" s="11">
        <f>IF('OddsRatio_working_3-way'!W513&gt;=0,IF('OddsRatio_working_3-way'!V513+SQRT('OddsRatio_working_3-way'!W513)&gt;0,0,PI()),ACOS('OddsRatio_working_3-way'!V513/(2*'OddsRatio_working_3-way'!X513)))</f>
        <v>0.3979105598065662</v>
      </c>
      <c r="Z513" s="11">
        <f>'OddsRatio_working_3-way'!X513^(1/3)*COS('OddsRatio_working_3-way'!Y513/3)</f>
        <v>0.52706900545600499</v>
      </c>
      <c r="AA513" s="11">
        <f>'OddsRatio_working_3-way'!X513^(1/3)*COS(('OddsRatio_working_3-way'!Y513+2*PI())/3)</f>
        <v>-0.32443482717139793</v>
      </c>
      <c r="AB513" s="11">
        <f>'OddsRatio_working_3-way'!X513^(1/3)*COS(('OddsRatio_working_3-way'!Y513+4*PI())/3)</f>
        <v>-0.20263417828460675</v>
      </c>
      <c r="AC513" s="11">
        <f>'OddsRatio_working_3-way'!X513^(1/3)*SIN('OddsRatio_working_3-way'!Y513/3)</f>
        <v>7.0321637422259942E-2</v>
      </c>
      <c r="AD513" s="11">
        <f>'OddsRatio_working_3-way'!X513^(1/3)*SIN(('OddsRatio_working_3-way'!Y513+2*PI())/3)</f>
        <v>0.42129432956116936</v>
      </c>
      <c r="AE513" s="11">
        <f>'OddsRatio_working_3-way'!X513^(1/3)*SIN(('OddsRatio_working_3-way'!Y513+4*PI())/3)</f>
        <v>-0.49161596698342924</v>
      </c>
      <c r="AF513" s="11">
        <f>-'OddsRatio_working_3-way'!U513/(3*'OddsRatio_working_3-way'!X513^(1/3))*COS(('OddsRatio_working_3-way'!Y513)/3)</f>
        <v>0.52706900545600488</v>
      </c>
      <c r="AG513" s="11">
        <f>-'OddsRatio_working_3-way'!U513/(3*'OddsRatio_working_3-way'!X513^(1/3))*COS(('OddsRatio_working_3-way'!Y513+2*PI())/3)</f>
        <v>-0.32443482717139782</v>
      </c>
      <c r="AH513" s="11">
        <f>-'OddsRatio_working_3-way'!U513/(3*'OddsRatio_working_3-way'!X513^(1/3))*COS(('OddsRatio_working_3-way'!Y513+4*PI())/3)</f>
        <v>-0.20263417828460673</v>
      </c>
      <c r="AI513" s="11">
        <f>'OddsRatio_working_3-way'!U513/(3*'OddsRatio_working_3-way'!X513^(1/3))*SIN(('OddsRatio_working_3-way'!Y513)/3)</f>
        <v>-7.0321637422259928E-2</v>
      </c>
      <c r="AJ513" s="11">
        <f>'OddsRatio_working_3-way'!U513/(3*'OddsRatio_working_3-way'!X513^(1/3))*SIN(('OddsRatio_working_3-way'!Y513+2*PI())/3)</f>
        <v>-0.42129432956116925</v>
      </c>
      <c r="AK513" s="11">
        <f>'OddsRatio_working_3-way'!U513/(3*'OddsRatio_working_3-way'!X513^(1/3))*SIN(('OddsRatio_working_3-way'!Y513+4*PI())/3)</f>
        <v>0.49161596698342913</v>
      </c>
      <c r="AL513" s="11">
        <f>'OddsRatio_working_3-way'!Z513+'OddsRatio_working_3-way'!AF513</f>
        <v>1.05413801091201</v>
      </c>
      <c r="AM513" s="11">
        <f>'OddsRatio_working_3-way'!AA513+'OddsRatio_working_3-way'!AG513</f>
        <v>-0.64886965434279575</v>
      </c>
      <c r="AN513" s="11">
        <f>'OddsRatio_working_3-way'!AB513+'OddsRatio_working_3-way'!AH513</f>
        <v>-0.40526835656921345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1.05413801091201</v>
      </c>
      <c r="AS513" s="11">
        <f>IF(('OddsRatio_working_3-way'!X513=0),IF(Q513&gt;0,-Q513^(1/3),(-Q513)^(1/3)),'OddsRatio_working_3-way'!AM513-'OddsRatio_working_3-way'!R513/3)</f>
        <v>-0.64886965434279575</v>
      </c>
      <c r="AT513" s="11">
        <f>IF(('OddsRatio_working_3-way'!X513=0),IF(Q513&gt;0,-Q513^(1/3),(-Q513)^(1/3)),'OddsRatio_working_3-way'!AN513-'OddsRatio_working_3-way'!R513/3)</f>
        <v>-0.40526835656921345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9">
        <f t="shared" si="104"/>
        <v>0.30351238494635091</v>
      </c>
      <c r="E514" s="9">
        <f t="shared" si="105"/>
        <v>0.28700713508255921</v>
      </c>
      <c r="F514" s="9">
        <f t="shared" si="106"/>
        <v>0.40948047997108999</v>
      </c>
      <c r="G514" s="9">
        <f t="shared" si="107"/>
        <v>1.0526414984102184</v>
      </c>
      <c r="H514" s="9">
        <f t="shared" si="108"/>
        <v>3.294758466534276</v>
      </c>
      <c r="I514" s="9">
        <f t="shared" si="109"/>
        <v>3.4842339362481161</v>
      </c>
      <c r="J514" s="9">
        <f t="shared" si="110"/>
        <v>2.4421188528219995</v>
      </c>
      <c r="K514" s="11">
        <f t="shared" si="111"/>
        <v>0.31446540880503143</v>
      </c>
      <c r="L514" s="11">
        <f t="shared" si="112"/>
        <v>0.29761904761904762</v>
      </c>
      <c r="M514" s="11">
        <f t="shared" si="113"/>
        <v>0.42194092827004215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-0.27833916519132673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0.23338489125448758</v>
      </c>
      <c r="Q514" s="11">
        <f>2*'OddsRatio_working_3-way'!K514*'OddsRatio_working_3-way'!L514*'OddsRatio_working_3-way'!M514</f>
        <v>7.8979658630960264E-2</v>
      </c>
      <c r="R514" s="11">
        <f t="shared" si="114"/>
        <v>0</v>
      </c>
      <c r="S514" s="11">
        <f t="shared" si="115"/>
        <v>-0.83849102261286812</v>
      </c>
      <c r="T514" s="11">
        <f t="shared" si="116"/>
        <v>-0.28375330714479463</v>
      </c>
      <c r="U514" s="11">
        <f>'OddsRatio_working_3-way'!S514-'OddsRatio_working_3-way'!R514^2/3</f>
        <v>-0.83849102261286812</v>
      </c>
      <c r="V514" s="11">
        <f>'OddsRatio_working_3-way'!S514*'OddsRatio_working_3-way'!R514/3-2*'OddsRatio_working_3-way'!R514^3/27-'OddsRatio_working_3-way'!T514</f>
        <v>0.28375330714479463</v>
      </c>
      <c r="W514" s="11">
        <f>'OddsRatio_working_3-way'!V514^2+4*'OddsRatio_working_3-way'!U514^3/27</f>
        <v>-6.8196949515178795E-3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0.14776301488119925</v>
      </c>
      <c r="Y514" s="11">
        <f>IF('OddsRatio_working_3-way'!W514&gt;=0,IF('OddsRatio_working_3-way'!V514+SQRT('OddsRatio_working_3-way'!W514)&gt;0,0,PI()),ACOS('OddsRatio_working_3-way'!V514/(2*'OddsRatio_working_3-way'!X514)))</f>
        <v>0.28320959409433555</v>
      </c>
      <c r="Z514" s="11">
        <f>'OddsRatio_working_3-way'!X514^(1/3)*COS('OddsRatio_working_3-way'!Y514/3)</f>
        <v>0.52632074920510918</v>
      </c>
      <c r="AA514" s="11">
        <f>'OddsRatio_working_3-way'!X514^(1/3)*COS(('OddsRatio_working_3-way'!Y514+2*PI())/3)</f>
        <v>-0.30631830979814079</v>
      </c>
      <c r="AB514" s="11">
        <f>'OddsRatio_working_3-way'!X514^(1/3)*COS(('OddsRatio_working_3-way'!Y514+4*PI())/3)</f>
        <v>-0.22000243940696856</v>
      </c>
      <c r="AC514" s="11">
        <f>'OddsRatio_working_3-way'!X514^(1/3)*SIN('OddsRatio_working_3-way'!Y514/3)</f>
        <v>4.9834491005680263E-2</v>
      </c>
      <c r="AD514" s="11">
        <f>'OddsRatio_working_3-way'!X514^(1/3)*SIN(('OddsRatio_working_3-way'!Y514+2*PI())/3)</f>
        <v>0.43088989384764287</v>
      </c>
      <c r="AE514" s="11">
        <f>'OddsRatio_working_3-way'!X514^(1/3)*SIN(('OddsRatio_working_3-way'!Y514+4*PI())/3)</f>
        <v>-0.48072438485332303</v>
      </c>
      <c r="AF514" s="11">
        <f>-'OddsRatio_working_3-way'!U514/(3*'OddsRatio_working_3-way'!X514^(1/3))*COS(('OddsRatio_working_3-way'!Y514)/3)</f>
        <v>0.52632074920510918</v>
      </c>
      <c r="AG514" s="11">
        <f>-'OddsRatio_working_3-way'!U514/(3*'OddsRatio_working_3-way'!X514^(1/3))*COS(('OddsRatio_working_3-way'!Y514+2*PI())/3)</f>
        <v>-0.30631830979814079</v>
      </c>
      <c r="AH514" s="11">
        <f>-'OddsRatio_working_3-way'!U514/(3*'OddsRatio_working_3-way'!X514^(1/3))*COS(('OddsRatio_working_3-way'!Y514+4*PI())/3)</f>
        <v>-0.22000243940696856</v>
      </c>
      <c r="AI514" s="11">
        <f>'OddsRatio_working_3-way'!U514/(3*'OddsRatio_working_3-way'!X514^(1/3))*SIN(('OddsRatio_working_3-way'!Y514)/3)</f>
        <v>-4.9834491005680263E-2</v>
      </c>
      <c r="AJ514" s="11">
        <f>'OddsRatio_working_3-way'!U514/(3*'OddsRatio_working_3-way'!X514^(1/3))*SIN(('OddsRatio_working_3-way'!Y514+2*PI())/3)</f>
        <v>-0.43088989384764287</v>
      </c>
      <c r="AK514" s="11">
        <f>'OddsRatio_working_3-way'!U514/(3*'OddsRatio_working_3-way'!X514^(1/3))*SIN(('OddsRatio_working_3-way'!Y514+4*PI())/3)</f>
        <v>0.48072438485332303</v>
      </c>
      <c r="AL514" s="11">
        <f>'OddsRatio_working_3-way'!Z514+'OddsRatio_working_3-way'!AF514</f>
        <v>1.0526414984102184</v>
      </c>
      <c r="AM514" s="11">
        <f>'OddsRatio_working_3-way'!AA514+'OddsRatio_working_3-way'!AG514</f>
        <v>-0.61263661959628157</v>
      </c>
      <c r="AN514" s="11">
        <f>'OddsRatio_working_3-way'!AB514+'OddsRatio_working_3-way'!AH514</f>
        <v>-0.44000487881393713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1.0526414984102184</v>
      </c>
      <c r="AS514" s="11">
        <f>IF(('OddsRatio_working_3-way'!X514=0),IF(Q514&gt;0,-Q514^(1/3),(-Q514)^(1/3)),'OddsRatio_working_3-way'!AM514-'OddsRatio_working_3-way'!R514/3)</f>
        <v>-0.61263661959628157</v>
      </c>
      <c r="AT514" s="11">
        <f>IF(('OddsRatio_working_3-way'!X514=0),IF(Q514&gt;0,-Q514^(1/3),(-Q514)^(1/3)),'OddsRatio_working_3-way'!AN514-'OddsRatio_working_3-way'!R514/3)</f>
        <v>-0.44000487881393713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9">
        <f t="shared" si="104"/>
        <v>0.58400811198403935</v>
      </c>
      <c r="E515" s="9">
        <f t="shared" si="105"/>
        <v>0.20633672862674404</v>
      </c>
      <c r="F515" s="9">
        <f t="shared" si="106"/>
        <v>0.20965515938921664</v>
      </c>
      <c r="G515" s="9">
        <f t="shared" si="107"/>
        <v>1.0958538193079854</v>
      </c>
      <c r="H515" s="9">
        <f t="shared" si="108"/>
        <v>1.7123049825501901</v>
      </c>
      <c r="I515" s="9">
        <f t="shared" si="109"/>
        <v>4.8464469057710282</v>
      </c>
      <c r="J515" s="9">
        <f t="shared" si="110"/>
        <v>4.7697371384194698</v>
      </c>
      <c r="K515" s="11">
        <f t="shared" si="111"/>
        <v>0.60606060606060608</v>
      </c>
      <c r="L515" s="11">
        <f t="shared" si="112"/>
        <v>0.22172949002217296</v>
      </c>
      <c r="M515" s="11">
        <f t="shared" si="113"/>
        <v>0.2252252252252252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-0.23753929297166543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0.23002240297140517</v>
      </c>
      <c r="Q515" s="11">
        <f>2*'OddsRatio_working_3-way'!K515*'OddsRatio_working_3-way'!L515*'OddsRatio_working_3-way'!M515</f>
        <v>6.0532211308264527E-2</v>
      </c>
      <c r="R515" s="11">
        <f t="shared" si="114"/>
        <v>0</v>
      </c>
      <c r="S515" s="11">
        <f t="shared" si="115"/>
        <v>-0.96835517229077173</v>
      </c>
      <c r="T515" s="11">
        <f t="shared" si="116"/>
        <v>-0.25483030849757154</v>
      </c>
      <c r="U515" s="11">
        <f>'OddsRatio_working_3-way'!S515-'OddsRatio_working_3-way'!R515^2/3</f>
        <v>-0.96835517229077173</v>
      </c>
      <c r="V515" s="11">
        <f>'OddsRatio_working_3-way'!S515*'OddsRatio_working_3-way'!R515/3-2*'OddsRatio_working_3-way'!R515^3/27-'OddsRatio_working_3-way'!T515</f>
        <v>0.25483030849757154</v>
      </c>
      <c r="W515" s="11">
        <f>'OddsRatio_working_3-way'!V515^2+4*'OddsRatio_working_3-way'!U515^3/27</f>
        <v>-6.9585663983401477E-2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0.183387670054702</v>
      </c>
      <c r="Y515" s="11">
        <f>IF('OddsRatio_working_3-way'!W515&gt;=0,IF('OddsRatio_working_3-way'!V515+SQRT('OddsRatio_working_3-way'!W515)&gt;0,0,PI()),ACOS('OddsRatio_working_3-way'!V515/(2*'OddsRatio_working_3-way'!X515)))</f>
        <v>0.80267425343039112</v>
      </c>
      <c r="Z515" s="11">
        <f>'OddsRatio_working_3-way'!X515^(1/3)*COS('OddsRatio_working_3-way'!Y515/3)</f>
        <v>0.54792690965399271</v>
      </c>
      <c r="AA515" s="11">
        <f>'OddsRatio_working_3-way'!X515^(1/3)*COS(('OddsRatio_working_3-way'!Y515+2*PI())/3)</f>
        <v>-0.4040436967181536</v>
      </c>
      <c r="AB515" s="11">
        <f>'OddsRatio_working_3-way'!X515^(1/3)*COS(('OddsRatio_working_3-way'!Y515+4*PI())/3)</f>
        <v>-0.14388321293583922</v>
      </c>
      <c r="AC515" s="11">
        <f>'OddsRatio_working_3-way'!X515^(1/3)*SIN('OddsRatio_working_3-way'!Y515/3)</f>
        <v>0.15020372534422249</v>
      </c>
      <c r="AD515" s="11">
        <f>'OddsRatio_working_3-way'!X515^(1/3)*SIN(('OddsRatio_working_3-way'!Y515+2*PI())/3)</f>
        <v>0.39941676050534736</v>
      </c>
      <c r="AE515" s="11">
        <f>'OddsRatio_working_3-way'!X515^(1/3)*SIN(('OddsRatio_working_3-way'!Y515+4*PI())/3)</f>
        <v>-0.54962048584956991</v>
      </c>
      <c r="AF515" s="11">
        <f>-'OddsRatio_working_3-way'!U515/(3*'OddsRatio_working_3-way'!X515^(1/3))*COS(('OddsRatio_working_3-way'!Y515)/3)</f>
        <v>0.54792690965399271</v>
      </c>
      <c r="AG515" s="11">
        <f>-'OddsRatio_working_3-way'!U515/(3*'OddsRatio_working_3-way'!X515^(1/3))*COS(('OddsRatio_working_3-way'!Y515+2*PI())/3)</f>
        <v>-0.4040436967181536</v>
      </c>
      <c r="AH515" s="11">
        <f>-'OddsRatio_working_3-way'!U515/(3*'OddsRatio_working_3-way'!X515^(1/3))*COS(('OddsRatio_working_3-way'!Y515+4*PI())/3)</f>
        <v>-0.14388321293583922</v>
      </c>
      <c r="AI515" s="11">
        <f>'OddsRatio_working_3-way'!U515/(3*'OddsRatio_working_3-way'!X515^(1/3))*SIN(('OddsRatio_working_3-way'!Y515)/3)</f>
        <v>-0.15020372534422249</v>
      </c>
      <c r="AJ515" s="11">
        <f>'OddsRatio_working_3-way'!U515/(3*'OddsRatio_working_3-way'!X515^(1/3))*SIN(('OddsRatio_working_3-way'!Y515+2*PI())/3)</f>
        <v>-0.39941676050534736</v>
      </c>
      <c r="AK515" s="11">
        <f>'OddsRatio_working_3-way'!U515/(3*'OddsRatio_working_3-way'!X515^(1/3))*SIN(('OddsRatio_working_3-way'!Y515+4*PI())/3)</f>
        <v>0.54962048584956991</v>
      </c>
      <c r="AL515" s="11">
        <f>'OddsRatio_working_3-way'!Z515+'OddsRatio_working_3-way'!AF515</f>
        <v>1.0958538193079854</v>
      </c>
      <c r="AM515" s="11">
        <f>'OddsRatio_working_3-way'!AA515+'OddsRatio_working_3-way'!AG515</f>
        <v>-0.8080873934363072</v>
      </c>
      <c r="AN515" s="11">
        <f>'OddsRatio_working_3-way'!AB515+'OddsRatio_working_3-way'!AH515</f>
        <v>-0.28776642587167844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1.0958538193079854</v>
      </c>
      <c r="AS515" s="11">
        <f>IF(('OddsRatio_working_3-way'!X515=0),IF(Q515&gt;0,-Q515^(1/3),(-Q515)^(1/3)),'OddsRatio_working_3-way'!AM515-'OddsRatio_working_3-way'!R515/3)</f>
        <v>-0.8080873934363072</v>
      </c>
      <c r="AT515" s="11">
        <f>IF(('OddsRatio_working_3-way'!X515=0),IF(Q515&gt;0,-Q515^(1/3),(-Q515)^(1/3)),'OddsRatio_working_3-way'!AN515-'OddsRatio_working_3-way'!R515/3)</f>
        <v>-0.28776642587167844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9">
        <f t="shared" ref="D516:D579" si="117">(K516/(AR516+K516-(AR516*K516)))</f>
        <v>0.49814226838313441</v>
      </c>
      <c r="E516" s="9">
        <f t="shared" ref="E516:E579" si="118">(L516/(AR516+L516-(AR516*L516)))</f>
        <v>0.23530150463809874</v>
      </c>
      <c r="F516" s="9">
        <f t="shared" ref="F516:F579" si="119">(M516/(AR516+M516-(AR516*M516)))</f>
        <v>0.26655622697876669</v>
      </c>
      <c r="G516" s="9">
        <f t="shared" ref="G516:G579" si="120">AR516</f>
        <v>1.0832888588877094</v>
      </c>
      <c r="H516" s="9">
        <f t="shared" ref="H516:H579" si="121">IF(A516="","",1/D516)</f>
        <v>2.0074586387655695</v>
      </c>
      <c r="I516" s="9">
        <f t="shared" ref="I516:I579" si="122">IF(B516="","",1/E516)</f>
        <v>4.2498665766631287</v>
      </c>
      <c r="J516" s="9">
        <f t="shared" ref="J516:J579" si="123">IF(C516="","",1/F516)</f>
        <v>3.7515537015747822</v>
      </c>
      <c r="K516" s="11">
        <f t="shared" ref="K516:K579" si="124">1/A516</f>
        <v>0.5181347150259068</v>
      </c>
      <c r="L516" s="11">
        <f t="shared" ref="L516:L579" si="125">1/B516</f>
        <v>0.25</v>
      </c>
      <c r="M516" s="11">
        <f t="shared" ref="M516:M579" si="126">1/C516</f>
        <v>0.2824858757062147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-0.25930886098182127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0.23674658236000121</v>
      </c>
      <c r="Q516" s="11">
        <f>2*'OddsRatio_working_3-way'!K516*'OddsRatio_working_3-way'!L516*'OddsRatio_working_3-way'!M516</f>
        <v>7.3182869353941638E-2</v>
      </c>
      <c r="R516" s="11">
        <f t="shared" ref="R516:R579" si="127">O516/N516</f>
        <v>0</v>
      </c>
      <c r="S516" s="11">
        <f t="shared" ref="S516:S579" si="128">P516/N516</f>
        <v>-0.91299071487031913</v>
      </c>
      <c r="T516" s="11">
        <f t="shared" ref="T516:T579" si="129">Q516/N516</f>
        <v>-0.28222278666779571</v>
      </c>
      <c r="U516" s="11">
        <f>'OddsRatio_working_3-way'!S516-'OddsRatio_working_3-way'!R516^2/3</f>
        <v>-0.91299071487031913</v>
      </c>
      <c r="V516" s="11">
        <f>'OddsRatio_working_3-way'!S516*'OddsRatio_working_3-way'!R516/3-2*'OddsRatio_working_3-way'!R516^3/27-'OddsRatio_working_3-way'!T516</f>
        <v>0.28222278666779571</v>
      </c>
      <c r="W516" s="11">
        <f>'OddsRatio_working_3-way'!V516^2+4*'OddsRatio_working_3-way'!U516^3/27</f>
        <v>-3.3094784292478627E-2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0.16788722822702651</v>
      </c>
      <c r="Y516" s="11">
        <f>IF('OddsRatio_working_3-way'!W516&gt;=0,IF('OddsRatio_working_3-way'!V516+SQRT('OddsRatio_working_3-way'!W516)&gt;0,0,PI()),ACOS('OddsRatio_working_3-way'!V516/(2*'OddsRatio_working_3-way'!X516)))</f>
        <v>0.57256698951505447</v>
      </c>
      <c r="Z516" s="11">
        <f>'OddsRatio_working_3-way'!X516^(1/3)*COS('OddsRatio_working_3-way'!Y516/3)</f>
        <v>0.54164442944385471</v>
      </c>
      <c r="AA516" s="11">
        <f>'OddsRatio_working_3-way'!X516^(1/3)*COS(('OddsRatio_working_3-way'!Y516+2*PI())/3)</f>
        <v>-0.36145147465993316</v>
      </c>
      <c r="AB516" s="11">
        <f>'OddsRatio_working_3-way'!X516^(1/3)*COS(('OddsRatio_working_3-way'!Y516+4*PI())/3)</f>
        <v>-0.18019295478392142</v>
      </c>
      <c r="AC516" s="11">
        <f>'OddsRatio_working_3-way'!X516^(1/3)*SIN('OddsRatio_working_3-way'!Y516/3)</f>
        <v>0.10464965524332839</v>
      </c>
      <c r="AD516" s="11">
        <f>'OddsRatio_working_3-way'!X516^(1/3)*SIN(('OddsRatio_working_3-way'!Y516+2*PI())/3)</f>
        <v>0.41675300809504195</v>
      </c>
      <c r="AE516" s="11">
        <f>'OddsRatio_working_3-way'!X516^(1/3)*SIN(('OddsRatio_working_3-way'!Y516+4*PI())/3)</f>
        <v>-0.52140266333837038</v>
      </c>
      <c r="AF516" s="11">
        <f>-'OddsRatio_working_3-way'!U516/(3*'OddsRatio_working_3-way'!X516^(1/3))*COS(('OddsRatio_working_3-way'!Y516)/3)</f>
        <v>0.54164442944385471</v>
      </c>
      <c r="AG516" s="11">
        <f>-'OddsRatio_working_3-way'!U516/(3*'OddsRatio_working_3-way'!X516^(1/3))*COS(('OddsRatio_working_3-way'!Y516+2*PI())/3)</f>
        <v>-0.36145147465993316</v>
      </c>
      <c r="AH516" s="11">
        <f>-'OddsRatio_working_3-way'!U516/(3*'OddsRatio_working_3-way'!X516^(1/3))*COS(('OddsRatio_working_3-way'!Y516+4*PI())/3)</f>
        <v>-0.18019295478392142</v>
      </c>
      <c r="AI516" s="11">
        <f>'OddsRatio_working_3-way'!U516/(3*'OddsRatio_working_3-way'!X516^(1/3))*SIN(('OddsRatio_working_3-way'!Y516)/3)</f>
        <v>-0.10464965524332839</v>
      </c>
      <c r="AJ516" s="11">
        <f>'OddsRatio_working_3-way'!U516/(3*'OddsRatio_working_3-way'!X516^(1/3))*SIN(('OddsRatio_working_3-way'!Y516+2*PI())/3)</f>
        <v>-0.41675300809504195</v>
      </c>
      <c r="AK516" s="11">
        <f>'OddsRatio_working_3-way'!U516/(3*'OddsRatio_working_3-way'!X516^(1/3))*SIN(('OddsRatio_working_3-way'!Y516+4*PI())/3)</f>
        <v>0.52140266333837038</v>
      </c>
      <c r="AL516" s="11">
        <f>'OddsRatio_working_3-way'!Z516+'OddsRatio_working_3-way'!AF516</f>
        <v>1.0832888588877094</v>
      </c>
      <c r="AM516" s="11">
        <f>'OddsRatio_working_3-way'!AA516+'OddsRatio_working_3-way'!AG516</f>
        <v>-0.72290294931986632</v>
      </c>
      <c r="AN516" s="11">
        <f>'OddsRatio_working_3-way'!AB516+'OddsRatio_working_3-way'!AH516</f>
        <v>-0.36038590956784283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1.0832888588877094</v>
      </c>
      <c r="AS516" s="11">
        <f>IF(('OddsRatio_working_3-way'!X516=0),IF(Q516&gt;0,-Q516^(1/3),(-Q516)^(1/3)),'OddsRatio_working_3-way'!AM516-'OddsRatio_working_3-way'!R516/3)</f>
        <v>-0.72290294931986632</v>
      </c>
      <c r="AT516" s="11">
        <f>IF(('OddsRatio_working_3-way'!X516=0),IF(Q516&gt;0,-Q516^(1/3),(-Q516)^(1/3)),'OddsRatio_working_3-way'!AN516-'OddsRatio_working_3-way'!R516/3)</f>
        <v>-0.36038590956784283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9">
        <f t="shared" si="117"/>
        <v>0.25393647166144434</v>
      </c>
      <c r="E517" s="9">
        <f t="shared" si="118"/>
        <v>0.2560512000199931</v>
      </c>
      <c r="F517" s="9">
        <f t="shared" si="119"/>
        <v>0.49001232831856278</v>
      </c>
      <c r="G517" s="9">
        <f t="shared" si="120"/>
        <v>1.0841301887738088</v>
      </c>
      <c r="H517" s="9">
        <f t="shared" si="121"/>
        <v>3.937992811577022</v>
      </c>
      <c r="I517" s="9">
        <f t="shared" si="122"/>
        <v>3.9054689059138079</v>
      </c>
      <c r="J517" s="9">
        <f t="shared" si="123"/>
        <v>2.0407649812228565</v>
      </c>
      <c r="K517" s="11">
        <f t="shared" si="124"/>
        <v>0.26954177897574122</v>
      </c>
      <c r="L517" s="11">
        <f t="shared" si="125"/>
        <v>0.27173913043478259</v>
      </c>
      <c r="M517" s="11">
        <f t="shared" si="126"/>
        <v>0.51020408163265307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-0.26055386410980685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0.23729900960735872</v>
      </c>
      <c r="Q517" s="11">
        <f>2*'OddsRatio_working_3-way'!K517*'OddsRatio_working_3-way'!L517*'OddsRatio_working_3-way'!M517</f>
        <v>7.4739845545624781E-2</v>
      </c>
      <c r="R517" s="11">
        <f t="shared" si="127"/>
        <v>0</v>
      </c>
      <c r="S517" s="11">
        <f t="shared" si="128"/>
        <v>-0.91074837987185753</v>
      </c>
      <c r="T517" s="11">
        <f t="shared" si="129"/>
        <v>-0.28684988342420703</v>
      </c>
      <c r="U517" s="11">
        <f>'OddsRatio_working_3-way'!S517-'OddsRatio_working_3-way'!R517^2/3</f>
        <v>-0.91074837987185753</v>
      </c>
      <c r="V517" s="11">
        <f>'OddsRatio_working_3-way'!S517*'OddsRatio_working_3-way'!R517/3-2*'OddsRatio_working_3-way'!R517^3/27-'OddsRatio_working_3-way'!T517</f>
        <v>0.28684988342420703</v>
      </c>
      <c r="W517" s="11">
        <f>'OddsRatio_working_3-way'!V517^2+4*'OddsRatio_working_3-way'!U517^3/27</f>
        <v>-2.9632956162117877E-2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0.16726910338030082</v>
      </c>
      <c r="Y517" s="11">
        <f>IF('OddsRatio_working_3-way'!W517&gt;=0,IF('OddsRatio_working_3-way'!V517+SQRT('OddsRatio_working_3-way'!W517)&gt;0,0,PI()),ACOS('OddsRatio_working_3-way'!V517/(2*'OddsRatio_working_3-way'!X517)))</f>
        <v>0.54050235754578013</v>
      </c>
      <c r="Z517" s="11">
        <f>'OddsRatio_working_3-way'!X517^(1/3)*COS('OddsRatio_working_3-way'!Y517/3)</f>
        <v>0.54206509438690442</v>
      </c>
      <c r="AA517" s="11">
        <f>'OddsRatio_working_3-way'!X517^(1/3)*COS(('OddsRatio_working_3-way'!Y517+2*PI())/3)</f>
        <v>-0.35653792745371227</v>
      </c>
      <c r="AB517" s="11">
        <f>'OddsRatio_working_3-way'!X517^(1/3)*COS(('OddsRatio_working_3-way'!Y517+4*PI())/3)</f>
        <v>-0.18552716693319221</v>
      </c>
      <c r="AC517" s="11">
        <f>'OddsRatio_working_3-way'!X517^(1/3)*SIN('OddsRatio_working_3-way'!Y517/3)</f>
        <v>9.8733108620845167E-2</v>
      </c>
      <c r="AD517" s="11">
        <f>'OddsRatio_working_3-way'!X517^(1/3)*SIN(('OddsRatio_working_3-way'!Y517+2*PI())/3)</f>
        <v>0.42007558793344629</v>
      </c>
      <c r="AE517" s="11">
        <f>'OddsRatio_working_3-way'!X517^(1/3)*SIN(('OddsRatio_working_3-way'!Y517+4*PI())/3)</f>
        <v>-0.51880869655429118</v>
      </c>
      <c r="AF517" s="11">
        <f>-'OddsRatio_working_3-way'!U517/(3*'OddsRatio_working_3-way'!X517^(1/3))*COS(('OddsRatio_working_3-way'!Y517)/3)</f>
        <v>0.54206509438690442</v>
      </c>
      <c r="AG517" s="11">
        <f>-'OddsRatio_working_3-way'!U517/(3*'OddsRatio_working_3-way'!X517^(1/3))*COS(('OddsRatio_working_3-way'!Y517+2*PI())/3)</f>
        <v>-0.35653792745371227</v>
      </c>
      <c r="AH517" s="11">
        <f>-'OddsRatio_working_3-way'!U517/(3*'OddsRatio_working_3-way'!X517^(1/3))*COS(('OddsRatio_working_3-way'!Y517+4*PI())/3)</f>
        <v>-0.18552716693319221</v>
      </c>
      <c r="AI517" s="11">
        <f>'OddsRatio_working_3-way'!U517/(3*'OddsRatio_working_3-way'!X517^(1/3))*SIN(('OddsRatio_working_3-way'!Y517)/3)</f>
        <v>-9.8733108620845167E-2</v>
      </c>
      <c r="AJ517" s="11">
        <f>'OddsRatio_working_3-way'!U517/(3*'OddsRatio_working_3-way'!X517^(1/3))*SIN(('OddsRatio_working_3-way'!Y517+2*PI())/3)</f>
        <v>-0.42007558793344629</v>
      </c>
      <c r="AK517" s="11">
        <f>'OddsRatio_working_3-way'!U517/(3*'OddsRatio_working_3-way'!X517^(1/3))*SIN(('OddsRatio_working_3-way'!Y517+4*PI())/3)</f>
        <v>0.51880869655429118</v>
      </c>
      <c r="AL517" s="11">
        <f>'OddsRatio_working_3-way'!Z517+'OddsRatio_working_3-way'!AF517</f>
        <v>1.0841301887738088</v>
      </c>
      <c r="AM517" s="11">
        <f>'OddsRatio_working_3-way'!AA517+'OddsRatio_working_3-way'!AG517</f>
        <v>-0.71307585490742453</v>
      </c>
      <c r="AN517" s="11">
        <f>'OddsRatio_working_3-way'!AB517+'OddsRatio_working_3-way'!AH517</f>
        <v>-0.37105433386638442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1.0841301887738088</v>
      </c>
      <c r="AS517" s="11">
        <f>IF(('OddsRatio_working_3-way'!X517=0),IF(Q517&gt;0,-Q517^(1/3),(-Q517)^(1/3)),'OddsRatio_working_3-way'!AM517-'OddsRatio_working_3-way'!R517/3)</f>
        <v>-0.71307585490742453</v>
      </c>
      <c r="AT517" s="11">
        <f>IF(('OddsRatio_working_3-way'!X517=0),IF(Q517&gt;0,-Q517^(1/3),(-Q517)^(1/3)),'OddsRatio_working_3-way'!AN517-'OddsRatio_working_3-way'!R517/3)</f>
        <v>-0.37105433386638442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9">
        <f t="shared" si="117"/>
        <v>0.59393274227823067</v>
      </c>
      <c r="E518" s="9">
        <f t="shared" si="118"/>
        <v>0.26385880234291681</v>
      </c>
      <c r="F518" s="9">
        <f t="shared" si="119"/>
        <v>0.14220845537885221</v>
      </c>
      <c r="G518" s="9">
        <f t="shared" si="120"/>
        <v>1.102729557157514</v>
      </c>
      <c r="H518" s="9">
        <f t="shared" si="121"/>
        <v>1.683692325437659</v>
      </c>
      <c r="I518" s="9">
        <f t="shared" si="122"/>
        <v>3.7899057796085103</v>
      </c>
      <c r="J518" s="9">
        <f t="shared" si="123"/>
        <v>7.0319306776516033</v>
      </c>
      <c r="K518" s="11">
        <f t="shared" si="124"/>
        <v>0.61728395061728392</v>
      </c>
      <c r="L518" s="11">
        <f t="shared" si="125"/>
        <v>0.28328611898016998</v>
      </c>
      <c r="M518" s="11">
        <f t="shared" si="126"/>
        <v>0.15455950540958269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-0.2319025565373567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0.23297711618763381</v>
      </c>
      <c r="Q518" s="11">
        <f>2*'OddsRatio_working_3-way'!K518*'OddsRatio_working_3-way'!L518*'OddsRatio_working_3-way'!M518</f>
        <v>5.4055015356759592E-2</v>
      </c>
      <c r="R518" s="11">
        <f t="shared" si="127"/>
        <v>0</v>
      </c>
      <c r="S518" s="11">
        <f t="shared" si="128"/>
        <v>-1.0046336688405761</v>
      </c>
      <c r="T518" s="11">
        <f t="shared" si="129"/>
        <v>-0.23309365866370682</v>
      </c>
      <c r="U518" s="11">
        <f>'OddsRatio_working_3-way'!S518-'OddsRatio_working_3-way'!R518^2/3</f>
        <v>-1.0046336688405761</v>
      </c>
      <c r="V518" s="11">
        <f>'OddsRatio_working_3-way'!S518*'OddsRatio_working_3-way'!R518/3-2*'OddsRatio_working_3-way'!R518^3/27-'OddsRatio_working_3-way'!T518</f>
        <v>0.23309365866370682</v>
      </c>
      <c r="W518" s="11">
        <f>'OddsRatio_working_3-way'!V518^2+4*'OddsRatio_working_3-way'!U518^3/27</f>
        <v>-9.5884460168023725E-2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0.19378926303929767</v>
      </c>
      <c r="Y518" s="11">
        <f>IF('OddsRatio_working_3-way'!W518&gt;=0,IF('OddsRatio_working_3-way'!V518+SQRT('OddsRatio_working_3-way'!W518)&gt;0,0,PI()),ACOS('OddsRatio_working_3-way'!V518/(2*'OddsRatio_working_3-way'!X518)))</f>
        <v>0.92553136561216542</v>
      </c>
      <c r="Z518" s="11">
        <f>'OddsRatio_working_3-way'!X518^(1/3)*COS('OddsRatio_working_3-way'!Y518/3)</f>
        <v>0.5513647785787571</v>
      </c>
      <c r="AA518" s="11">
        <f>'OddsRatio_working_3-way'!X518^(1/3)*COS(('OddsRatio_working_3-way'!Y518+2*PI())/3)</f>
        <v>-0.42785360180095311</v>
      </c>
      <c r="AB518" s="11">
        <f>'OddsRatio_working_3-way'!X518^(1/3)*COS(('OddsRatio_working_3-way'!Y518+4*PI())/3)</f>
        <v>-0.12351117677780377</v>
      </c>
      <c r="AC518" s="11">
        <f>'OddsRatio_working_3-way'!X518^(1/3)*SIN('OddsRatio_working_3-way'!Y518/3)</f>
        <v>0.17571218101293867</v>
      </c>
      <c r="AD518" s="11">
        <f>'OddsRatio_working_3-way'!X518^(1/3)*SIN(('OddsRatio_working_3-way'!Y518+2*PI())/3)</f>
        <v>0.3896398144947163</v>
      </c>
      <c r="AE518" s="11">
        <f>'OddsRatio_working_3-way'!X518^(1/3)*SIN(('OddsRatio_working_3-way'!Y518+4*PI())/3)</f>
        <v>-0.56535199550765503</v>
      </c>
      <c r="AF518" s="11">
        <f>-'OddsRatio_working_3-way'!U518/(3*'OddsRatio_working_3-way'!X518^(1/3))*COS(('OddsRatio_working_3-way'!Y518)/3)</f>
        <v>0.55136477857875699</v>
      </c>
      <c r="AG518" s="11">
        <f>-'OddsRatio_working_3-way'!U518/(3*'OddsRatio_working_3-way'!X518^(1/3))*COS(('OddsRatio_working_3-way'!Y518+2*PI())/3)</f>
        <v>-0.42785360180095305</v>
      </c>
      <c r="AH518" s="11">
        <f>-'OddsRatio_working_3-way'!U518/(3*'OddsRatio_working_3-way'!X518^(1/3))*COS(('OddsRatio_working_3-way'!Y518+4*PI())/3)</f>
        <v>-0.12351117677780375</v>
      </c>
      <c r="AI518" s="11">
        <f>'OddsRatio_working_3-way'!U518/(3*'OddsRatio_working_3-way'!X518^(1/3))*SIN(('OddsRatio_working_3-way'!Y518)/3)</f>
        <v>-0.17571218101293865</v>
      </c>
      <c r="AJ518" s="11">
        <f>'OddsRatio_working_3-way'!U518/(3*'OddsRatio_working_3-way'!X518^(1/3))*SIN(('OddsRatio_working_3-way'!Y518+2*PI())/3)</f>
        <v>-0.38963981449471624</v>
      </c>
      <c r="AK518" s="11">
        <f>'OddsRatio_working_3-way'!U518/(3*'OddsRatio_working_3-way'!X518^(1/3))*SIN(('OddsRatio_working_3-way'!Y518+4*PI())/3)</f>
        <v>0.56535199550765491</v>
      </c>
      <c r="AL518" s="11">
        <f>'OddsRatio_working_3-way'!Z518+'OddsRatio_working_3-way'!AF518</f>
        <v>1.102729557157514</v>
      </c>
      <c r="AM518" s="11">
        <f>'OddsRatio_working_3-way'!AA518+'OddsRatio_working_3-way'!AG518</f>
        <v>-0.85570720360190622</v>
      </c>
      <c r="AN518" s="11">
        <f>'OddsRatio_working_3-way'!AB518+'OddsRatio_working_3-way'!AH518</f>
        <v>-0.24702235355560753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1.102729557157514</v>
      </c>
      <c r="AS518" s="11">
        <f>IF(('OddsRatio_working_3-way'!X518=0),IF(Q518&gt;0,-Q518^(1/3),(-Q518)^(1/3)),'OddsRatio_working_3-way'!AM518-'OddsRatio_working_3-way'!R518/3)</f>
        <v>-0.85570720360190622</v>
      </c>
      <c r="AT518" s="11">
        <f>IF(('OddsRatio_working_3-way'!X518=0),IF(Q518&gt;0,-Q518^(1/3),(-Q518)^(1/3)),'OddsRatio_working_3-way'!AN518-'OddsRatio_working_3-way'!R518/3)</f>
        <v>-0.24702235355560753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9">
        <f t="shared" si="117"/>
        <v>0.34798108554766288</v>
      </c>
      <c r="E519" s="9">
        <f t="shared" si="118"/>
        <v>0.2566256156720379</v>
      </c>
      <c r="F519" s="9">
        <f t="shared" si="119"/>
        <v>0.39539329878029911</v>
      </c>
      <c r="G519" s="9">
        <f t="shared" si="120"/>
        <v>1.0768502358779541</v>
      </c>
      <c r="H519" s="9">
        <f t="shared" si="121"/>
        <v>2.8737194104276402</v>
      </c>
      <c r="I519" s="9">
        <f t="shared" si="122"/>
        <v>3.8967271345116958</v>
      </c>
      <c r="J519" s="9">
        <f t="shared" si="123"/>
        <v>2.5291273349466947</v>
      </c>
      <c r="K519" s="11">
        <f t="shared" si="124"/>
        <v>0.36496350364963503</v>
      </c>
      <c r="L519" s="11">
        <f t="shared" si="125"/>
        <v>0.2710027100271003</v>
      </c>
      <c r="M519" s="11">
        <f t="shared" si="126"/>
        <v>0.41322314049586778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-0.27164241178516013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0.23909118864368356</v>
      </c>
      <c r="Q519" s="11">
        <f>2*'OddsRatio_working_3-way'!K519*'OddsRatio_working_3-way'!L519*'OddsRatio_working_3-way'!M519</f>
        <v>8.174057731407984E-2</v>
      </c>
      <c r="R519" s="11">
        <f t="shared" si="127"/>
        <v>0</v>
      </c>
      <c r="S519" s="11">
        <f t="shared" si="128"/>
        <v>-0.88016884798084816</v>
      </c>
      <c r="T519" s="11">
        <f t="shared" si="129"/>
        <v>-0.30091242666011897</v>
      </c>
      <c r="U519" s="11">
        <f>'OddsRatio_working_3-way'!S519-'OddsRatio_working_3-way'!R519^2/3</f>
        <v>-0.88016884798084816</v>
      </c>
      <c r="V519" s="11">
        <f>'OddsRatio_working_3-way'!S519*'OddsRatio_working_3-way'!R519/3-2*'OddsRatio_working_3-way'!R519^3/27-'OddsRatio_working_3-way'!T519</f>
        <v>0.30091242666011897</v>
      </c>
      <c r="W519" s="11">
        <f>'OddsRatio_working_3-way'!V519^2+4*'OddsRatio_working_3-way'!U519^3/27</f>
        <v>-1.04686511703143E-2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0.15891581079992936</v>
      </c>
      <c r="Y519" s="11">
        <f>IF('OddsRatio_working_3-way'!W519&gt;=0,IF('OddsRatio_working_3-way'!V519+SQRT('OddsRatio_working_3-way'!W519)&gt;0,0,PI()),ACOS('OddsRatio_working_3-way'!V519/(2*'OddsRatio_working_3-way'!X519)))</f>
        <v>0.32775698048891533</v>
      </c>
      <c r="Z519" s="11">
        <f>'OddsRatio_working_3-way'!X519^(1/3)*COS('OddsRatio_working_3-way'!Y519/3)</f>
        <v>0.53842511793897707</v>
      </c>
      <c r="AA519" s="11">
        <f>'OddsRatio_working_3-way'!X519^(1/3)*COS(('OddsRatio_working_3-way'!Y519+2*PI())/3)</f>
        <v>-0.32035946771782864</v>
      </c>
      <c r="AB519" s="11">
        <f>'OddsRatio_working_3-way'!X519^(1/3)*COS(('OddsRatio_working_3-way'!Y519+4*PI())/3)</f>
        <v>-0.21806565022114854</v>
      </c>
      <c r="AC519" s="11">
        <f>'OddsRatio_working_3-way'!X519^(1/3)*SIN('OddsRatio_working_3-way'!Y519/3)</f>
        <v>5.9059363068142794E-2</v>
      </c>
      <c r="AD519" s="11">
        <f>'OddsRatio_working_3-way'!X519^(1/3)*SIN(('OddsRatio_working_3-way'!Y519+2*PI())/3)</f>
        <v>0.4367601486367152</v>
      </c>
      <c r="AE519" s="11">
        <f>'OddsRatio_working_3-way'!X519^(1/3)*SIN(('OddsRatio_working_3-way'!Y519+4*PI())/3)</f>
        <v>-0.49581951170485788</v>
      </c>
      <c r="AF519" s="11">
        <f>-'OddsRatio_working_3-way'!U519/(3*'OddsRatio_working_3-way'!X519^(1/3))*COS(('OddsRatio_working_3-way'!Y519)/3)</f>
        <v>0.53842511793897707</v>
      </c>
      <c r="AG519" s="11">
        <f>-'OddsRatio_working_3-way'!U519/(3*'OddsRatio_working_3-way'!X519^(1/3))*COS(('OddsRatio_working_3-way'!Y519+2*PI())/3)</f>
        <v>-0.32035946771782864</v>
      </c>
      <c r="AH519" s="11">
        <f>-'OddsRatio_working_3-way'!U519/(3*'OddsRatio_working_3-way'!X519^(1/3))*COS(('OddsRatio_working_3-way'!Y519+4*PI())/3)</f>
        <v>-0.21806565022114854</v>
      </c>
      <c r="AI519" s="11">
        <f>'OddsRatio_working_3-way'!U519/(3*'OddsRatio_working_3-way'!X519^(1/3))*SIN(('OddsRatio_working_3-way'!Y519)/3)</f>
        <v>-5.9059363068142794E-2</v>
      </c>
      <c r="AJ519" s="11">
        <f>'OddsRatio_working_3-way'!U519/(3*'OddsRatio_working_3-way'!X519^(1/3))*SIN(('OddsRatio_working_3-way'!Y519+2*PI())/3)</f>
        <v>-0.4367601486367152</v>
      </c>
      <c r="AK519" s="11">
        <f>'OddsRatio_working_3-way'!U519/(3*'OddsRatio_working_3-way'!X519^(1/3))*SIN(('OddsRatio_working_3-way'!Y519+4*PI())/3)</f>
        <v>0.49581951170485788</v>
      </c>
      <c r="AL519" s="11">
        <f>'OddsRatio_working_3-way'!Z519+'OddsRatio_working_3-way'!AF519</f>
        <v>1.0768502358779541</v>
      </c>
      <c r="AM519" s="11">
        <f>'OddsRatio_working_3-way'!AA519+'OddsRatio_working_3-way'!AG519</f>
        <v>-0.64071893543565728</v>
      </c>
      <c r="AN519" s="11">
        <f>'OddsRatio_working_3-way'!AB519+'OddsRatio_working_3-way'!AH519</f>
        <v>-0.43613130044229709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1.0768502358779541</v>
      </c>
      <c r="AS519" s="11">
        <f>IF(('OddsRatio_working_3-way'!X519=0),IF(Q519&gt;0,-Q519^(1/3),(-Q519)^(1/3)),'OddsRatio_working_3-way'!AM519-'OddsRatio_working_3-way'!R519/3)</f>
        <v>-0.64071893543565728</v>
      </c>
      <c r="AT519" s="11">
        <f>IF(('OddsRatio_working_3-way'!X519=0),IF(Q519&gt;0,-Q519^(1/3),(-Q519)^(1/3)),'OddsRatio_working_3-way'!AN519-'OddsRatio_working_3-way'!R519/3)</f>
        <v>-0.43613130044229709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9">
        <f t="shared" si="117"/>
        <v>0.531145449273007</v>
      </c>
      <c r="E520" s="9">
        <f t="shared" si="118"/>
        <v>0.20724808695121089</v>
      </c>
      <c r="F520" s="9">
        <f t="shared" si="119"/>
        <v>0.26160646377578234</v>
      </c>
      <c r="G520" s="9">
        <f t="shared" si="120"/>
        <v>1.0897820539883458</v>
      </c>
      <c r="H520" s="9">
        <f t="shared" si="121"/>
        <v>1.8827234637305597</v>
      </c>
      <c r="I520" s="9">
        <f t="shared" si="122"/>
        <v>4.8251350094990944</v>
      </c>
      <c r="J520" s="9">
        <f t="shared" si="123"/>
        <v>3.8225355198298159</v>
      </c>
      <c r="K520" s="11">
        <f t="shared" si="124"/>
        <v>0.5524861878453039</v>
      </c>
      <c r="L520" s="11">
        <f t="shared" si="125"/>
        <v>0.22172949002217296</v>
      </c>
      <c r="M520" s="11">
        <f t="shared" si="126"/>
        <v>0.2785515320334262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-0.25127098029863248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0.23579168285957236</v>
      </c>
      <c r="Q520" s="11">
        <f>2*'OddsRatio_working_3-way'!K520*'OddsRatio_working_3-way'!L520*'OddsRatio_working_3-way'!M520</f>
        <v>6.8246507339963056E-2</v>
      </c>
      <c r="R520" s="11">
        <f t="shared" si="127"/>
        <v>0</v>
      </c>
      <c r="S520" s="11">
        <f t="shared" si="128"/>
        <v>-0.93839600012439495</v>
      </c>
      <c r="T520" s="11">
        <f t="shared" si="129"/>
        <v>-0.27160520987681475</v>
      </c>
      <c r="U520" s="11">
        <f>'OddsRatio_working_3-way'!S520-'OddsRatio_working_3-way'!R520^2/3</f>
        <v>-0.93839600012439495</v>
      </c>
      <c r="V520" s="11">
        <f>'OddsRatio_working_3-way'!S520*'OddsRatio_working_3-way'!R520/3-2*'OddsRatio_working_3-way'!R520^3/27-'OddsRatio_working_3-way'!T520</f>
        <v>0.27160520987681475</v>
      </c>
      <c r="W520" s="11">
        <f>'OddsRatio_working_3-way'!V520^2+4*'OddsRatio_working_3-way'!U520^3/27</f>
        <v>-4.8651257129689165E-2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0.17494331021928056</v>
      </c>
      <c r="Y520" s="11">
        <f>IF('OddsRatio_working_3-way'!W520&gt;=0,IF('OddsRatio_working_3-way'!V520+SQRT('OddsRatio_working_3-way'!W520)&gt;0,0,PI()),ACOS('OddsRatio_working_3-way'!V520/(2*'OddsRatio_working_3-way'!X520)))</f>
        <v>0.68207492047279039</v>
      </c>
      <c r="Z520" s="11">
        <f>'OddsRatio_working_3-way'!X520^(1/3)*COS('OddsRatio_working_3-way'!Y520/3)</f>
        <v>0.54489102699417291</v>
      </c>
      <c r="AA520" s="11">
        <f>'OddsRatio_working_3-way'!X520^(1/3)*COS(('OddsRatio_working_3-way'!Y520+2*PI())/3)</f>
        <v>-0.38162118183497817</v>
      </c>
      <c r="AB520" s="11">
        <f>'OddsRatio_working_3-way'!X520^(1/3)*COS(('OddsRatio_working_3-way'!Y520+4*PI())/3)</f>
        <v>-0.16326984515919488</v>
      </c>
      <c r="AC520" s="11">
        <f>'OddsRatio_working_3-way'!X520^(1/3)*SIN('OddsRatio_working_3-way'!Y520/3)</f>
        <v>0.12606520300767826</v>
      </c>
      <c r="AD520" s="11">
        <f>'OddsRatio_working_3-way'!X520^(1/3)*SIN(('OddsRatio_working_3-way'!Y520+2*PI())/3)</f>
        <v>0.40885687016730698</v>
      </c>
      <c r="AE520" s="11">
        <f>'OddsRatio_working_3-way'!X520^(1/3)*SIN(('OddsRatio_working_3-way'!Y520+4*PI())/3)</f>
        <v>-0.53492207317498508</v>
      </c>
      <c r="AF520" s="11">
        <f>-'OddsRatio_working_3-way'!U520/(3*'OddsRatio_working_3-way'!X520^(1/3))*COS(('OddsRatio_working_3-way'!Y520)/3)</f>
        <v>0.54489102699417302</v>
      </c>
      <c r="AG520" s="11">
        <f>-'OddsRatio_working_3-way'!U520/(3*'OddsRatio_working_3-way'!X520^(1/3))*COS(('OddsRatio_working_3-way'!Y520+2*PI())/3)</f>
        <v>-0.38162118183497823</v>
      </c>
      <c r="AH520" s="11">
        <f>-'OddsRatio_working_3-way'!U520/(3*'OddsRatio_working_3-way'!X520^(1/3))*COS(('OddsRatio_working_3-way'!Y520+4*PI())/3)</f>
        <v>-0.1632698451591949</v>
      </c>
      <c r="AI520" s="11">
        <f>'OddsRatio_working_3-way'!U520/(3*'OddsRatio_working_3-way'!X520^(1/3))*SIN(('OddsRatio_working_3-way'!Y520)/3)</f>
        <v>-0.12606520300767829</v>
      </c>
      <c r="AJ520" s="11">
        <f>'OddsRatio_working_3-way'!U520/(3*'OddsRatio_working_3-way'!X520^(1/3))*SIN(('OddsRatio_working_3-way'!Y520+2*PI())/3)</f>
        <v>-0.40885687016730704</v>
      </c>
      <c r="AK520" s="11">
        <f>'OddsRatio_working_3-way'!U520/(3*'OddsRatio_working_3-way'!X520^(1/3))*SIN(('OddsRatio_working_3-way'!Y520+4*PI())/3)</f>
        <v>0.53492207317498519</v>
      </c>
      <c r="AL520" s="11">
        <f>'OddsRatio_working_3-way'!Z520+'OddsRatio_working_3-way'!AF520</f>
        <v>1.0897820539883458</v>
      </c>
      <c r="AM520" s="11">
        <f>'OddsRatio_working_3-way'!AA520+'OddsRatio_working_3-way'!AG520</f>
        <v>-0.76324236366995635</v>
      </c>
      <c r="AN520" s="11">
        <f>'OddsRatio_working_3-way'!AB520+'OddsRatio_working_3-way'!AH520</f>
        <v>-0.32653969031838981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1.0897820539883458</v>
      </c>
      <c r="AS520" s="11">
        <f>IF(('OddsRatio_working_3-way'!X520=0),IF(Q520&gt;0,-Q520^(1/3),(-Q520)^(1/3)),'OddsRatio_working_3-way'!AM520-'OddsRatio_working_3-way'!R520/3)</f>
        <v>-0.76324236366995635</v>
      </c>
      <c r="AT520" s="11">
        <f>IF(('OddsRatio_working_3-way'!X520=0),IF(Q520&gt;0,-Q520^(1/3),(-Q520)^(1/3)),'OddsRatio_working_3-way'!AN520-'OddsRatio_working_3-way'!R520/3)</f>
        <v>-0.32653969031838981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9">
        <f t="shared" si="117"/>
        <v>0.35202948646772142</v>
      </c>
      <c r="E521" s="9">
        <f t="shared" si="118"/>
        <v>0.26550631358503612</v>
      </c>
      <c r="F521" s="9">
        <f t="shared" si="119"/>
        <v>0.38246419994724234</v>
      </c>
      <c r="G521" s="9">
        <f t="shared" si="120"/>
        <v>1.0764158669629584</v>
      </c>
      <c r="H521" s="9">
        <f t="shared" si="121"/>
        <v>2.8406711325066594</v>
      </c>
      <c r="I521" s="9">
        <f t="shared" si="122"/>
        <v>3.7663887780948038</v>
      </c>
      <c r="J521" s="9">
        <f t="shared" si="123"/>
        <v>2.6146238004444373</v>
      </c>
      <c r="K521" s="11">
        <f t="shared" si="124"/>
        <v>0.36900369003690037</v>
      </c>
      <c r="L521" s="11">
        <f t="shared" si="125"/>
        <v>0.28011204481792717</v>
      </c>
      <c r="M521" s="11">
        <f t="shared" si="126"/>
        <v>0.4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-0.27254798598406149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0.23897381830961167</v>
      </c>
      <c r="Q521" s="11">
        <f>2*'OddsRatio_working_3-way'!K521*'OddsRatio_working_3-way'!L521*'OddsRatio_working_3-way'!M521</f>
        <v>8.2689902529277395E-2</v>
      </c>
      <c r="R521" s="11">
        <f t="shared" si="127"/>
        <v>0</v>
      </c>
      <c r="S521" s="11">
        <f t="shared" si="128"/>
        <v>-0.87681373775987759</v>
      </c>
      <c r="T521" s="11">
        <f t="shared" si="129"/>
        <v>-0.30339575701033827</v>
      </c>
      <c r="U521" s="11">
        <f>'OddsRatio_working_3-way'!S521-'OddsRatio_working_3-way'!R521^2/3</f>
        <v>-0.87681373775987759</v>
      </c>
      <c r="V521" s="11">
        <f>'OddsRatio_working_3-way'!S521*'OddsRatio_working_3-way'!R521/3-2*'OddsRatio_working_3-way'!R521^3/27-'OddsRatio_working_3-way'!T521</f>
        <v>0.30339575701033827</v>
      </c>
      <c r="W521" s="11">
        <f>'OddsRatio_working_3-way'!V521^2+4*'OddsRatio_working_3-way'!U521^3/27</f>
        <v>-7.8171546579027806E-3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0.15800802197181241</v>
      </c>
      <c r="Y521" s="11">
        <f>IF('OddsRatio_working_3-way'!W521&gt;=0,IF('OddsRatio_working_3-way'!V521+SQRT('OddsRatio_working_3-way'!W521)&gt;0,0,PI()),ACOS('OddsRatio_working_3-way'!V521/(2*'OddsRatio_working_3-way'!X521)))</f>
        <v>0.28356398009305583</v>
      </c>
      <c r="Z521" s="11">
        <f>'OddsRatio_working_3-way'!X521^(1/3)*COS('OddsRatio_working_3-way'!Y521/3)</f>
        <v>0.53820793348147933</v>
      </c>
      <c r="AA521" s="11">
        <f>'OddsRatio_working_3-way'!X521^(1/3)*COS(('OddsRatio_working_3-way'!Y521+2*PI())/3)</f>
        <v>-0.31329219699683947</v>
      </c>
      <c r="AB521" s="11">
        <f>'OddsRatio_working_3-way'!X521^(1/3)*COS(('OddsRatio_working_3-way'!Y521+4*PI())/3)</f>
        <v>-0.22491573648463958</v>
      </c>
      <c r="AC521" s="11">
        <f>'OddsRatio_working_3-way'!X521^(1/3)*SIN('OddsRatio_working_3-way'!Y521/3)</f>
        <v>5.1024173266744896E-2</v>
      </c>
      <c r="AD521" s="11">
        <f>'OddsRatio_working_3-way'!X521^(1/3)*SIN(('OddsRatio_working_3-way'!Y521+2*PI())/3)</f>
        <v>0.44058965627991409</v>
      </c>
      <c r="AE521" s="11">
        <f>'OddsRatio_working_3-way'!X521^(1/3)*SIN(('OddsRatio_working_3-way'!Y521+4*PI())/3)</f>
        <v>-0.49161382954665894</v>
      </c>
      <c r="AF521" s="11">
        <f>-'OddsRatio_working_3-way'!U521/(3*'OddsRatio_working_3-way'!X521^(1/3))*COS(('OddsRatio_working_3-way'!Y521)/3)</f>
        <v>0.53820793348147911</v>
      </c>
      <c r="AG521" s="11">
        <f>-'OddsRatio_working_3-way'!U521/(3*'OddsRatio_working_3-way'!X521^(1/3))*COS(('OddsRatio_working_3-way'!Y521+2*PI())/3)</f>
        <v>-0.3132921969968393</v>
      </c>
      <c r="AH521" s="11">
        <f>-'OddsRatio_working_3-way'!U521/(3*'OddsRatio_working_3-way'!X521^(1/3))*COS(('OddsRatio_working_3-way'!Y521+4*PI())/3)</f>
        <v>-0.22491573648463947</v>
      </c>
      <c r="AI521" s="11">
        <f>'OddsRatio_working_3-way'!U521/(3*'OddsRatio_working_3-way'!X521^(1/3))*SIN(('OddsRatio_working_3-way'!Y521)/3)</f>
        <v>-5.1024173266744875E-2</v>
      </c>
      <c r="AJ521" s="11">
        <f>'OddsRatio_working_3-way'!U521/(3*'OddsRatio_working_3-way'!X521^(1/3))*SIN(('OddsRatio_working_3-way'!Y521+2*PI())/3)</f>
        <v>-0.44058965627991392</v>
      </c>
      <c r="AK521" s="11">
        <f>'OddsRatio_working_3-way'!U521/(3*'OddsRatio_working_3-way'!X521^(1/3))*SIN(('OddsRatio_working_3-way'!Y521+4*PI())/3)</f>
        <v>0.49161382954665878</v>
      </c>
      <c r="AL521" s="11">
        <f>'OddsRatio_working_3-way'!Z521+'OddsRatio_working_3-way'!AF521</f>
        <v>1.0764158669629584</v>
      </c>
      <c r="AM521" s="11">
        <f>'OddsRatio_working_3-way'!AA521+'OddsRatio_working_3-way'!AG521</f>
        <v>-0.62658439399367882</v>
      </c>
      <c r="AN521" s="11">
        <f>'OddsRatio_working_3-way'!AB521+'OddsRatio_working_3-way'!AH521</f>
        <v>-0.44983147296927906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1.0764158669629584</v>
      </c>
      <c r="AS521" s="11">
        <f>IF(('OddsRatio_working_3-way'!X521=0),IF(Q521&gt;0,-Q521^(1/3),(-Q521)^(1/3)),'OddsRatio_working_3-way'!AM521-'OddsRatio_working_3-way'!R521/3)</f>
        <v>-0.62658439399367882</v>
      </c>
      <c r="AT521" s="11">
        <f>IF(('OddsRatio_working_3-way'!X521=0),IF(Q521&gt;0,-Q521^(1/3),(-Q521)^(1/3)),'OddsRatio_working_3-way'!AN521-'OddsRatio_working_3-way'!R521/3)</f>
        <v>-0.44983147296927906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9">
        <f t="shared" si="117"/>
        <v>0.39879859639211707</v>
      </c>
      <c r="E522" s="9">
        <f t="shared" si="118"/>
        <v>0.2740515882063545</v>
      </c>
      <c r="F522" s="9">
        <f t="shared" si="119"/>
        <v>0.32714981540152854</v>
      </c>
      <c r="G522" s="9">
        <f t="shared" si="120"/>
        <v>1.0768081379689607</v>
      </c>
      <c r="H522" s="9">
        <f t="shared" si="121"/>
        <v>2.5075313931565448</v>
      </c>
      <c r="I522" s="9">
        <f t="shared" si="122"/>
        <v>3.648948019403643</v>
      </c>
      <c r="J522" s="9">
        <f t="shared" si="123"/>
        <v>3.0567035435207148</v>
      </c>
      <c r="K522" s="11">
        <f t="shared" si="124"/>
        <v>0.41666666666666669</v>
      </c>
      <c r="L522" s="11">
        <f t="shared" si="125"/>
        <v>0.28901734104046245</v>
      </c>
      <c r="M522" s="11">
        <f t="shared" si="126"/>
        <v>0.3436426116838488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-0.27221758735077384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0.23877864516086322</v>
      </c>
      <c r="Q522" s="11">
        <f>2*'OddsRatio_working_3-way'!K522*'OddsRatio_working_3-way'!L522*'OddsRatio_working_3-way'!M522</f>
        <v>8.276556158088845E-2</v>
      </c>
      <c r="R522" s="11">
        <f t="shared" si="127"/>
        <v>0</v>
      </c>
      <c r="S522" s="11">
        <f t="shared" si="128"/>
        <v>-0.87716097804209137</v>
      </c>
      <c r="T522" s="11">
        <f t="shared" si="129"/>
        <v>-0.30404193346346314</v>
      </c>
      <c r="U522" s="11">
        <f>'OddsRatio_working_3-way'!S522-'OddsRatio_working_3-way'!R522^2/3</f>
        <v>-0.87716097804209137</v>
      </c>
      <c r="V522" s="11">
        <f>'OddsRatio_working_3-way'!S522*'OddsRatio_working_3-way'!R522/3-2*'OddsRatio_working_3-way'!R522^3/27-'OddsRatio_working_3-way'!T522</f>
        <v>0.30404193346346314</v>
      </c>
      <c r="W522" s="11">
        <f>'OddsRatio_working_3-way'!V522^2+4*'OddsRatio_working_3-way'!U522^3/27</f>
        <v>-7.5433382254773557E-3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0.1581018939874522</v>
      </c>
      <c r="Y522" s="11">
        <f>IF('OddsRatio_working_3-way'!W522&gt;=0,IF('OddsRatio_working_3-way'!V522+SQRT('OddsRatio_working_3-way'!W522)&gt;0,0,PI()),ACOS('OddsRatio_working_3-way'!V522/(2*'OddsRatio_working_3-way'!X522)))</f>
        <v>0.27824878421379262</v>
      </c>
      <c r="Z522" s="11">
        <f>'OddsRatio_working_3-way'!X522^(1/3)*COS('OddsRatio_working_3-way'!Y522/3)</f>
        <v>0.53840406898448034</v>
      </c>
      <c r="AA522" s="11">
        <f>'OddsRatio_working_3-way'!X522^(1/3)*COS(('OddsRatio_working_3-way'!Y522+2*PI())/3)</f>
        <v>-0.31257297391299793</v>
      </c>
      <c r="AB522" s="11">
        <f>'OddsRatio_working_3-way'!X522^(1/3)*COS(('OddsRatio_working_3-way'!Y522+4*PI())/3)</f>
        <v>-0.22583109507148233</v>
      </c>
      <c r="AC522" s="11">
        <f>'OddsRatio_working_3-way'!X522^(1/3)*SIN('OddsRatio_working_3-way'!Y522/3)</f>
        <v>5.0080447099163004E-2</v>
      </c>
      <c r="AD522" s="11">
        <f>'OddsRatio_working_3-way'!X522^(1/3)*SIN(('OddsRatio_working_3-way'!Y522+2*PI())/3)</f>
        <v>0.44123137769188792</v>
      </c>
      <c r="AE522" s="11">
        <f>'OddsRatio_working_3-way'!X522^(1/3)*SIN(('OddsRatio_working_3-way'!Y522+4*PI())/3)</f>
        <v>-0.49131182479105084</v>
      </c>
      <c r="AF522" s="11">
        <f>-'OddsRatio_working_3-way'!U522/(3*'OddsRatio_working_3-way'!X522^(1/3))*COS(('OddsRatio_working_3-way'!Y522)/3)</f>
        <v>0.53840406898448034</v>
      </c>
      <c r="AG522" s="11">
        <f>-'OddsRatio_working_3-way'!U522/(3*'OddsRatio_working_3-way'!X522^(1/3))*COS(('OddsRatio_working_3-way'!Y522+2*PI())/3)</f>
        <v>-0.31257297391299793</v>
      </c>
      <c r="AH522" s="11">
        <f>-'OddsRatio_working_3-way'!U522/(3*'OddsRatio_working_3-way'!X522^(1/3))*COS(('OddsRatio_working_3-way'!Y522+4*PI())/3)</f>
        <v>-0.22583109507148233</v>
      </c>
      <c r="AI522" s="11">
        <f>'OddsRatio_working_3-way'!U522/(3*'OddsRatio_working_3-way'!X522^(1/3))*SIN(('OddsRatio_working_3-way'!Y522)/3)</f>
        <v>-5.0080447099163004E-2</v>
      </c>
      <c r="AJ522" s="11">
        <f>'OddsRatio_working_3-way'!U522/(3*'OddsRatio_working_3-way'!X522^(1/3))*SIN(('OddsRatio_working_3-way'!Y522+2*PI())/3)</f>
        <v>-0.44123137769188792</v>
      </c>
      <c r="AK522" s="11">
        <f>'OddsRatio_working_3-way'!U522/(3*'OddsRatio_working_3-way'!X522^(1/3))*SIN(('OddsRatio_working_3-way'!Y522+4*PI())/3)</f>
        <v>0.49131182479105084</v>
      </c>
      <c r="AL522" s="11">
        <f>'OddsRatio_working_3-way'!Z522+'OddsRatio_working_3-way'!AF522</f>
        <v>1.0768081379689607</v>
      </c>
      <c r="AM522" s="11">
        <f>'OddsRatio_working_3-way'!AA522+'OddsRatio_working_3-way'!AG522</f>
        <v>-0.62514594782599586</v>
      </c>
      <c r="AN522" s="11">
        <f>'OddsRatio_working_3-way'!AB522+'OddsRatio_working_3-way'!AH522</f>
        <v>-0.45166219014296466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1.0768081379689607</v>
      </c>
      <c r="AS522" s="11">
        <f>IF(('OddsRatio_working_3-way'!X522=0),IF(Q522&gt;0,-Q522^(1/3),(-Q522)^(1/3)),'OddsRatio_working_3-way'!AM522-'OddsRatio_working_3-way'!R522/3)</f>
        <v>-0.62514594782599586</v>
      </c>
      <c r="AT522" s="11">
        <f>IF(('OddsRatio_working_3-way'!X522=0),IF(Q522&gt;0,-Q522^(1/3),(-Q522)^(1/3)),'OddsRatio_working_3-way'!AN522-'OddsRatio_working_3-way'!R522/3)</f>
        <v>-0.45166219014296466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9">
        <f t="shared" si="117"/>
        <v>0.47016301873841704</v>
      </c>
      <c r="E523" s="9">
        <f t="shared" si="118"/>
        <v>0.25126629142095785</v>
      </c>
      <c r="F523" s="9">
        <f t="shared" si="119"/>
        <v>0.27857068984062533</v>
      </c>
      <c r="G523" s="9">
        <f t="shared" si="120"/>
        <v>1.0835787067972071</v>
      </c>
      <c r="H523" s="9">
        <f t="shared" si="121"/>
        <v>2.1269218550690958</v>
      </c>
      <c r="I523" s="9">
        <f t="shared" si="122"/>
        <v>3.9798414436923197</v>
      </c>
      <c r="J523" s="9">
        <f t="shared" si="123"/>
        <v>3.5897531092453256</v>
      </c>
      <c r="K523" s="11">
        <f t="shared" si="124"/>
        <v>0.49019607843137253</v>
      </c>
      <c r="L523" s="11">
        <f t="shared" si="125"/>
        <v>0.26666666666666666</v>
      </c>
      <c r="M523" s="11">
        <f t="shared" si="126"/>
        <v>0.29498525073746312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-0.26357414155436032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0.23830181039967607</v>
      </c>
      <c r="Q523" s="11">
        <f>2*'OddsRatio_working_3-way'!K523*'OddsRatio_working_3-way'!L523*'OddsRatio_working_3-way'!M523</f>
        <v>7.7120326990186422E-2</v>
      </c>
      <c r="R523" s="11">
        <f t="shared" si="127"/>
        <v>0</v>
      </c>
      <c r="S523" s="11">
        <f t="shared" si="128"/>
        <v>-0.90411680369839309</v>
      </c>
      <c r="T523" s="11">
        <f t="shared" si="129"/>
        <v>-0.29259443485384889</v>
      </c>
      <c r="U523" s="11">
        <f>'OddsRatio_working_3-way'!S523-'OddsRatio_working_3-way'!R523^2/3</f>
        <v>-0.90411680369839309</v>
      </c>
      <c r="V523" s="11">
        <f>'OddsRatio_working_3-way'!S523*'OddsRatio_working_3-way'!R523/3-2*'OddsRatio_working_3-way'!R523^3/27-'OddsRatio_working_3-way'!T523</f>
        <v>0.29259443485384889</v>
      </c>
      <c r="W523" s="11">
        <f>'OddsRatio_working_3-way'!V523^2+4*'OddsRatio_working_3-way'!U523^3/27</f>
        <v>-2.3877335589630774E-2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0.16544548867910694</v>
      </c>
      <c r="Y523" s="11">
        <f>IF('OddsRatio_working_3-way'!W523&gt;=0,IF('OddsRatio_working_3-way'!V523+SQRT('OddsRatio_working_3-way'!W523)&gt;0,0,PI()),ACOS('OddsRatio_working_3-way'!V523/(2*'OddsRatio_working_3-way'!X523)))</f>
        <v>0.48588425783288347</v>
      </c>
      <c r="Z523" s="11">
        <f>'OddsRatio_working_3-way'!X523^(1/3)*COS('OddsRatio_working_3-way'!Y523/3)</f>
        <v>0.54178935339860368</v>
      </c>
      <c r="AA523" s="11">
        <f>'OddsRatio_working_3-way'!X523^(1/3)*COS(('OddsRatio_working_3-way'!Y523+2*PI())/3)</f>
        <v>-0.34755903173174474</v>
      </c>
      <c r="AB523" s="11">
        <f>'OddsRatio_working_3-way'!X523^(1/3)*COS(('OddsRatio_working_3-way'!Y523+4*PI())/3)</f>
        <v>-0.19423032166685936</v>
      </c>
      <c r="AC523" s="11">
        <f>'OddsRatio_working_3-way'!X523^(1/3)*SIN('OddsRatio_working_3-way'!Y523/3)</f>
        <v>8.8524372030459902E-2</v>
      </c>
      <c r="AD523" s="11">
        <f>'OddsRatio_working_3-way'!X523^(1/3)*SIN(('OddsRatio_working_3-way'!Y523+2*PI())/3)</f>
        <v>0.42494115752790579</v>
      </c>
      <c r="AE523" s="11">
        <f>'OddsRatio_working_3-way'!X523^(1/3)*SIN(('OddsRatio_working_3-way'!Y523+4*PI())/3)</f>
        <v>-0.51346552955836555</v>
      </c>
      <c r="AF523" s="11">
        <f>-'OddsRatio_working_3-way'!U523/(3*'OddsRatio_working_3-way'!X523^(1/3))*COS(('OddsRatio_working_3-way'!Y523)/3)</f>
        <v>0.54178935339860357</v>
      </c>
      <c r="AG523" s="11">
        <f>-'OddsRatio_working_3-way'!U523/(3*'OddsRatio_working_3-way'!X523^(1/3))*COS(('OddsRatio_working_3-way'!Y523+2*PI())/3)</f>
        <v>-0.34755903173174463</v>
      </c>
      <c r="AH523" s="11">
        <f>-'OddsRatio_working_3-way'!U523/(3*'OddsRatio_working_3-way'!X523^(1/3))*COS(('OddsRatio_working_3-way'!Y523+4*PI())/3)</f>
        <v>-0.1942303216668593</v>
      </c>
      <c r="AI523" s="11">
        <f>'OddsRatio_working_3-way'!U523/(3*'OddsRatio_working_3-way'!X523^(1/3))*SIN(('OddsRatio_working_3-way'!Y523)/3)</f>
        <v>-8.8524372030459889E-2</v>
      </c>
      <c r="AJ523" s="11">
        <f>'OddsRatio_working_3-way'!U523/(3*'OddsRatio_working_3-way'!X523^(1/3))*SIN(('OddsRatio_working_3-way'!Y523+2*PI())/3)</f>
        <v>-0.42494115752790573</v>
      </c>
      <c r="AK523" s="11">
        <f>'OddsRatio_working_3-way'!U523/(3*'OddsRatio_working_3-way'!X523^(1/3))*SIN(('OddsRatio_working_3-way'!Y523+4*PI())/3)</f>
        <v>0.51346552955836544</v>
      </c>
      <c r="AL523" s="11">
        <f>'OddsRatio_working_3-way'!Z523+'OddsRatio_working_3-way'!AF523</f>
        <v>1.0835787067972071</v>
      </c>
      <c r="AM523" s="11">
        <f>'OddsRatio_working_3-way'!AA523+'OddsRatio_working_3-way'!AG523</f>
        <v>-0.69511806346348937</v>
      </c>
      <c r="AN523" s="11">
        <f>'OddsRatio_working_3-way'!AB523+'OddsRatio_working_3-way'!AH523</f>
        <v>-0.38846064333371866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1.0835787067972071</v>
      </c>
      <c r="AS523" s="11">
        <f>IF(('OddsRatio_working_3-way'!X523=0),IF(Q523&gt;0,-Q523^(1/3),(-Q523)^(1/3)),'OddsRatio_working_3-way'!AM523-'OddsRatio_working_3-way'!R523/3)</f>
        <v>-0.69511806346348937</v>
      </c>
      <c r="AT523" s="11">
        <f>IF(('OddsRatio_working_3-way'!X523=0),IF(Q523&gt;0,-Q523^(1/3),(-Q523)^(1/3)),'OddsRatio_working_3-way'!AN523-'OddsRatio_working_3-way'!R523/3)</f>
        <v>-0.38846064333371866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9">
        <f t="shared" si="117"/>
        <v>0.27428826848668658</v>
      </c>
      <c r="E524" s="9">
        <f t="shared" si="118"/>
        <v>0.24842746740694246</v>
      </c>
      <c r="F524" s="9">
        <f t="shared" si="119"/>
        <v>0.47728426410637093</v>
      </c>
      <c r="G524" s="9">
        <f t="shared" si="120"/>
        <v>1.0843440094069541</v>
      </c>
      <c r="H524" s="9">
        <f t="shared" si="121"/>
        <v>3.6457993829529682</v>
      </c>
      <c r="I524" s="9">
        <f t="shared" si="122"/>
        <v>4.0253197862454009</v>
      </c>
      <c r="J524" s="9">
        <f t="shared" si="123"/>
        <v>2.0951874495010232</v>
      </c>
      <c r="K524" s="11">
        <f t="shared" si="124"/>
        <v>0.29069767441860467</v>
      </c>
      <c r="L524" s="11">
        <f t="shared" si="125"/>
        <v>0.26385224274406333</v>
      </c>
      <c r="M524" s="11">
        <f t="shared" si="126"/>
        <v>0.49751243781094534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-0.26237454196770926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0.23811726176139009</v>
      </c>
      <c r="Q524" s="11">
        <f>2*'OddsRatio_working_3-way'!K524*'OddsRatio_working_3-way'!L524*'OddsRatio_working_3-way'!M524</f>
        <v>7.6319635179932718E-2</v>
      </c>
      <c r="R524" s="11">
        <f t="shared" si="127"/>
        <v>0</v>
      </c>
      <c r="S524" s="11">
        <f t="shared" si="128"/>
        <v>-0.90754712700249496</v>
      </c>
      <c r="T524" s="11">
        <f t="shared" si="129"/>
        <v>-0.29088048942387656</v>
      </c>
      <c r="U524" s="11">
        <f>'OddsRatio_working_3-way'!S524-'OddsRatio_working_3-way'!R524^2/3</f>
        <v>-0.90754712700249496</v>
      </c>
      <c r="V524" s="11">
        <f>'OddsRatio_working_3-way'!S524*'OddsRatio_working_3-way'!R524/3-2*'OddsRatio_working_3-way'!R524^3/27-'OddsRatio_working_3-way'!T524</f>
        <v>0.29088048942387656</v>
      </c>
      <c r="W524" s="11">
        <f>'OddsRatio_working_3-way'!V524^2+4*'OddsRatio_working_3-way'!U524^3/27</f>
        <v>-2.6128353929414677E-2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0.16638796009393877</v>
      </c>
      <c r="Y524" s="11">
        <f>IF('OddsRatio_working_3-way'!W524&gt;=0,IF('OddsRatio_working_3-way'!V524+SQRT('OddsRatio_working_3-way'!W524)&gt;0,0,PI()),ACOS('OddsRatio_working_3-way'!V524/(2*'OddsRatio_working_3-way'!X524)))</f>
        <v>0.50720988791753152</v>
      </c>
      <c r="Z524" s="11">
        <f>'OddsRatio_working_3-way'!X524^(1/3)*COS('OddsRatio_working_3-way'!Y524/3)</f>
        <v>0.54217200470347715</v>
      </c>
      <c r="AA524" s="11">
        <f>'OddsRatio_working_3-way'!X524^(1/3)*COS(('OddsRatio_working_3-way'!Y524+2*PI())/3)</f>
        <v>-0.35123536128543997</v>
      </c>
      <c r="AB524" s="11">
        <f>'OddsRatio_working_3-way'!X524^(1/3)*COS(('OddsRatio_working_3-way'!Y524+4*PI())/3)</f>
        <v>-0.19093664341803712</v>
      </c>
      <c r="AC524" s="11">
        <f>'OddsRatio_working_3-way'!X524^(1/3)*SIN('OddsRatio_working_3-way'!Y524/3)</f>
        <v>9.2548507911496963E-2</v>
      </c>
      <c r="AD524" s="11">
        <f>'OddsRatio_working_3-way'!X524^(1/3)*SIN(('OddsRatio_working_3-way'!Y524+2*PI())/3)</f>
        <v>0.42326047533819899</v>
      </c>
      <c r="AE524" s="11">
        <f>'OddsRatio_working_3-way'!X524^(1/3)*SIN(('OddsRatio_working_3-way'!Y524+4*PI())/3)</f>
        <v>-0.51580898324969582</v>
      </c>
      <c r="AF524" s="11">
        <f>-'OddsRatio_working_3-way'!U524/(3*'OddsRatio_working_3-way'!X524^(1/3))*COS(('OddsRatio_working_3-way'!Y524)/3)</f>
        <v>0.54217200470347704</v>
      </c>
      <c r="AG524" s="11">
        <f>-'OddsRatio_working_3-way'!U524/(3*'OddsRatio_working_3-way'!X524^(1/3))*COS(('OddsRatio_working_3-way'!Y524+2*PI())/3)</f>
        <v>-0.35123536128543992</v>
      </c>
      <c r="AH524" s="11">
        <f>-'OddsRatio_working_3-way'!U524/(3*'OddsRatio_working_3-way'!X524^(1/3))*COS(('OddsRatio_working_3-way'!Y524+4*PI())/3)</f>
        <v>-0.19093664341803709</v>
      </c>
      <c r="AI524" s="11">
        <f>'OddsRatio_working_3-way'!U524/(3*'OddsRatio_working_3-way'!X524^(1/3))*SIN(('OddsRatio_working_3-way'!Y524)/3)</f>
        <v>-9.2548507911496949E-2</v>
      </c>
      <c r="AJ524" s="11">
        <f>'OddsRatio_working_3-way'!U524/(3*'OddsRatio_working_3-way'!X524^(1/3))*SIN(('OddsRatio_working_3-way'!Y524+2*PI())/3)</f>
        <v>-0.42326047533819888</v>
      </c>
      <c r="AK524" s="11">
        <f>'OddsRatio_working_3-way'!U524/(3*'OddsRatio_working_3-way'!X524^(1/3))*SIN(('OddsRatio_working_3-way'!Y524+4*PI())/3)</f>
        <v>0.51580898324969571</v>
      </c>
      <c r="AL524" s="11">
        <f>'OddsRatio_working_3-way'!Z524+'OddsRatio_working_3-way'!AF524</f>
        <v>1.0843440094069541</v>
      </c>
      <c r="AM524" s="11">
        <f>'OddsRatio_working_3-way'!AA524+'OddsRatio_working_3-way'!AG524</f>
        <v>-0.70247072257087995</v>
      </c>
      <c r="AN524" s="11">
        <f>'OddsRatio_working_3-way'!AB524+'OddsRatio_working_3-way'!AH524</f>
        <v>-0.38187328683607424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1.0843440094069541</v>
      </c>
      <c r="AS524" s="11">
        <f>IF(('OddsRatio_working_3-way'!X524=0),IF(Q524&gt;0,-Q524^(1/3),(-Q524)^(1/3)),'OddsRatio_working_3-way'!AM524-'OddsRatio_working_3-way'!R524/3)</f>
        <v>-0.70247072257087995</v>
      </c>
      <c r="AT524" s="11">
        <f>IF(('OddsRatio_working_3-way'!X524=0),IF(Q524&gt;0,-Q524^(1/3),(-Q524)^(1/3)),'OddsRatio_working_3-way'!AN524-'OddsRatio_working_3-way'!R524/3)</f>
        <v>-0.38187328683607424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9">
        <f t="shared" si="117"/>
        <v>0.71250277266250983</v>
      </c>
      <c r="E525" s="9">
        <f t="shared" si="118"/>
        <v>0.17763031904036733</v>
      </c>
      <c r="F525" s="9">
        <f t="shared" si="119"/>
        <v>0.10986690829712278</v>
      </c>
      <c r="G525" s="9">
        <f t="shared" si="120"/>
        <v>1.0618508164690281</v>
      </c>
      <c r="H525" s="9">
        <f t="shared" si="121"/>
        <v>1.4035033102582304</v>
      </c>
      <c r="I525" s="9">
        <f t="shared" si="122"/>
        <v>5.629669559804964</v>
      </c>
      <c r="J525" s="9">
        <f t="shared" si="123"/>
        <v>9.1019217296586863</v>
      </c>
      <c r="K525" s="11">
        <f t="shared" si="124"/>
        <v>0.7246376811594204</v>
      </c>
      <c r="L525" s="11">
        <f t="shared" si="125"/>
        <v>0.18656716417910446</v>
      </c>
      <c r="M525" s="11">
        <f t="shared" si="126"/>
        <v>0.11587485515643105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-0.19803408771047271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0.19378271121093613</v>
      </c>
      <c r="Q525" s="11">
        <f>2*'OddsRatio_working_3-way'!K525*'OddsRatio_working_3-way'!L525*'OddsRatio_working_3-way'!M525</f>
        <v>3.1331076994492502E-2</v>
      </c>
      <c r="R525" s="11">
        <f t="shared" si="127"/>
        <v>0</v>
      </c>
      <c r="S525" s="11">
        <f t="shared" si="128"/>
        <v>-0.97853209743490155</v>
      </c>
      <c r="T525" s="11">
        <f t="shared" si="129"/>
        <v>-0.15821052505010536</v>
      </c>
      <c r="U525" s="11">
        <f>'OddsRatio_working_3-way'!S525-'OddsRatio_working_3-way'!R525^2/3</f>
        <v>-0.97853209743490155</v>
      </c>
      <c r="V525" s="11">
        <f>'OddsRatio_working_3-way'!S525*'OddsRatio_working_3-way'!R525/3-2*'OddsRatio_working_3-way'!R525^3/27-'OddsRatio_working_3-way'!T525</f>
        <v>0.15821052505010536</v>
      </c>
      <c r="W525" s="11">
        <f>'OddsRatio_working_3-way'!V525^2+4*'OddsRatio_working_3-way'!U525^3/27</f>
        <v>-0.11377965359982013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0.18628622052935781</v>
      </c>
      <c r="Y525" s="11">
        <f>IF('OddsRatio_working_3-way'!W525&gt;=0,IF('OddsRatio_working_3-way'!V525+SQRT('OddsRatio_working_3-way'!W525)&gt;0,0,PI()),ACOS('OddsRatio_working_3-way'!V525/(2*'OddsRatio_working_3-way'!X525)))</f>
        <v>1.1322280663849205</v>
      </c>
      <c r="Z525" s="11">
        <f>'OddsRatio_working_3-way'!X525^(1/3)*COS('OddsRatio_working_3-way'!Y525/3)</f>
        <v>0.53092540823451406</v>
      </c>
      <c r="AA525" s="11">
        <f>'OddsRatio_working_3-way'!X525^(1/3)*COS(('OddsRatio_working_3-way'!Y525+2*PI())/3)</f>
        <v>-0.44773086515199811</v>
      </c>
      <c r="AB525" s="11">
        <f>'OddsRatio_working_3-way'!X525^(1/3)*COS(('OddsRatio_working_3-way'!Y525+4*PI())/3)</f>
        <v>-8.3194543082515837E-2</v>
      </c>
      <c r="AC525" s="11">
        <f>'OddsRatio_working_3-way'!X525^(1/3)*SIN('OddsRatio_working_3-way'!Y525/3)</f>
        <v>0.21046514367621172</v>
      </c>
      <c r="AD525" s="11">
        <f>'OddsRatio_working_3-way'!X525^(1/3)*SIN(('OddsRatio_working_3-way'!Y525+2*PI())/3)</f>
        <v>0.35456231920760717</v>
      </c>
      <c r="AE525" s="11">
        <f>'OddsRatio_working_3-way'!X525^(1/3)*SIN(('OddsRatio_working_3-way'!Y525+4*PI())/3)</f>
        <v>-0.56502746288381889</v>
      </c>
      <c r="AF525" s="11">
        <f>-'OddsRatio_working_3-way'!U525/(3*'OddsRatio_working_3-way'!X525^(1/3))*COS(('OddsRatio_working_3-way'!Y525)/3)</f>
        <v>0.53092540823451395</v>
      </c>
      <c r="AG525" s="11">
        <f>-'OddsRatio_working_3-way'!U525/(3*'OddsRatio_working_3-way'!X525^(1/3))*COS(('OddsRatio_working_3-way'!Y525+2*PI())/3)</f>
        <v>-0.44773086515199806</v>
      </c>
      <c r="AH525" s="11">
        <f>-'OddsRatio_working_3-way'!U525/(3*'OddsRatio_working_3-way'!X525^(1/3))*COS(('OddsRatio_working_3-way'!Y525+4*PI())/3)</f>
        <v>-8.3194543082515823E-2</v>
      </c>
      <c r="AI525" s="11">
        <f>'OddsRatio_working_3-way'!U525/(3*'OddsRatio_working_3-way'!X525^(1/3))*SIN(('OddsRatio_working_3-way'!Y525)/3)</f>
        <v>-0.21046514367621169</v>
      </c>
      <c r="AJ525" s="11">
        <f>'OddsRatio_working_3-way'!U525/(3*'OddsRatio_working_3-way'!X525^(1/3))*SIN(('OddsRatio_working_3-way'!Y525+2*PI())/3)</f>
        <v>-0.35456231920760711</v>
      </c>
      <c r="AK525" s="11">
        <f>'OddsRatio_working_3-way'!U525/(3*'OddsRatio_working_3-way'!X525^(1/3))*SIN(('OddsRatio_working_3-way'!Y525+4*PI())/3)</f>
        <v>0.56502746288381878</v>
      </c>
      <c r="AL525" s="11">
        <f>'OddsRatio_working_3-way'!Z525+'OddsRatio_working_3-way'!AF525</f>
        <v>1.0618508164690281</v>
      </c>
      <c r="AM525" s="11">
        <f>'OddsRatio_working_3-way'!AA525+'OddsRatio_working_3-way'!AG525</f>
        <v>-0.89546173030399623</v>
      </c>
      <c r="AN525" s="11">
        <f>'OddsRatio_working_3-way'!AB525+'OddsRatio_working_3-way'!AH525</f>
        <v>-0.16638908616503167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1.0618508164690281</v>
      </c>
      <c r="AS525" s="11">
        <f>IF(('OddsRatio_working_3-way'!X525=0),IF(Q525&gt;0,-Q525^(1/3),(-Q525)^(1/3)),'OddsRatio_working_3-way'!AM525-'OddsRatio_working_3-way'!R525/3)</f>
        <v>-0.89546173030399623</v>
      </c>
      <c r="AT525" s="11">
        <f>IF(('OddsRatio_working_3-way'!X525=0),IF(Q525&gt;0,-Q525^(1/3),(-Q525)^(1/3)),'OddsRatio_working_3-way'!AN525-'OddsRatio_working_3-way'!R525/3)</f>
        <v>-0.16638908616503167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9">
        <f t="shared" si="117"/>
        <v>0.3121573561538209</v>
      </c>
      <c r="E526" s="9">
        <f t="shared" si="118"/>
        <v>0.32804787130202484</v>
      </c>
      <c r="F526" s="9">
        <f t="shared" si="119"/>
        <v>0.35979477254415437</v>
      </c>
      <c r="G526" s="9">
        <f t="shared" si="120"/>
        <v>1.0345129222198968</v>
      </c>
      <c r="H526" s="9">
        <f t="shared" si="121"/>
        <v>3.2035125243283802</v>
      </c>
      <c r="I526" s="9">
        <f t="shared" si="122"/>
        <v>3.0483355859953956</v>
      </c>
      <c r="J526" s="9">
        <f t="shared" si="123"/>
        <v>2.7793622262182227</v>
      </c>
      <c r="K526" s="11">
        <f t="shared" si="124"/>
        <v>0.31948881789137379</v>
      </c>
      <c r="L526" s="11">
        <f t="shared" si="125"/>
        <v>0.33557046979865773</v>
      </c>
      <c r="M526" s="11">
        <f t="shared" si="126"/>
        <v>0.36764705882352938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-0.28591947317769673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0.2297941926947677</v>
      </c>
      <c r="Q526" s="11">
        <f>2*'OddsRatio_working_3-way'!K526*'OddsRatio_working_3-way'!L526*'OddsRatio_working_3-way'!M526</f>
        <v>7.8831626996489781E-2</v>
      </c>
      <c r="R526" s="11">
        <f t="shared" si="127"/>
        <v>0</v>
      </c>
      <c r="S526" s="11">
        <f t="shared" si="128"/>
        <v>-0.80370249056786836</v>
      </c>
      <c r="T526" s="11">
        <f t="shared" si="129"/>
        <v>-0.27571268973168728</v>
      </c>
      <c r="U526" s="11">
        <f>'OddsRatio_working_3-way'!S526-'OddsRatio_working_3-way'!R526^2/3</f>
        <v>-0.80370249056786836</v>
      </c>
      <c r="V526" s="11">
        <f>'OddsRatio_working_3-way'!S526*'OddsRatio_working_3-way'!R526/3-2*'OddsRatio_working_3-way'!R526^3/27-'OddsRatio_working_3-way'!T526</f>
        <v>0.27571268973168728</v>
      </c>
      <c r="W526" s="11">
        <f>'OddsRatio_working_3-way'!V526^2+4*'OddsRatio_working_3-way'!U526^3/27</f>
        <v>-8.9239907544221009E-4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0.13866315872873719</v>
      </c>
      <c r="Y526" s="11">
        <f>IF('OddsRatio_working_3-way'!W526&gt;=0,IF('OddsRatio_working_3-way'!V526+SQRT('OddsRatio_working_3-way'!W526)&gt;0,0,PI()),ACOS('OddsRatio_working_3-way'!V526/(2*'OddsRatio_working_3-way'!X526)))</f>
        <v>0.10792745426238382</v>
      </c>
      <c r="Z526" s="11">
        <f>'OddsRatio_working_3-way'!X526^(1/3)*COS('OddsRatio_working_3-way'!Y526/3)</f>
        <v>0.51725646110994838</v>
      </c>
      <c r="AA526" s="11">
        <f>'OddsRatio_working_3-way'!X526^(1/3)*COS(('OddsRatio_working_3-way'!Y526+2*PI())/3)</f>
        <v>-0.2747508147763838</v>
      </c>
      <c r="AB526" s="11">
        <f>'OddsRatio_working_3-way'!X526^(1/3)*COS(('OddsRatio_working_3-way'!Y526+4*PI())/3)</f>
        <v>-0.2425056463335647</v>
      </c>
      <c r="AC526" s="11">
        <f>'OddsRatio_working_3-way'!X526^(1/3)*SIN('OddsRatio_working_3-way'!Y526/3)</f>
        <v>1.8616756680526533E-2</v>
      </c>
      <c r="AD526" s="11">
        <f>'OddsRatio_working_3-way'!X526^(1/3)*SIN(('OddsRatio_working_3-way'!Y526+2*PI())/3)</f>
        <v>0.43864885725258956</v>
      </c>
      <c r="AE526" s="11">
        <f>'OddsRatio_working_3-way'!X526^(1/3)*SIN(('OddsRatio_working_3-way'!Y526+4*PI())/3)</f>
        <v>-0.45726561393311599</v>
      </c>
      <c r="AF526" s="11">
        <f>-'OddsRatio_working_3-way'!U526/(3*'OddsRatio_working_3-way'!X526^(1/3))*COS(('OddsRatio_working_3-way'!Y526)/3)</f>
        <v>0.51725646110994838</v>
      </c>
      <c r="AG526" s="11">
        <f>-'OddsRatio_working_3-way'!U526/(3*'OddsRatio_working_3-way'!X526^(1/3))*COS(('OddsRatio_working_3-way'!Y526+2*PI())/3)</f>
        <v>-0.2747508147763838</v>
      </c>
      <c r="AH526" s="11">
        <f>-'OddsRatio_working_3-way'!U526/(3*'OddsRatio_working_3-way'!X526^(1/3))*COS(('OddsRatio_working_3-way'!Y526+4*PI())/3)</f>
        <v>-0.2425056463335647</v>
      </c>
      <c r="AI526" s="11">
        <f>'OddsRatio_working_3-way'!U526/(3*'OddsRatio_working_3-way'!X526^(1/3))*SIN(('OddsRatio_working_3-way'!Y526)/3)</f>
        <v>-1.8616756680526533E-2</v>
      </c>
      <c r="AJ526" s="11">
        <f>'OddsRatio_working_3-way'!U526/(3*'OddsRatio_working_3-way'!X526^(1/3))*SIN(('OddsRatio_working_3-way'!Y526+2*PI())/3)</f>
        <v>-0.43864885725258956</v>
      </c>
      <c r="AK526" s="11">
        <f>'OddsRatio_working_3-way'!U526/(3*'OddsRatio_working_3-way'!X526^(1/3))*SIN(('OddsRatio_working_3-way'!Y526+4*PI())/3)</f>
        <v>0.45726561393311599</v>
      </c>
      <c r="AL526" s="11">
        <f>'OddsRatio_working_3-way'!Z526+'OddsRatio_working_3-way'!AF526</f>
        <v>1.0345129222198968</v>
      </c>
      <c r="AM526" s="11">
        <f>'OddsRatio_working_3-way'!AA526+'OddsRatio_working_3-way'!AG526</f>
        <v>-0.5495016295527676</v>
      </c>
      <c r="AN526" s="11">
        <f>'OddsRatio_working_3-way'!AB526+'OddsRatio_working_3-way'!AH526</f>
        <v>-0.48501129266712939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1.0345129222198968</v>
      </c>
      <c r="AS526" s="11">
        <f>IF(('OddsRatio_working_3-way'!X526=0),IF(Q526&gt;0,-Q526^(1/3),(-Q526)^(1/3)),'OddsRatio_working_3-way'!AM526-'OddsRatio_working_3-way'!R526/3)</f>
        <v>-0.5495016295527676</v>
      </c>
      <c r="AT526" s="11">
        <f>IF(('OddsRatio_working_3-way'!X526=0),IF(Q526&gt;0,-Q526^(1/3),(-Q526)^(1/3)),'OddsRatio_working_3-way'!AN526-'OddsRatio_working_3-way'!R526/3)</f>
        <v>-0.48501129266712939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9">
        <f t="shared" si="117"/>
        <v>0.17351452681093044</v>
      </c>
      <c r="E527" s="9">
        <f t="shared" si="118"/>
        <v>0.28730518223256352</v>
      </c>
      <c r="F527" s="9">
        <f t="shared" si="119"/>
        <v>0.53918029095650599</v>
      </c>
      <c r="G527" s="9">
        <f t="shared" si="120"/>
        <v>1.0422770719867116</v>
      </c>
      <c r="H527" s="9">
        <f t="shared" si="121"/>
        <v>5.7632062189792723</v>
      </c>
      <c r="I527" s="9">
        <f t="shared" si="122"/>
        <v>3.4806194313283738</v>
      </c>
      <c r="J527" s="9">
        <f t="shared" si="123"/>
        <v>1.8546671990291035</v>
      </c>
      <c r="K527" s="11">
        <f t="shared" si="124"/>
        <v>0.17953321364452424</v>
      </c>
      <c r="L527" s="11">
        <f t="shared" si="125"/>
        <v>0.29585798816568049</v>
      </c>
      <c r="M527" s="11">
        <f t="shared" si="126"/>
        <v>0.54945054945054939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-0.26029374150649365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0.22676589342901898</v>
      </c>
      <c r="Q527" s="11">
        <f>2*'OddsRatio_working_3-way'!K527*'OddsRatio_working_3-way'!L527*'OddsRatio_working_3-way'!M527</f>
        <v>5.8369599338228828E-2</v>
      </c>
      <c r="R527" s="11">
        <f t="shared" si="127"/>
        <v>0</v>
      </c>
      <c r="S527" s="11">
        <f t="shared" si="128"/>
        <v>-0.87119226192905508</v>
      </c>
      <c r="T527" s="11">
        <f t="shared" si="129"/>
        <v>-0.22424511246565126</v>
      </c>
      <c r="U527" s="11">
        <f>'OddsRatio_working_3-way'!S527-'OddsRatio_working_3-way'!R527^2/3</f>
        <v>-0.87119226192905508</v>
      </c>
      <c r="V527" s="11">
        <f>'OddsRatio_working_3-way'!S527*'OddsRatio_working_3-way'!R527/3-2*'OddsRatio_working_3-way'!R527^3/27-'OddsRatio_working_3-way'!T527</f>
        <v>0.22424511246565126</v>
      </c>
      <c r="W527" s="11">
        <f>'OddsRatio_working_3-way'!V527^2+4*'OddsRatio_working_3-way'!U527^3/27</f>
        <v>-4.7671756341503932E-2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0.15649091571576648</v>
      </c>
      <c r="Y527" s="11">
        <f>IF('OddsRatio_working_3-way'!W527&gt;=0,IF('OddsRatio_working_3-way'!V527+SQRT('OddsRatio_working_3-way'!W527)&gt;0,0,PI()),ACOS('OddsRatio_working_3-way'!V527/(2*'OddsRatio_working_3-way'!X527)))</f>
        <v>0.77205349293997549</v>
      </c>
      <c r="Z527" s="11">
        <f>'OddsRatio_working_3-way'!X527^(1/3)*COS('OddsRatio_working_3-way'!Y527/3)</f>
        <v>0.52113853599335569</v>
      </c>
      <c r="AA527" s="11">
        <f>'OddsRatio_working_3-way'!X527^(1/3)*COS(('OddsRatio_working_3-way'!Y527+2*PI())/3)</f>
        <v>-0.37935072786853735</v>
      </c>
      <c r="AB527" s="11">
        <f>'OddsRatio_working_3-way'!X527^(1/3)*COS(('OddsRatio_working_3-way'!Y527+4*PI())/3)</f>
        <v>-0.14178780812481845</v>
      </c>
      <c r="AC527" s="11">
        <f>'OddsRatio_working_3-way'!X527^(1/3)*SIN('OddsRatio_working_3-way'!Y527/3)</f>
        <v>0.1371570156635096</v>
      </c>
      <c r="AD527" s="11">
        <f>'OddsRatio_working_3-way'!X527^(1/3)*SIN(('OddsRatio_working_3-way'!Y527+2*PI())/3)</f>
        <v>0.38274070322952225</v>
      </c>
      <c r="AE527" s="11">
        <f>'OddsRatio_working_3-way'!X527^(1/3)*SIN(('OddsRatio_working_3-way'!Y527+4*PI())/3)</f>
        <v>-0.51989771889303182</v>
      </c>
      <c r="AF527" s="11">
        <f>-'OddsRatio_working_3-way'!U527/(3*'OddsRatio_working_3-way'!X527^(1/3))*COS(('OddsRatio_working_3-way'!Y527)/3)</f>
        <v>0.5211385359933558</v>
      </c>
      <c r="AG527" s="11">
        <f>-'OddsRatio_working_3-way'!U527/(3*'OddsRatio_working_3-way'!X527^(1/3))*COS(('OddsRatio_working_3-way'!Y527+2*PI())/3)</f>
        <v>-0.37935072786853741</v>
      </c>
      <c r="AH527" s="11">
        <f>-'OddsRatio_working_3-way'!U527/(3*'OddsRatio_working_3-way'!X527^(1/3))*COS(('OddsRatio_working_3-way'!Y527+4*PI())/3)</f>
        <v>-0.14178780812481848</v>
      </c>
      <c r="AI527" s="11">
        <f>'OddsRatio_working_3-way'!U527/(3*'OddsRatio_working_3-way'!X527^(1/3))*SIN(('OddsRatio_working_3-way'!Y527)/3)</f>
        <v>-0.13715701566350963</v>
      </c>
      <c r="AJ527" s="11">
        <f>'OddsRatio_working_3-way'!U527/(3*'OddsRatio_working_3-way'!X527^(1/3))*SIN(('OddsRatio_working_3-way'!Y527+2*PI())/3)</f>
        <v>-0.38274070322952236</v>
      </c>
      <c r="AK527" s="11">
        <f>'OddsRatio_working_3-way'!U527/(3*'OddsRatio_working_3-way'!X527^(1/3))*SIN(('OddsRatio_working_3-way'!Y527+4*PI())/3)</f>
        <v>0.51989771889303193</v>
      </c>
      <c r="AL527" s="11">
        <f>'OddsRatio_working_3-way'!Z527+'OddsRatio_working_3-way'!AF527</f>
        <v>1.0422770719867116</v>
      </c>
      <c r="AM527" s="11">
        <f>'OddsRatio_working_3-way'!AA527+'OddsRatio_working_3-way'!AG527</f>
        <v>-0.75870145573707481</v>
      </c>
      <c r="AN527" s="11">
        <f>'OddsRatio_working_3-way'!AB527+'OddsRatio_working_3-way'!AH527</f>
        <v>-0.2835756162496369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1.0422770719867116</v>
      </c>
      <c r="AS527" s="11">
        <f>IF(('OddsRatio_working_3-way'!X527=0),IF(Q527&gt;0,-Q527^(1/3),(-Q527)^(1/3)),'OddsRatio_working_3-way'!AM527-'OddsRatio_working_3-way'!R527/3)</f>
        <v>-0.75870145573707481</v>
      </c>
      <c r="AT527" s="11">
        <f>IF(('OddsRatio_working_3-way'!X527=0),IF(Q527&gt;0,-Q527^(1/3),(-Q527)^(1/3)),'OddsRatio_working_3-way'!AN527-'OddsRatio_working_3-way'!R527/3)</f>
        <v>-0.2835756162496369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9">
        <f t="shared" si="117"/>
        <v>0.13874425286428108</v>
      </c>
      <c r="E528" s="9">
        <f t="shared" si="118"/>
        <v>0.19250962454277573</v>
      </c>
      <c r="F528" s="9">
        <f t="shared" si="119"/>
        <v>0.66874612259294341</v>
      </c>
      <c r="G528" s="9">
        <f t="shared" si="120"/>
        <v>1.0539058994646324</v>
      </c>
      <c r="H528" s="9">
        <f t="shared" si="121"/>
        <v>7.2075057478466871</v>
      </c>
      <c r="I528" s="9">
        <f t="shared" si="122"/>
        <v>5.1945454798692392</v>
      </c>
      <c r="J528" s="9">
        <f t="shared" si="123"/>
        <v>1.4953357727483771</v>
      </c>
      <c r="K528" s="11">
        <f t="shared" si="124"/>
        <v>0.14513788098693758</v>
      </c>
      <c r="L528" s="11">
        <f t="shared" si="125"/>
        <v>0.20080321285140559</v>
      </c>
      <c r="M528" s="11">
        <f t="shared" si="126"/>
        <v>0.68027210884353739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-0.21843907327621181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0.20500036737493299</v>
      </c>
      <c r="Q528" s="11">
        <f>2*'OddsRatio_working_3-way'!K528*'OddsRatio_working_3-way'!L528*'OddsRatio_working_3-way'!M528</f>
        <v>3.9651908583159187E-2</v>
      </c>
      <c r="R528" s="11">
        <f t="shared" si="127"/>
        <v>0</v>
      </c>
      <c r="S528" s="11">
        <f t="shared" si="128"/>
        <v>-0.93847847045072452</v>
      </c>
      <c r="T528" s="11">
        <f t="shared" si="129"/>
        <v>-0.18152388209878617</v>
      </c>
      <c r="U528" s="11">
        <f>'OddsRatio_working_3-way'!S528-'OddsRatio_working_3-way'!R528^2/3</f>
        <v>-0.93847847045072452</v>
      </c>
      <c r="V528" s="11">
        <f>'OddsRatio_working_3-way'!S528*'OddsRatio_working_3-way'!R528/3-2*'OddsRatio_working_3-way'!R528^3/27-'OddsRatio_working_3-way'!T528</f>
        <v>0.18152388209878617</v>
      </c>
      <c r="W528" s="11">
        <f>'OddsRatio_working_3-way'!V528^2+4*'OddsRatio_working_3-way'!U528^3/27</f>
        <v>-8.9502006804893799E-2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0.17496637289569947</v>
      </c>
      <c r="Y528" s="11">
        <f>IF('OddsRatio_working_3-way'!W528&gt;=0,IF('OddsRatio_working_3-way'!V528+SQRT('OddsRatio_working_3-way'!W528)&gt;0,0,PI()),ACOS('OddsRatio_working_3-way'!V528/(2*'OddsRatio_working_3-way'!X528)))</f>
        <v>1.0254206078418637</v>
      </c>
      <c r="Z528" s="11">
        <f>'OddsRatio_working_3-way'!X528^(1/3)*COS('OddsRatio_working_3-way'!Y528/3)</f>
        <v>0.52695294973231621</v>
      </c>
      <c r="AA528" s="11">
        <f>'OddsRatio_working_3-way'!X528^(1/3)*COS(('OddsRatio_working_3-way'!Y528+2*PI())/3)</f>
        <v>-0.42583428708654175</v>
      </c>
      <c r="AB528" s="11">
        <f>'OddsRatio_working_3-way'!X528^(1/3)*COS(('OddsRatio_working_3-way'!Y528+4*PI())/3)</f>
        <v>-0.10111866264577439</v>
      </c>
      <c r="AC528" s="11">
        <f>'OddsRatio_working_3-way'!X528^(1/3)*SIN('OddsRatio_working_3-way'!Y528/3)</f>
        <v>0.18747465318095449</v>
      </c>
      <c r="AD528" s="11">
        <f>'OddsRatio_working_3-way'!X528^(1/3)*SIN(('OddsRatio_working_3-way'!Y528+2*PI())/3)</f>
        <v>0.36261731447685303</v>
      </c>
      <c r="AE528" s="11">
        <f>'OddsRatio_working_3-way'!X528^(1/3)*SIN(('OddsRatio_working_3-way'!Y528+4*PI())/3)</f>
        <v>-0.55009196765780743</v>
      </c>
      <c r="AF528" s="11">
        <f>-'OddsRatio_working_3-way'!U528/(3*'OddsRatio_working_3-way'!X528^(1/3))*COS(('OddsRatio_working_3-way'!Y528)/3)</f>
        <v>0.52695294973231621</v>
      </c>
      <c r="AG528" s="11">
        <f>-'OddsRatio_working_3-way'!U528/(3*'OddsRatio_working_3-way'!X528^(1/3))*COS(('OddsRatio_working_3-way'!Y528+2*PI())/3)</f>
        <v>-0.42583428708654175</v>
      </c>
      <c r="AH528" s="11">
        <f>-'OddsRatio_working_3-way'!U528/(3*'OddsRatio_working_3-way'!X528^(1/3))*COS(('OddsRatio_working_3-way'!Y528+4*PI())/3)</f>
        <v>-0.10111866264577439</v>
      </c>
      <c r="AI528" s="11">
        <f>'OddsRatio_working_3-way'!U528/(3*'OddsRatio_working_3-way'!X528^(1/3))*SIN(('OddsRatio_working_3-way'!Y528)/3)</f>
        <v>-0.18747465318095449</v>
      </c>
      <c r="AJ528" s="11">
        <f>'OddsRatio_working_3-way'!U528/(3*'OddsRatio_working_3-way'!X528^(1/3))*SIN(('OddsRatio_working_3-way'!Y528+2*PI())/3)</f>
        <v>-0.36261731447685303</v>
      </c>
      <c r="AK528" s="11">
        <f>'OddsRatio_working_3-way'!U528/(3*'OddsRatio_working_3-way'!X528^(1/3))*SIN(('OddsRatio_working_3-way'!Y528+4*PI())/3)</f>
        <v>0.55009196765780743</v>
      </c>
      <c r="AL528" s="11">
        <f>'OddsRatio_working_3-way'!Z528+'OddsRatio_working_3-way'!AF528</f>
        <v>1.0539058994646324</v>
      </c>
      <c r="AM528" s="11">
        <f>'OddsRatio_working_3-way'!AA528+'OddsRatio_working_3-way'!AG528</f>
        <v>-0.8516685741730835</v>
      </c>
      <c r="AN528" s="11">
        <f>'OddsRatio_working_3-way'!AB528+'OddsRatio_working_3-way'!AH528</f>
        <v>-0.20223732529154878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1.0539058994646324</v>
      </c>
      <c r="AS528" s="11">
        <f>IF(('OddsRatio_working_3-way'!X528=0),IF(Q528&gt;0,-Q528^(1/3),(-Q528)^(1/3)),'OddsRatio_working_3-way'!AM528-'OddsRatio_working_3-way'!R528/3)</f>
        <v>-0.8516685741730835</v>
      </c>
      <c r="AT528" s="11">
        <f>IF(('OddsRatio_working_3-way'!X528=0),IF(Q528&gt;0,-Q528^(1/3),(-Q528)^(1/3)),'OddsRatio_working_3-way'!AN528-'OddsRatio_working_3-way'!R528/3)</f>
        <v>-0.20223732529154878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9">
        <f t="shared" si="117"/>
        <v>0.43982191910396445</v>
      </c>
      <c r="E529" s="9">
        <f t="shared" si="118"/>
        <v>0.3114815937578006</v>
      </c>
      <c r="F529" s="9">
        <f t="shared" si="119"/>
        <v>0.24869648713823514</v>
      </c>
      <c r="G529" s="9">
        <f t="shared" si="120"/>
        <v>1.0526012268619636</v>
      </c>
      <c r="H529" s="9">
        <f t="shared" si="121"/>
        <v>2.2736474845029755</v>
      </c>
      <c r="I529" s="9">
        <f t="shared" si="122"/>
        <v>3.2104625764101238</v>
      </c>
      <c r="J529" s="9">
        <f t="shared" si="123"/>
        <v>4.0209655210938351</v>
      </c>
      <c r="K529" s="11">
        <f t="shared" si="124"/>
        <v>0.45248868778280543</v>
      </c>
      <c r="L529" s="11">
        <f t="shared" si="125"/>
        <v>0.32258064516129031</v>
      </c>
      <c r="M529" s="11">
        <f t="shared" si="126"/>
        <v>0.25839793281653745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-0.27505632064124641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0.23308994669481847</v>
      </c>
      <c r="Q529" s="11">
        <f>2*'OddsRatio_working_3-way'!K529*'OddsRatio_working_3-way'!L529*'OddsRatio_working_3-way'!M529</f>
        <v>7.543363970706099E-2</v>
      </c>
      <c r="R529" s="11">
        <f t="shared" si="127"/>
        <v>0</v>
      </c>
      <c r="S529" s="11">
        <f t="shared" si="128"/>
        <v>-0.84742625129067906</v>
      </c>
      <c r="T529" s="11">
        <f t="shared" si="129"/>
        <v>-0.2742479777639738</v>
      </c>
      <c r="U529" s="11">
        <f>'OddsRatio_working_3-way'!S529-'OddsRatio_working_3-way'!R529^2/3</f>
        <v>-0.84742625129067906</v>
      </c>
      <c r="V529" s="11">
        <f>'OddsRatio_working_3-way'!S529*'OddsRatio_working_3-way'!R529/3-2*'OddsRatio_working_3-way'!R529^3/27-'OddsRatio_working_3-way'!T529</f>
        <v>0.2742479777639738</v>
      </c>
      <c r="W529" s="11">
        <f>'OddsRatio_working_3-way'!V529^2+4*'OddsRatio_working_3-way'!U529^3/27</f>
        <v>-1.494556880922035E-2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0.15013121104291524</v>
      </c>
      <c r="Y529" s="11">
        <f>IF('OddsRatio_working_3-way'!W529&gt;=0,IF('OddsRatio_working_3-way'!V529+SQRT('OddsRatio_working_3-way'!W529)&gt;0,0,PI()),ACOS('OddsRatio_working_3-way'!V529/(2*'OddsRatio_working_3-way'!X529)))</f>
        <v>0.41933236426783616</v>
      </c>
      <c r="Z529" s="11">
        <f>'OddsRatio_working_3-way'!X529^(1/3)*COS('OddsRatio_working_3-way'!Y529/3)</f>
        <v>0.52630061343098167</v>
      </c>
      <c r="AA529" s="11">
        <f>'OddsRatio_working_3-way'!X529^(1/3)*COS(('OddsRatio_working_3-way'!Y529+2*PI())/3)</f>
        <v>-0.32727761017742479</v>
      </c>
      <c r="AB529" s="11">
        <f>'OddsRatio_working_3-way'!X529^(1/3)*COS(('OddsRatio_working_3-way'!Y529+4*PI())/3)</f>
        <v>-0.19902300325355704</v>
      </c>
      <c r="AC529" s="11">
        <f>'OddsRatio_working_3-way'!X529^(1/3)*SIN('OddsRatio_working_3-way'!Y529/3)</f>
        <v>7.4047831832304886E-2</v>
      </c>
      <c r="AD529" s="11">
        <f>'OddsRatio_working_3-way'!X529^(1/3)*SIN(('OddsRatio_working_3-way'!Y529+2*PI())/3)</f>
        <v>0.41876578534241138</v>
      </c>
      <c r="AE529" s="11">
        <f>'OddsRatio_working_3-way'!X529^(1/3)*SIN(('OddsRatio_working_3-way'!Y529+4*PI())/3)</f>
        <v>-0.49281361717471606</v>
      </c>
      <c r="AF529" s="11">
        <f>-'OddsRatio_working_3-way'!U529/(3*'OddsRatio_working_3-way'!X529^(1/3))*COS(('OddsRatio_working_3-way'!Y529)/3)</f>
        <v>0.52630061343098178</v>
      </c>
      <c r="AG529" s="11">
        <f>-'OddsRatio_working_3-way'!U529/(3*'OddsRatio_working_3-way'!X529^(1/3))*COS(('OddsRatio_working_3-way'!Y529+2*PI())/3)</f>
        <v>-0.3272776101774249</v>
      </c>
      <c r="AH529" s="11">
        <f>-'OddsRatio_working_3-way'!U529/(3*'OddsRatio_working_3-way'!X529^(1/3))*COS(('OddsRatio_working_3-way'!Y529+4*PI())/3)</f>
        <v>-0.1990230032535571</v>
      </c>
      <c r="AI529" s="11">
        <f>'OddsRatio_working_3-way'!U529/(3*'OddsRatio_working_3-way'!X529^(1/3))*SIN(('OddsRatio_working_3-way'!Y529)/3)</f>
        <v>-7.40478318323049E-2</v>
      </c>
      <c r="AJ529" s="11">
        <f>'OddsRatio_working_3-way'!U529/(3*'OddsRatio_working_3-way'!X529^(1/3))*SIN(('OddsRatio_working_3-way'!Y529+2*PI())/3)</f>
        <v>-0.41876578534241143</v>
      </c>
      <c r="AK529" s="11">
        <f>'OddsRatio_working_3-way'!U529/(3*'OddsRatio_working_3-way'!X529^(1/3))*SIN(('OddsRatio_working_3-way'!Y529+4*PI())/3)</f>
        <v>0.49281361717471617</v>
      </c>
      <c r="AL529" s="11">
        <f>'OddsRatio_working_3-way'!Z529+'OddsRatio_working_3-way'!AF529</f>
        <v>1.0526012268619636</v>
      </c>
      <c r="AM529" s="11">
        <f>'OddsRatio_working_3-way'!AA529+'OddsRatio_working_3-way'!AG529</f>
        <v>-0.6545552203548497</v>
      </c>
      <c r="AN529" s="11">
        <f>'OddsRatio_working_3-way'!AB529+'OddsRatio_working_3-way'!AH529</f>
        <v>-0.39804600650711414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1.0526012268619636</v>
      </c>
      <c r="AS529" s="11">
        <f>IF(('OddsRatio_working_3-way'!X529=0),IF(Q529&gt;0,-Q529^(1/3),(-Q529)^(1/3)),'OddsRatio_working_3-way'!AM529-'OddsRatio_working_3-way'!R529/3)</f>
        <v>-0.6545552203548497</v>
      </c>
      <c r="AT529" s="11">
        <f>IF(('OddsRatio_working_3-way'!X529=0),IF(Q529&gt;0,-Q529^(1/3),(-Q529)^(1/3)),'OddsRatio_working_3-way'!AN529-'OddsRatio_working_3-way'!R529/3)</f>
        <v>-0.39804600650711414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9">
        <f t="shared" si="117"/>
        <v>0.44377940157873053</v>
      </c>
      <c r="E530" s="9">
        <f t="shared" si="118"/>
        <v>0.31366745103502125</v>
      </c>
      <c r="F530" s="9">
        <f t="shared" si="119"/>
        <v>0.24255314738624831</v>
      </c>
      <c r="G530" s="9">
        <f t="shared" si="120"/>
        <v>1.0621795126490912</v>
      </c>
      <c r="H530" s="9">
        <f t="shared" si="121"/>
        <v>2.2533718249259276</v>
      </c>
      <c r="I530" s="9">
        <f t="shared" si="122"/>
        <v>3.1880897960571279</v>
      </c>
      <c r="J530" s="9">
        <f t="shared" si="123"/>
        <v>4.1228077671883288</v>
      </c>
      <c r="K530" s="11">
        <f t="shared" si="124"/>
        <v>0.4587155963302752</v>
      </c>
      <c r="L530" s="11">
        <f t="shared" si="125"/>
        <v>0.32679738562091504</v>
      </c>
      <c r="M530" s="11">
        <f t="shared" si="126"/>
        <v>0.25380710659898476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-0.27190826966468606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0.23513340510609307</v>
      </c>
      <c r="Q530" s="11">
        <f>2*'OddsRatio_working_3-way'!K530*'OddsRatio_working_3-way'!L530*'OddsRatio_working_3-way'!M530</f>
        <v>7.6094953108767988E-2</v>
      </c>
      <c r="R530" s="11">
        <f t="shared" si="127"/>
        <v>0</v>
      </c>
      <c r="S530" s="11">
        <f t="shared" si="128"/>
        <v>-0.86475268073331013</v>
      </c>
      <c r="T530" s="11">
        <f t="shared" si="129"/>
        <v>-0.27985523648327193</v>
      </c>
      <c r="U530" s="11">
        <f>'OddsRatio_working_3-way'!S530-'OddsRatio_working_3-way'!R530^2/3</f>
        <v>-0.86475268073331013</v>
      </c>
      <c r="V530" s="11">
        <f>'OddsRatio_working_3-way'!S530*'OddsRatio_working_3-way'!R530/3-2*'OddsRatio_working_3-way'!R530^3/27-'OddsRatio_working_3-way'!T530</f>
        <v>0.27985523648327193</v>
      </c>
      <c r="W530" s="11">
        <f>'OddsRatio_working_3-way'!V530^2+4*'OddsRatio_working_3-way'!U530^3/27</f>
        <v>-1.7482473625901163E-2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0.15475902801856925</v>
      </c>
      <c r="Y530" s="11">
        <f>IF('OddsRatio_working_3-way'!W530&gt;=0,IF('OddsRatio_working_3-way'!V530+SQRT('OddsRatio_working_3-way'!W530)&gt;0,0,PI()),ACOS('OddsRatio_working_3-way'!V530/(2*'OddsRatio_working_3-way'!X530)))</f>
        <v>0.44137651571295433</v>
      </c>
      <c r="Z530" s="11">
        <f>'OddsRatio_working_3-way'!X530^(1/3)*COS('OddsRatio_working_3-way'!Y530/3)</f>
        <v>0.53108975632454558</v>
      </c>
      <c r="AA530" s="11">
        <f>'OddsRatio_working_3-way'!X530^(1/3)*COS(('OddsRatio_working_3-way'!Y530+2*PI())/3)</f>
        <v>-0.33370588775484405</v>
      </c>
      <c r="AB530" s="11">
        <f>'OddsRatio_working_3-way'!X530^(1/3)*COS(('OddsRatio_working_3-way'!Y530+4*PI())/3)</f>
        <v>-0.19738386856970172</v>
      </c>
      <c r="AC530" s="11">
        <f>'OddsRatio_working_3-way'!X530^(1/3)*SIN('OddsRatio_working_3-way'!Y530/3)</f>
        <v>7.8705554473015332E-2</v>
      </c>
      <c r="AD530" s="11">
        <f>'OddsRatio_working_3-way'!X530^(1/3)*SIN(('OddsRatio_working_3-way'!Y530+2*PI())/3)</f>
        <v>0.42058444343023615</v>
      </c>
      <c r="AE530" s="11">
        <f>'OddsRatio_working_3-way'!X530^(1/3)*SIN(('OddsRatio_working_3-way'!Y530+4*PI())/3)</f>
        <v>-0.4992899979032514</v>
      </c>
      <c r="AF530" s="11">
        <f>-'OddsRatio_working_3-way'!U530/(3*'OddsRatio_working_3-way'!X530^(1/3))*COS(('OddsRatio_working_3-way'!Y530)/3)</f>
        <v>0.53108975632454558</v>
      </c>
      <c r="AG530" s="11">
        <f>-'OddsRatio_working_3-way'!U530/(3*'OddsRatio_working_3-way'!X530^(1/3))*COS(('OddsRatio_working_3-way'!Y530+2*PI())/3)</f>
        <v>-0.33370588775484405</v>
      </c>
      <c r="AH530" s="11">
        <f>-'OddsRatio_working_3-way'!U530/(3*'OddsRatio_working_3-way'!X530^(1/3))*COS(('OddsRatio_working_3-way'!Y530+4*PI())/3)</f>
        <v>-0.19738386856970172</v>
      </c>
      <c r="AI530" s="11">
        <f>'OddsRatio_working_3-way'!U530/(3*'OddsRatio_working_3-way'!X530^(1/3))*SIN(('OddsRatio_working_3-way'!Y530)/3)</f>
        <v>-7.8705554473015332E-2</v>
      </c>
      <c r="AJ530" s="11">
        <f>'OddsRatio_working_3-way'!U530/(3*'OddsRatio_working_3-way'!X530^(1/3))*SIN(('OddsRatio_working_3-way'!Y530+2*PI())/3)</f>
        <v>-0.42058444343023615</v>
      </c>
      <c r="AK530" s="11">
        <f>'OddsRatio_working_3-way'!U530/(3*'OddsRatio_working_3-way'!X530^(1/3))*SIN(('OddsRatio_working_3-way'!Y530+4*PI())/3)</f>
        <v>0.4992899979032514</v>
      </c>
      <c r="AL530" s="11">
        <f>'OddsRatio_working_3-way'!Z530+'OddsRatio_working_3-way'!AF530</f>
        <v>1.0621795126490912</v>
      </c>
      <c r="AM530" s="11">
        <f>'OddsRatio_working_3-way'!AA530+'OddsRatio_working_3-way'!AG530</f>
        <v>-0.66741177550968811</v>
      </c>
      <c r="AN530" s="11">
        <f>'OddsRatio_working_3-way'!AB530+'OddsRatio_working_3-way'!AH530</f>
        <v>-0.39476773713940344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1.0621795126490912</v>
      </c>
      <c r="AS530" s="11">
        <f>IF(('OddsRatio_working_3-way'!X530=0),IF(Q530&gt;0,-Q530^(1/3),(-Q530)^(1/3)),'OddsRatio_working_3-way'!AM530-'OddsRatio_working_3-way'!R530/3)</f>
        <v>-0.66741177550968811</v>
      </c>
      <c r="AT530" s="11">
        <f>IF(('OddsRatio_working_3-way'!X530=0),IF(Q530&gt;0,-Q530^(1/3),(-Q530)^(1/3)),'OddsRatio_working_3-way'!AN530-'OddsRatio_working_3-way'!R530/3)</f>
        <v>-0.39476773713940344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9">
        <f t="shared" si="117"/>
        <v>0.39285943246633331</v>
      </c>
      <c r="E531" s="9">
        <f t="shared" si="118"/>
        <v>0.28848768977168948</v>
      </c>
      <c r="F531" s="9">
        <f t="shared" si="119"/>
        <v>0.3186528777619772</v>
      </c>
      <c r="G531" s="9">
        <f t="shared" si="120"/>
        <v>1.0585203495803031</v>
      </c>
      <c r="H531" s="9">
        <f t="shared" si="121"/>
        <v>2.5454397103872428</v>
      </c>
      <c r="I531" s="9">
        <f t="shared" si="122"/>
        <v>3.4663524145221056</v>
      </c>
      <c r="J531" s="9">
        <f t="shared" si="123"/>
        <v>3.1382111061522115</v>
      </c>
      <c r="K531" s="11">
        <f t="shared" si="124"/>
        <v>0.4065040650406504</v>
      </c>
      <c r="L531" s="11">
        <f t="shared" si="125"/>
        <v>0.3003003003003003</v>
      </c>
      <c r="M531" s="11">
        <f t="shared" si="126"/>
        <v>0.33112582781456956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-0.27776266009184758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0.23484961297915588</v>
      </c>
      <c r="Q531" s="11">
        <f>2*'OddsRatio_working_3-way'!K531*'OddsRatio_working_3-way'!L531*'OddsRatio_working_3-way'!M531</f>
        <v>8.0843240268212005E-2</v>
      </c>
      <c r="R531" s="11">
        <f t="shared" si="127"/>
        <v>0</v>
      </c>
      <c r="S531" s="11">
        <f t="shared" si="128"/>
        <v>-0.84550462218895195</v>
      </c>
      <c r="T531" s="11">
        <f t="shared" si="129"/>
        <v>-0.29105150505643784</v>
      </c>
      <c r="U531" s="11">
        <f>'OddsRatio_working_3-way'!S531-'OddsRatio_working_3-way'!R531^2/3</f>
        <v>-0.84550462218895195</v>
      </c>
      <c r="V531" s="11">
        <f>'OddsRatio_working_3-way'!S531*'OddsRatio_working_3-way'!R531/3-2*'OddsRatio_working_3-way'!R531^3/27-'OddsRatio_working_3-way'!T531</f>
        <v>0.29105150505643784</v>
      </c>
      <c r="W531" s="11">
        <f>'OddsRatio_working_3-way'!V531^2+4*'OddsRatio_working_3-way'!U531^3/27</f>
        <v>-4.8346079562795741E-3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0.14962084292629255</v>
      </c>
      <c r="Y531" s="11">
        <f>IF('OddsRatio_working_3-way'!W531&gt;=0,IF('OddsRatio_working_3-way'!V531+SQRT('OddsRatio_working_3-way'!W531)&gt;0,0,PI()),ACOS('OddsRatio_working_3-way'!V531/(2*'OddsRatio_working_3-way'!X531)))</f>
        <v>0.23450183723551898</v>
      </c>
      <c r="Z531" s="11">
        <f>'OddsRatio_working_3-way'!X531^(1/3)*COS('OddsRatio_working_3-way'!Y531/3)</f>
        <v>0.52926017479015153</v>
      </c>
      <c r="AA531" s="11">
        <f>'OddsRatio_working_3-way'!X531^(1/3)*COS(('OddsRatio_working_3-way'!Y531+2*PI())/3)</f>
        <v>-0.30053142557433687</v>
      </c>
      <c r="AB531" s="11">
        <f>'OddsRatio_working_3-way'!X531^(1/3)*COS(('OddsRatio_working_3-way'!Y531+4*PI())/3)</f>
        <v>-0.22872874921581476</v>
      </c>
      <c r="AC531" s="11">
        <f>'OddsRatio_working_3-way'!X531^(1/3)*SIN('OddsRatio_working_3-way'!Y531/3)</f>
        <v>4.1455294524128355E-2</v>
      </c>
      <c r="AD531" s="11">
        <f>'OddsRatio_working_3-way'!X531^(1/3)*SIN(('OddsRatio_working_3-way'!Y531+2*PI())/3)</f>
        <v>0.4376251093175994</v>
      </c>
      <c r="AE531" s="11">
        <f>'OddsRatio_working_3-way'!X531^(1/3)*SIN(('OddsRatio_working_3-way'!Y531+4*PI())/3)</f>
        <v>-0.47908040384172773</v>
      </c>
      <c r="AF531" s="11">
        <f>-'OddsRatio_working_3-way'!U531/(3*'OddsRatio_working_3-way'!X531^(1/3))*COS(('OddsRatio_working_3-way'!Y531)/3)</f>
        <v>0.52926017479015142</v>
      </c>
      <c r="AG531" s="11">
        <f>-'OddsRatio_working_3-way'!U531/(3*'OddsRatio_working_3-way'!X531^(1/3))*COS(('OddsRatio_working_3-way'!Y531+2*PI())/3)</f>
        <v>-0.30053142557433682</v>
      </c>
      <c r="AH531" s="11">
        <f>-'OddsRatio_working_3-way'!U531/(3*'OddsRatio_working_3-way'!X531^(1/3))*COS(('OddsRatio_working_3-way'!Y531+4*PI())/3)</f>
        <v>-0.22872874921581471</v>
      </c>
      <c r="AI531" s="11">
        <f>'OddsRatio_working_3-way'!U531/(3*'OddsRatio_working_3-way'!X531^(1/3))*SIN(('OddsRatio_working_3-way'!Y531)/3)</f>
        <v>-4.1455294524128342E-2</v>
      </c>
      <c r="AJ531" s="11">
        <f>'OddsRatio_working_3-way'!U531/(3*'OddsRatio_working_3-way'!X531^(1/3))*SIN(('OddsRatio_working_3-way'!Y531+2*PI())/3)</f>
        <v>-0.43762510931759929</v>
      </c>
      <c r="AK531" s="11">
        <f>'OddsRatio_working_3-way'!U531/(3*'OddsRatio_working_3-way'!X531^(1/3))*SIN(('OddsRatio_working_3-way'!Y531+4*PI())/3)</f>
        <v>0.47908040384172762</v>
      </c>
      <c r="AL531" s="11">
        <f>'OddsRatio_working_3-way'!Z531+'OddsRatio_working_3-way'!AF531</f>
        <v>1.0585203495803031</v>
      </c>
      <c r="AM531" s="11">
        <f>'OddsRatio_working_3-way'!AA531+'OddsRatio_working_3-way'!AG531</f>
        <v>-0.60106285114867375</v>
      </c>
      <c r="AN531" s="11">
        <f>'OddsRatio_working_3-way'!AB531+'OddsRatio_working_3-way'!AH531</f>
        <v>-0.45745749843162947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1.0585203495803031</v>
      </c>
      <c r="AS531" s="11">
        <f>IF(('OddsRatio_working_3-way'!X531=0),IF(Q531&gt;0,-Q531^(1/3),(-Q531)^(1/3)),'OddsRatio_working_3-way'!AM531-'OddsRatio_working_3-way'!R531/3)</f>
        <v>-0.60106285114867375</v>
      </c>
      <c r="AT531" s="11">
        <f>IF(('OddsRatio_working_3-way'!X531=0),IF(Q531&gt;0,-Q531^(1/3),(-Q531)^(1/3)),'OddsRatio_working_3-way'!AN531-'OddsRatio_working_3-way'!R531/3)</f>
        <v>-0.45745749843162947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9">
        <f t="shared" si="117"/>
        <v>0.77478564192232735</v>
      </c>
      <c r="E532" s="9">
        <f t="shared" si="118"/>
        <v>0.14773511386879859</v>
      </c>
      <c r="F532" s="9">
        <f t="shared" si="119"/>
        <v>7.7479244208874157E-2</v>
      </c>
      <c r="G532" s="9">
        <f t="shared" si="120"/>
        <v>1.1179983503312627</v>
      </c>
      <c r="H532" s="9">
        <f t="shared" si="121"/>
        <v>1.2906795710861283</v>
      </c>
      <c r="I532" s="9">
        <f t="shared" si="122"/>
        <v>6.7688714877093163</v>
      </c>
      <c r="J532" s="9">
        <f t="shared" si="123"/>
        <v>12.906682431027949</v>
      </c>
      <c r="K532" s="11">
        <f t="shared" si="124"/>
        <v>0.79365079365079361</v>
      </c>
      <c r="L532" s="11">
        <f t="shared" si="125"/>
        <v>0.16233766233766234</v>
      </c>
      <c r="M532" s="11">
        <f t="shared" si="126"/>
        <v>8.5836909871244635E-2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-0.15801396641372123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0.17772097784360197</v>
      </c>
      <c r="Q532" s="11">
        <f>2*'OddsRatio_working_3-way'!K532*'OddsRatio_working_3-way'!L532*'OddsRatio_working_3-way'!M532</f>
        <v>2.2118354429819787E-2</v>
      </c>
      <c r="R532" s="11">
        <f t="shared" si="127"/>
        <v>0</v>
      </c>
      <c r="S532" s="11">
        <f t="shared" si="128"/>
        <v>-1.1247168960893159</v>
      </c>
      <c r="T532" s="11">
        <f t="shared" si="129"/>
        <v>-0.13997721170993355</v>
      </c>
      <c r="U532" s="11">
        <f>'OddsRatio_working_3-way'!S532-'OddsRatio_working_3-way'!R532^2/3</f>
        <v>-1.1247168960893159</v>
      </c>
      <c r="V532" s="11">
        <f>'OddsRatio_working_3-way'!S532*'OddsRatio_working_3-way'!R532/3-2*'OddsRatio_working_3-way'!R532^3/27-'OddsRatio_working_3-way'!T532</f>
        <v>0.13997721170993355</v>
      </c>
      <c r="W532" s="11">
        <f>'OddsRatio_working_3-way'!V532^2+4*'OddsRatio_working_3-way'!U532^3/27</f>
        <v>-0.19118467432270325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0.22955298632385007</v>
      </c>
      <c r="Y532" s="11">
        <f>IF('OddsRatio_working_3-way'!W532&gt;=0,IF('OddsRatio_working_3-way'!V532+SQRT('OddsRatio_working_3-way'!W532)&gt;0,0,PI()),ACOS('OddsRatio_working_3-way'!V532/(2*'OddsRatio_working_3-way'!X532)))</f>
        <v>1.2609725029951844</v>
      </c>
      <c r="Z532" s="11">
        <f>'OddsRatio_working_3-way'!X532^(1/3)*COS('OddsRatio_working_3-way'!Y532/3)</f>
        <v>0.55899917516563136</v>
      </c>
      <c r="AA532" s="11">
        <f>'OddsRatio_working_3-way'!X532^(1/3)*COS(('OddsRatio_working_3-way'!Y532+2*PI())/3)</f>
        <v>-0.49587695619015598</v>
      </c>
      <c r="AB532" s="11">
        <f>'OddsRatio_working_3-way'!X532^(1/3)*COS(('OddsRatio_working_3-way'!Y532+4*PI())/3)</f>
        <v>-6.3122218975475611E-2</v>
      </c>
      <c r="AC532" s="11">
        <f>'OddsRatio_working_3-way'!X532^(1/3)*SIN('OddsRatio_working_3-way'!Y532/3)</f>
        <v>0.24985106402398177</v>
      </c>
      <c r="AD532" s="11">
        <f>'OddsRatio_working_3-way'!X532^(1/3)*SIN(('OddsRatio_working_3-way'!Y532+2*PI())/3)</f>
        <v>0.35918195437599337</v>
      </c>
      <c r="AE532" s="11">
        <f>'OddsRatio_working_3-way'!X532^(1/3)*SIN(('OddsRatio_working_3-way'!Y532+4*PI())/3)</f>
        <v>-0.60903301839997481</v>
      </c>
      <c r="AF532" s="11">
        <f>-'OddsRatio_working_3-way'!U532/(3*'OddsRatio_working_3-way'!X532^(1/3))*COS(('OddsRatio_working_3-way'!Y532)/3)</f>
        <v>0.55899917516563125</v>
      </c>
      <c r="AG532" s="11">
        <f>-'OddsRatio_working_3-way'!U532/(3*'OddsRatio_working_3-way'!X532^(1/3))*COS(('OddsRatio_working_3-way'!Y532+2*PI())/3)</f>
        <v>-0.49587695619015593</v>
      </c>
      <c r="AH532" s="11">
        <f>-'OddsRatio_working_3-way'!U532/(3*'OddsRatio_working_3-way'!X532^(1/3))*COS(('OddsRatio_working_3-way'!Y532+4*PI())/3)</f>
        <v>-6.3122218975475597E-2</v>
      </c>
      <c r="AI532" s="11">
        <f>'OddsRatio_working_3-way'!U532/(3*'OddsRatio_working_3-way'!X532^(1/3))*SIN(('OddsRatio_working_3-way'!Y532)/3)</f>
        <v>-0.24985106402398174</v>
      </c>
      <c r="AJ532" s="11">
        <f>'OddsRatio_working_3-way'!U532/(3*'OddsRatio_working_3-way'!X532^(1/3))*SIN(('OddsRatio_working_3-way'!Y532+2*PI())/3)</f>
        <v>-0.35918195437599332</v>
      </c>
      <c r="AK532" s="11">
        <f>'OddsRatio_working_3-way'!U532/(3*'OddsRatio_working_3-way'!X532^(1/3))*SIN(('OddsRatio_working_3-way'!Y532+4*PI())/3)</f>
        <v>0.6090330183999747</v>
      </c>
      <c r="AL532" s="11">
        <f>'OddsRatio_working_3-way'!Z532+'OddsRatio_working_3-way'!AF532</f>
        <v>1.1179983503312627</v>
      </c>
      <c r="AM532" s="11">
        <f>'OddsRatio_working_3-way'!AA532+'OddsRatio_working_3-way'!AG532</f>
        <v>-0.99175391238031185</v>
      </c>
      <c r="AN532" s="11">
        <f>'OddsRatio_working_3-way'!AB532+'OddsRatio_working_3-way'!AH532</f>
        <v>-0.12624443795095119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1.1179983503312627</v>
      </c>
      <c r="AS532" s="11">
        <f>IF(('OddsRatio_working_3-way'!X532=0),IF(Q532&gt;0,-Q532^(1/3),(-Q532)^(1/3)),'OddsRatio_working_3-way'!AM532-'OddsRatio_working_3-way'!R532/3)</f>
        <v>-0.99175391238031185</v>
      </c>
      <c r="AT532" s="11">
        <f>IF(('OddsRatio_working_3-way'!X532=0),IF(Q532&gt;0,-Q532^(1/3),(-Q532)^(1/3)),'OddsRatio_working_3-way'!AN532-'OddsRatio_working_3-way'!R532/3)</f>
        <v>-0.12624443795095119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9">
        <f t="shared" si="117"/>
        <v>0.52003477347632976</v>
      </c>
      <c r="E533" s="9">
        <f t="shared" si="118"/>
        <v>0.24239846485034847</v>
      </c>
      <c r="F533" s="9">
        <f t="shared" si="119"/>
        <v>0.23756676167332197</v>
      </c>
      <c r="G533" s="9">
        <f t="shared" si="120"/>
        <v>1.0488049222065334</v>
      </c>
      <c r="H533" s="9">
        <f t="shared" si="121"/>
        <v>1.9229483315417495</v>
      </c>
      <c r="I533" s="9">
        <f t="shared" si="122"/>
        <v>4.1254386681754696</v>
      </c>
      <c r="J533" s="9">
        <f t="shared" si="123"/>
        <v>4.2093430619519907</v>
      </c>
      <c r="K533" s="11">
        <f t="shared" si="124"/>
        <v>0.53191489361702127</v>
      </c>
      <c r="L533" s="11">
        <f t="shared" si="125"/>
        <v>0.25125628140703515</v>
      </c>
      <c r="M533" s="11">
        <f t="shared" si="126"/>
        <v>0.24630541871921185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-0.26415169864625521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0.22779235239187232</v>
      </c>
      <c r="Q533" s="11">
        <f>2*'OddsRatio_working_3-way'!K533*'OddsRatio_working_3-way'!L533*'OddsRatio_working_3-way'!M533</f>
        <v>6.5835939997650972E-2</v>
      </c>
      <c r="R533" s="11">
        <f t="shared" si="127"/>
        <v>0</v>
      </c>
      <c r="S533" s="11">
        <f t="shared" si="128"/>
        <v>-0.86235429701675193</v>
      </c>
      <c r="T533" s="11">
        <f t="shared" si="129"/>
        <v>-0.24923534595859889</v>
      </c>
      <c r="U533" s="11">
        <f>'OddsRatio_working_3-way'!S533-'OddsRatio_working_3-way'!R533^2/3</f>
        <v>-0.86235429701675193</v>
      </c>
      <c r="V533" s="11">
        <f>'OddsRatio_working_3-way'!S533*'OddsRatio_working_3-way'!R533/3-2*'OddsRatio_working_3-way'!R533^3/27-'OddsRatio_working_3-way'!T533</f>
        <v>0.24923534595859889</v>
      </c>
      <c r="W533" s="11">
        <f>'OddsRatio_working_3-way'!V533^2+4*'OddsRatio_working_3-way'!U533^3/27</f>
        <v>-3.2888264913523944E-2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0.15411564050139948</v>
      </c>
      <c r="Y533" s="11">
        <f>IF('OddsRatio_working_3-way'!W533&gt;=0,IF('OddsRatio_working_3-way'!V533+SQRT('OddsRatio_working_3-way'!W533)&gt;0,0,PI()),ACOS('OddsRatio_working_3-way'!V533/(2*'OddsRatio_working_3-way'!X533)))</f>
        <v>0.62903019781784508</v>
      </c>
      <c r="Z533" s="11">
        <f>'OddsRatio_working_3-way'!X533^(1/3)*COS('OddsRatio_working_3-way'!Y533/3)</f>
        <v>0.52440246110326671</v>
      </c>
      <c r="AA533" s="11">
        <f>'OddsRatio_working_3-way'!X533^(1/3)*COS(('OddsRatio_working_3-way'!Y533+2*PI())/3)</f>
        <v>-0.35884551825564409</v>
      </c>
      <c r="AB533" s="11">
        <f>'OddsRatio_working_3-way'!X533^(1/3)*COS(('OddsRatio_working_3-way'!Y533+4*PI())/3)</f>
        <v>-0.16555694284762229</v>
      </c>
      <c r="AC533" s="11">
        <f>'OddsRatio_working_3-way'!X533^(1/3)*SIN('OddsRatio_working_3-way'!Y533/3)</f>
        <v>0.11159521104310062</v>
      </c>
      <c r="AD533" s="11">
        <f>'OddsRatio_working_3-way'!X533^(1/3)*SIN(('OddsRatio_working_3-way'!Y533+2*PI())/3)</f>
        <v>0.39834824760095972</v>
      </c>
      <c r="AE533" s="11">
        <f>'OddsRatio_working_3-way'!X533^(1/3)*SIN(('OddsRatio_working_3-way'!Y533+4*PI())/3)</f>
        <v>-0.50994345864406032</v>
      </c>
      <c r="AF533" s="11">
        <f>-'OddsRatio_working_3-way'!U533/(3*'OddsRatio_working_3-way'!X533^(1/3))*COS(('OddsRatio_working_3-way'!Y533)/3)</f>
        <v>0.5244024611032666</v>
      </c>
      <c r="AG533" s="11">
        <f>-'OddsRatio_working_3-way'!U533/(3*'OddsRatio_working_3-way'!X533^(1/3))*COS(('OddsRatio_working_3-way'!Y533+2*PI())/3)</f>
        <v>-0.35884551825564404</v>
      </c>
      <c r="AH533" s="11">
        <f>-'OddsRatio_working_3-way'!U533/(3*'OddsRatio_working_3-way'!X533^(1/3))*COS(('OddsRatio_working_3-way'!Y533+4*PI())/3)</f>
        <v>-0.16555694284762226</v>
      </c>
      <c r="AI533" s="11">
        <f>'OddsRatio_working_3-way'!U533/(3*'OddsRatio_working_3-way'!X533^(1/3))*SIN(('OddsRatio_working_3-way'!Y533)/3)</f>
        <v>-0.11159521104310059</v>
      </c>
      <c r="AJ533" s="11">
        <f>'OddsRatio_working_3-way'!U533/(3*'OddsRatio_working_3-way'!X533^(1/3))*SIN(('OddsRatio_working_3-way'!Y533+2*PI())/3)</f>
        <v>-0.39834824760095966</v>
      </c>
      <c r="AK533" s="11">
        <f>'OddsRatio_working_3-way'!U533/(3*'OddsRatio_working_3-way'!X533^(1/3))*SIN(('OddsRatio_working_3-way'!Y533+4*PI())/3)</f>
        <v>0.50994345864406021</v>
      </c>
      <c r="AL533" s="11">
        <f>'OddsRatio_working_3-way'!Z533+'OddsRatio_working_3-way'!AF533</f>
        <v>1.0488049222065334</v>
      </c>
      <c r="AM533" s="11">
        <f>'OddsRatio_working_3-way'!AA533+'OddsRatio_working_3-way'!AG533</f>
        <v>-0.71769103651128807</v>
      </c>
      <c r="AN533" s="11">
        <f>'OddsRatio_working_3-way'!AB533+'OddsRatio_working_3-way'!AH533</f>
        <v>-0.33111388569524458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1.0488049222065334</v>
      </c>
      <c r="AS533" s="11">
        <f>IF(('OddsRatio_working_3-way'!X533=0),IF(Q533&gt;0,-Q533^(1/3),(-Q533)^(1/3)),'OddsRatio_working_3-way'!AM533-'OddsRatio_working_3-way'!R533/3)</f>
        <v>-0.71769103651128807</v>
      </c>
      <c r="AT533" s="11">
        <f>IF(('OddsRatio_working_3-way'!X533=0),IF(Q533&gt;0,-Q533^(1/3),(-Q533)^(1/3)),'OddsRatio_working_3-way'!AN533-'OddsRatio_working_3-way'!R533/3)</f>
        <v>-0.33111388569524458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9">
        <f t="shared" si="117"/>
        <v>0.30226872938361499</v>
      </c>
      <c r="E534" s="9">
        <f t="shared" si="118"/>
        <v>0.26569128859107799</v>
      </c>
      <c r="F534" s="9">
        <f t="shared" si="119"/>
        <v>0.4320399820253073</v>
      </c>
      <c r="G534" s="9">
        <f t="shared" si="120"/>
        <v>1.0351185797251103</v>
      </c>
      <c r="H534" s="9">
        <f t="shared" si="121"/>
        <v>3.3083144327869953</v>
      </c>
      <c r="I534" s="9">
        <f t="shared" si="122"/>
        <v>3.763766607866045</v>
      </c>
      <c r="J534" s="9">
        <f t="shared" si="123"/>
        <v>2.31460059625089</v>
      </c>
      <c r="K534" s="11">
        <f t="shared" si="124"/>
        <v>0.30959752321981426</v>
      </c>
      <c r="L534" s="11">
        <f t="shared" si="125"/>
        <v>0.27247956403269757</v>
      </c>
      <c r="M534" s="11">
        <f t="shared" si="126"/>
        <v>0.44052863436123346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-0.28101234662688701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0.2292929597361934</v>
      </c>
      <c r="Q534" s="11">
        <f>2*'OddsRatio_working_3-way'!K534*'OddsRatio_working_3-way'!L534*'OddsRatio_working_3-way'!M534</f>
        <v>7.4325108504438728E-2</v>
      </c>
      <c r="R534" s="11">
        <f t="shared" si="127"/>
        <v>0</v>
      </c>
      <c r="S534" s="11">
        <f t="shared" si="128"/>
        <v>-0.81595332905652074</v>
      </c>
      <c r="T534" s="11">
        <f t="shared" si="129"/>
        <v>-0.26449054426467455</v>
      </c>
      <c r="U534" s="11">
        <f>'OddsRatio_working_3-way'!S534-'OddsRatio_working_3-way'!R534^2/3</f>
        <v>-0.81595332905652074</v>
      </c>
      <c r="V534" s="11">
        <f>'OddsRatio_working_3-way'!S534*'OddsRatio_working_3-way'!R534/3-2*'OddsRatio_working_3-way'!R534^3/27-'OddsRatio_working_3-way'!T534</f>
        <v>0.26449054426467455</v>
      </c>
      <c r="W534" s="11">
        <f>'OddsRatio_working_3-way'!V534^2+4*'OddsRatio_working_3-way'!U534^3/27</f>
        <v>-1.0525533172183854E-2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0.14184567421815128</v>
      </c>
      <c r="Y534" s="11">
        <f>IF('OddsRatio_working_3-way'!W534&gt;=0,IF('OddsRatio_working_3-way'!V534+SQRT('OddsRatio_working_3-way'!W534)&gt;0,0,PI()),ACOS('OddsRatio_working_3-way'!V534/(2*'OddsRatio_working_3-way'!X534)))</f>
        <v>0.37002590485347664</v>
      </c>
      <c r="Z534" s="11">
        <f>'OddsRatio_working_3-way'!X534^(1/3)*COS('OddsRatio_working_3-way'!Y534/3)</f>
        <v>0.51755928986255517</v>
      </c>
      <c r="AA534" s="11">
        <f>'OddsRatio_working_3-way'!X534^(1/3)*COS(('OddsRatio_working_3-way'!Y534+2*PI())/3)</f>
        <v>-0.31434598700861671</v>
      </c>
      <c r="AB534" s="11">
        <f>'OddsRatio_working_3-way'!X534^(1/3)*COS(('OddsRatio_working_3-way'!Y534+4*PI())/3)</f>
        <v>-0.20321330285393857</v>
      </c>
      <c r="AC534" s="11">
        <f>'OddsRatio_working_3-way'!X534^(1/3)*SIN('OddsRatio_working_3-way'!Y534/3)</f>
        <v>6.4162485112469123E-2</v>
      </c>
      <c r="AD534" s="11">
        <f>'OddsRatio_working_3-way'!X534^(1/3)*SIN(('OddsRatio_working_3-way'!Y534+2*PI())/3)</f>
        <v>0.41613825042937214</v>
      </c>
      <c r="AE534" s="11">
        <f>'OddsRatio_working_3-way'!X534^(1/3)*SIN(('OddsRatio_working_3-way'!Y534+4*PI())/3)</f>
        <v>-0.48030073554184127</v>
      </c>
      <c r="AF534" s="11">
        <f>-'OddsRatio_working_3-way'!U534/(3*'OddsRatio_working_3-way'!X534^(1/3))*COS(('OddsRatio_working_3-way'!Y534)/3)</f>
        <v>0.51755928986255506</v>
      </c>
      <c r="AG534" s="11">
        <f>-'OddsRatio_working_3-way'!U534/(3*'OddsRatio_working_3-way'!X534^(1/3))*COS(('OddsRatio_working_3-way'!Y534+2*PI())/3)</f>
        <v>-0.31434598700861666</v>
      </c>
      <c r="AH534" s="11">
        <f>-'OddsRatio_working_3-way'!U534/(3*'OddsRatio_working_3-way'!X534^(1/3))*COS(('OddsRatio_working_3-way'!Y534+4*PI())/3)</f>
        <v>-0.20321330285393854</v>
      </c>
      <c r="AI534" s="11">
        <f>'OddsRatio_working_3-way'!U534/(3*'OddsRatio_working_3-way'!X534^(1/3))*SIN(('OddsRatio_working_3-way'!Y534)/3)</f>
        <v>-6.4162485112469109E-2</v>
      </c>
      <c r="AJ534" s="11">
        <f>'OddsRatio_working_3-way'!U534/(3*'OddsRatio_working_3-way'!X534^(1/3))*SIN(('OddsRatio_working_3-way'!Y534+2*PI())/3)</f>
        <v>-0.41613825042937208</v>
      </c>
      <c r="AK534" s="11">
        <f>'OddsRatio_working_3-way'!U534/(3*'OddsRatio_working_3-way'!X534^(1/3))*SIN(('OddsRatio_working_3-way'!Y534+4*PI())/3)</f>
        <v>0.48030073554184116</v>
      </c>
      <c r="AL534" s="11">
        <f>'OddsRatio_working_3-way'!Z534+'OddsRatio_working_3-way'!AF534</f>
        <v>1.0351185797251103</v>
      </c>
      <c r="AM534" s="11">
        <f>'OddsRatio_working_3-way'!AA534+'OddsRatio_working_3-way'!AG534</f>
        <v>-0.62869197401723342</v>
      </c>
      <c r="AN534" s="11">
        <f>'OddsRatio_working_3-way'!AB534+'OddsRatio_working_3-way'!AH534</f>
        <v>-0.40642660570787714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1.0351185797251103</v>
      </c>
      <c r="AS534" s="11">
        <f>IF(('OddsRatio_working_3-way'!X534=0),IF(Q534&gt;0,-Q534^(1/3),(-Q534)^(1/3)),'OddsRatio_working_3-way'!AM534-'OddsRatio_working_3-way'!R534/3)</f>
        <v>-0.62869197401723342</v>
      </c>
      <c r="AT534" s="11">
        <f>IF(('OddsRatio_working_3-way'!X534=0),IF(Q534&gt;0,-Q534^(1/3),(-Q534)^(1/3)),'OddsRatio_working_3-way'!AN534-'OddsRatio_working_3-way'!R534/3)</f>
        <v>-0.40642660570787714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9">
        <f t="shared" si="117"/>
        <v>0.38084068077326394</v>
      </c>
      <c r="E535" s="9">
        <f t="shared" si="118"/>
        <v>0.28476998205927345</v>
      </c>
      <c r="F535" s="9">
        <f t="shared" si="119"/>
        <v>0.33438933716746266</v>
      </c>
      <c r="G535" s="9">
        <f t="shared" si="120"/>
        <v>1.0421601985860676</v>
      </c>
      <c r="H535" s="9">
        <f t="shared" si="121"/>
        <v>2.6257699097942657</v>
      </c>
      <c r="I535" s="9">
        <f t="shared" si="122"/>
        <v>3.5116060785924232</v>
      </c>
      <c r="J535" s="9">
        <f t="shared" si="123"/>
        <v>2.9905259792993895</v>
      </c>
      <c r="K535" s="11">
        <f t="shared" si="124"/>
        <v>0.390625</v>
      </c>
      <c r="L535" s="11">
        <f t="shared" si="125"/>
        <v>0.29325513196480935</v>
      </c>
      <c r="M535" s="11">
        <f t="shared" si="126"/>
        <v>0.3436426116838488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-0.28267517837167822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0.23146748495933725</v>
      </c>
      <c r="Q535" s="11">
        <f>2*'OddsRatio_working_3-way'!K535*'OddsRatio_working_3-way'!L535*'OddsRatio_working_3-way'!M535</f>
        <v>7.8730437060999067E-2</v>
      </c>
      <c r="R535" s="11">
        <f t="shared" si="127"/>
        <v>0</v>
      </c>
      <c r="S535" s="11">
        <f t="shared" si="128"/>
        <v>-0.81884616220172668</v>
      </c>
      <c r="T535" s="11">
        <f t="shared" si="129"/>
        <v>-0.27851910278970299</v>
      </c>
      <c r="U535" s="11">
        <f>'OddsRatio_working_3-way'!S535-'OddsRatio_working_3-way'!R535^2/3</f>
        <v>-0.81884616220172668</v>
      </c>
      <c r="V535" s="11">
        <f>'OddsRatio_working_3-way'!S535*'OddsRatio_working_3-way'!R535/3-2*'OddsRatio_working_3-way'!R535^3/27-'OddsRatio_working_3-way'!T535</f>
        <v>0.27851910278970299</v>
      </c>
      <c r="W535" s="11">
        <f>'OddsRatio_working_3-way'!V535^2+4*'OddsRatio_working_3-way'!U535^3/27</f>
        <v>-3.766924486058254E-3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0.14260067943810734</v>
      </c>
      <c r="Y535" s="11">
        <f>IF('OddsRatio_working_3-way'!W535&gt;=0,IF('OddsRatio_working_3-way'!V535+SQRT('OddsRatio_working_3-way'!W535)&gt;0,0,PI()),ACOS('OddsRatio_working_3-way'!V535/(2*'OddsRatio_working_3-way'!X535)))</f>
        <v>0.21689642051505609</v>
      </c>
      <c r="Z535" s="11">
        <f>'OddsRatio_working_3-way'!X535^(1/3)*COS('OddsRatio_working_3-way'!Y535/3)</f>
        <v>0.52108009929303378</v>
      </c>
      <c r="AA535" s="11">
        <f>'OddsRatio_working_3-way'!X535^(1/3)*COS(('OddsRatio_working_3-way'!Y535+2*PI())/3)</f>
        <v>-0.29322319730709484</v>
      </c>
      <c r="AB535" s="11">
        <f>'OddsRatio_working_3-way'!X535^(1/3)*COS(('OddsRatio_working_3-way'!Y535+4*PI())/3)</f>
        <v>-0.22785690198593886</v>
      </c>
      <c r="AC535" s="11">
        <f>'OddsRatio_working_3-way'!X535^(1/3)*SIN('OddsRatio_working_3-way'!Y535/3)</f>
        <v>3.7739248199598001E-2</v>
      </c>
      <c r="AD535" s="11">
        <f>'OddsRatio_working_3-way'!X535^(1/3)*SIN(('OddsRatio_working_3-way'!Y535+2*PI())/3)</f>
        <v>0.43239897929448606</v>
      </c>
      <c r="AE535" s="11">
        <f>'OddsRatio_working_3-way'!X535^(1/3)*SIN(('OddsRatio_working_3-way'!Y535+4*PI())/3)</f>
        <v>-0.47013822749408402</v>
      </c>
      <c r="AF535" s="11">
        <f>-'OddsRatio_working_3-way'!U535/(3*'OddsRatio_working_3-way'!X535^(1/3))*COS(('OddsRatio_working_3-way'!Y535)/3)</f>
        <v>0.52108009929303389</v>
      </c>
      <c r="AG535" s="11">
        <f>-'OddsRatio_working_3-way'!U535/(3*'OddsRatio_working_3-way'!X535^(1/3))*COS(('OddsRatio_working_3-way'!Y535+2*PI())/3)</f>
        <v>-0.2932231973070949</v>
      </c>
      <c r="AH535" s="11">
        <f>-'OddsRatio_working_3-way'!U535/(3*'OddsRatio_working_3-way'!X535^(1/3))*COS(('OddsRatio_working_3-way'!Y535+4*PI())/3)</f>
        <v>-0.22785690198593891</v>
      </c>
      <c r="AI535" s="11">
        <f>'OddsRatio_working_3-way'!U535/(3*'OddsRatio_working_3-way'!X535^(1/3))*SIN(('OddsRatio_working_3-way'!Y535)/3)</f>
        <v>-3.7739248199598008E-2</v>
      </c>
      <c r="AJ535" s="11">
        <f>'OddsRatio_working_3-way'!U535/(3*'OddsRatio_working_3-way'!X535^(1/3))*SIN(('OddsRatio_working_3-way'!Y535+2*PI())/3)</f>
        <v>-0.43239897929448617</v>
      </c>
      <c r="AK535" s="11">
        <f>'OddsRatio_working_3-way'!U535/(3*'OddsRatio_working_3-way'!X535^(1/3))*SIN(('OddsRatio_working_3-way'!Y535+4*PI())/3)</f>
        <v>0.47013822749408407</v>
      </c>
      <c r="AL535" s="11">
        <f>'OddsRatio_working_3-way'!Z535+'OddsRatio_working_3-way'!AF535</f>
        <v>1.0421601985860676</v>
      </c>
      <c r="AM535" s="11">
        <f>'OddsRatio_working_3-way'!AA535+'OddsRatio_working_3-way'!AG535</f>
        <v>-0.58644639461418979</v>
      </c>
      <c r="AN535" s="11">
        <f>'OddsRatio_working_3-way'!AB535+'OddsRatio_working_3-way'!AH535</f>
        <v>-0.45571380397187777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1.0421601985860676</v>
      </c>
      <c r="AS535" s="11">
        <f>IF(('OddsRatio_working_3-way'!X535=0),IF(Q535&gt;0,-Q535^(1/3),(-Q535)^(1/3)),'OddsRatio_working_3-way'!AM535-'OddsRatio_working_3-way'!R535/3)</f>
        <v>-0.58644639461418979</v>
      </c>
      <c r="AT535" s="11">
        <f>IF(('OddsRatio_working_3-way'!X535=0),IF(Q535&gt;0,-Q535^(1/3),(-Q535)^(1/3)),'OddsRatio_working_3-way'!AN535-'OddsRatio_working_3-way'!R535/3)</f>
        <v>-0.45571380397187777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9">
        <f t="shared" si="117"/>
        <v>0.63235774789060428</v>
      </c>
      <c r="E536" s="9">
        <f t="shared" si="118"/>
        <v>0.21618266246788737</v>
      </c>
      <c r="F536" s="9">
        <f t="shared" si="119"/>
        <v>0.15145958964150827</v>
      </c>
      <c r="G536" s="9">
        <f t="shared" si="120"/>
        <v>1.057060596806916</v>
      </c>
      <c r="H536" s="9">
        <f t="shared" si="121"/>
        <v>1.5813833282438039</v>
      </c>
      <c r="I536" s="9">
        <f t="shared" si="122"/>
        <v>4.6257178470477207</v>
      </c>
      <c r="J536" s="9">
        <f t="shared" si="123"/>
        <v>6.6024211630766558</v>
      </c>
      <c r="K536" s="11">
        <f t="shared" si="124"/>
        <v>0.64516129032258063</v>
      </c>
      <c r="L536" s="11">
        <f t="shared" si="125"/>
        <v>0.22573363431151244</v>
      </c>
      <c r="M536" s="11">
        <f t="shared" si="126"/>
        <v>0.15873015873015872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-0.23113020542569795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0.21452208155768926</v>
      </c>
      <c r="Q536" s="11">
        <f>2*'OddsRatio_working_3-way'!K536*'OddsRatio_working_3-way'!L536*'OddsRatio_working_3-way'!M536</f>
        <v>4.6233207232260612E-2</v>
      </c>
      <c r="R536" s="11">
        <f t="shared" si="127"/>
        <v>0</v>
      </c>
      <c r="S536" s="11">
        <f t="shared" si="128"/>
        <v>-0.92814386229865675</v>
      </c>
      <c r="T536" s="11">
        <f t="shared" si="129"/>
        <v>-0.20003100480574498</v>
      </c>
      <c r="U536" s="11">
        <f>'OddsRatio_working_3-way'!S536-'OddsRatio_working_3-way'!R536^2/3</f>
        <v>-0.92814386229865675</v>
      </c>
      <c r="V536" s="11">
        <f>'OddsRatio_working_3-way'!S536*'OddsRatio_working_3-way'!R536/3-2*'OddsRatio_working_3-way'!R536^3/27-'OddsRatio_working_3-way'!T536</f>
        <v>0.20003100480574498</v>
      </c>
      <c r="W536" s="11">
        <f>'OddsRatio_working_3-way'!V536^2+4*'OddsRatio_working_3-way'!U536^3/27</f>
        <v>-7.8439520872117474E-2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0.17208422629319736</v>
      </c>
      <c r="Y536" s="11">
        <f>IF('OddsRatio_working_3-way'!W536&gt;=0,IF('OddsRatio_working_3-way'!V536+SQRT('OddsRatio_working_3-way'!W536)&gt;0,0,PI()),ACOS('OddsRatio_working_3-way'!V536/(2*'OddsRatio_working_3-way'!X536)))</f>
        <v>0.95059270468604451</v>
      </c>
      <c r="Z536" s="11">
        <f>'OddsRatio_working_3-way'!X536^(1/3)*COS('OddsRatio_working_3-way'!Y536/3)</f>
        <v>0.528530298403458</v>
      </c>
      <c r="AA536" s="11">
        <f>'OddsRatio_working_3-way'!X536^(1/3)*COS(('OddsRatio_working_3-way'!Y536+2*PI())/3)</f>
        <v>-0.41435764843745998</v>
      </c>
      <c r="AB536" s="11">
        <f>'OddsRatio_working_3-way'!X536^(1/3)*COS(('OddsRatio_working_3-way'!Y536+4*PI())/3)</f>
        <v>-0.11417264996599812</v>
      </c>
      <c r="AC536" s="11">
        <f>'OddsRatio_working_3-way'!X536^(1/3)*SIN('OddsRatio_working_3-way'!Y536/3)</f>
        <v>0.17331188967418601</v>
      </c>
      <c r="AD536" s="11">
        <f>'OddsRatio_working_3-way'!X536^(1/3)*SIN(('OddsRatio_working_3-way'!Y536+2*PI())/3)</f>
        <v>0.37106472025007153</v>
      </c>
      <c r="AE536" s="11">
        <f>'OddsRatio_working_3-way'!X536^(1/3)*SIN(('OddsRatio_working_3-way'!Y536+4*PI())/3)</f>
        <v>-0.54437660992425752</v>
      </c>
      <c r="AF536" s="11">
        <f>-'OddsRatio_working_3-way'!U536/(3*'OddsRatio_working_3-way'!X536^(1/3))*COS(('OddsRatio_working_3-way'!Y536)/3)</f>
        <v>0.528530298403458</v>
      </c>
      <c r="AG536" s="11">
        <f>-'OddsRatio_working_3-way'!U536/(3*'OddsRatio_working_3-way'!X536^(1/3))*COS(('OddsRatio_working_3-way'!Y536+2*PI())/3)</f>
        <v>-0.41435764843745998</v>
      </c>
      <c r="AH536" s="11">
        <f>-'OddsRatio_working_3-way'!U536/(3*'OddsRatio_working_3-way'!X536^(1/3))*COS(('OddsRatio_working_3-way'!Y536+4*PI())/3)</f>
        <v>-0.11417264996599812</v>
      </c>
      <c r="AI536" s="11">
        <f>'OddsRatio_working_3-way'!U536/(3*'OddsRatio_working_3-way'!X536^(1/3))*SIN(('OddsRatio_working_3-way'!Y536)/3)</f>
        <v>-0.17331188967418601</v>
      </c>
      <c r="AJ536" s="11">
        <f>'OddsRatio_working_3-way'!U536/(3*'OddsRatio_working_3-way'!X536^(1/3))*SIN(('OddsRatio_working_3-way'!Y536+2*PI())/3)</f>
        <v>-0.37106472025007153</v>
      </c>
      <c r="AK536" s="11">
        <f>'OddsRatio_working_3-way'!U536/(3*'OddsRatio_working_3-way'!X536^(1/3))*SIN(('OddsRatio_working_3-way'!Y536+4*PI())/3)</f>
        <v>0.54437660992425752</v>
      </c>
      <c r="AL536" s="11">
        <f>'OddsRatio_working_3-way'!Z536+'OddsRatio_working_3-way'!AF536</f>
        <v>1.057060596806916</v>
      </c>
      <c r="AM536" s="11">
        <f>'OddsRatio_working_3-way'!AA536+'OddsRatio_working_3-way'!AG536</f>
        <v>-0.82871529687491996</v>
      </c>
      <c r="AN536" s="11">
        <f>'OddsRatio_working_3-way'!AB536+'OddsRatio_working_3-way'!AH536</f>
        <v>-0.22834529993199623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1.057060596806916</v>
      </c>
      <c r="AS536" s="11">
        <f>IF(('OddsRatio_working_3-way'!X536=0),IF(Q536&gt;0,-Q536^(1/3),(-Q536)^(1/3)),'OddsRatio_working_3-way'!AM536-'OddsRatio_working_3-way'!R536/3)</f>
        <v>-0.82871529687491996</v>
      </c>
      <c r="AT536" s="11">
        <f>IF(('OddsRatio_working_3-way'!X536=0),IF(Q536&gt;0,-Q536^(1/3),(-Q536)^(1/3)),'OddsRatio_working_3-way'!AN536-'OddsRatio_working_3-way'!R536/3)</f>
        <v>-0.22834529993199623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9">
        <f t="shared" si="117"/>
        <v>0.47470965115908187</v>
      </c>
      <c r="E537" s="9">
        <f t="shared" si="118"/>
        <v>0.30436834373688165</v>
      </c>
      <c r="F537" s="9">
        <f t="shared" si="119"/>
        <v>0.22092200510403645</v>
      </c>
      <c r="G537" s="9">
        <f t="shared" si="120"/>
        <v>1.0341596351911824</v>
      </c>
      <c r="H537" s="9">
        <f t="shared" si="121"/>
        <v>2.1065508096545651</v>
      </c>
      <c r="I537" s="9">
        <f t="shared" si="122"/>
        <v>3.2854927937725136</v>
      </c>
      <c r="J537" s="9">
        <f t="shared" si="123"/>
        <v>4.5264843560019319</v>
      </c>
      <c r="K537" s="11">
        <f t="shared" si="124"/>
        <v>0.48309178743961356</v>
      </c>
      <c r="L537" s="11">
        <f t="shared" si="125"/>
        <v>0.3115264797507788</v>
      </c>
      <c r="M537" s="11">
        <f t="shared" si="126"/>
        <v>0.22675736961451246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-0.27517974446890947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0.22830327971482367</v>
      </c>
      <c r="Q537" s="11">
        <f>2*'OddsRatio_working_3-way'!K537*'OddsRatio_working_3-way'!L537*'OddsRatio_working_3-way'!M537</f>
        <v>6.8252101558990613E-2</v>
      </c>
      <c r="R537" s="11">
        <f t="shared" si="127"/>
        <v>0</v>
      </c>
      <c r="S537" s="11">
        <f t="shared" si="128"/>
        <v>-0.8296514707339514</v>
      </c>
      <c r="T537" s="11">
        <f t="shared" si="129"/>
        <v>-0.2480273455108972</v>
      </c>
      <c r="U537" s="11">
        <f>'OddsRatio_working_3-way'!S537-'OddsRatio_working_3-way'!R537^2/3</f>
        <v>-0.8296514707339514</v>
      </c>
      <c r="V537" s="11">
        <f>'OddsRatio_working_3-way'!S537*'OddsRatio_working_3-way'!R537/3-2*'OddsRatio_working_3-way'!R537^3/27-'OddsRatio_working_3-way'!T537</f>
        <v>0.2480273455108972</v>
      </c>
      <c r="W537" s="11">
        <f>'OddsRatio_working_3-way'!V537^2+4*'OddsRatio_working_3-way'!U537^3/27</f>
        <v>-2.3084953951472448E-2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0.1454325600344146</v>
      </c>
      <c r="Y537" s="11">
        <f>IF('OddsRatio_working_3-way'!W537&gt;=0,IF('OddsRatio_working_3-way'!V537+SQRT('OddsRatio_working_3-way'!W537)&gt;0,0,PI()),ACOS('OddsRatio_working_3-way'!V537/(2*'OddsRatio_working_3-way'!X537)))</f>
        <v>0.54962036869508468</v>
      </c>
      <c r="Z537" s="11">
        <f>'OddsRatio_working_3-way'!X537^(1/3)*COS('OddsRatio_working_3-way'!Y537/3)</f>
        <v>0.5170798175955913</v>
      </c>
      <c r="AA537" s="11">
        <f>'OddsRatio_working_3-way'!X537^(1/3)*COS(('OddsRatio_working_3-way'!Y537+2*PI())/3)</f>
        <v>-0.34151107463250274</v>
      </c>
      <c r="AB537" s="11">
        <f>'OddsRatio_working_3-way'!X537^(1/3)*COS(('OddsRatio_working_3-way'!Y537+4*PI())/3)</f>
        <v>-0.17556874296308847</v>
      </c>
      <c r="AC537" s="11">
        <f>'OddsRatio_working_3-way'!X537^(1/3)*SIN('OddsRatio_working_3-way'!Y537/3)</f>
        <v>9.5806849859290541E-2</v>
      </c>
      <c r="AD537" s="11">
        <f>'OddsRatio_working_3-way'!X537^(1/3)*SIN(('OddsRatio_working_3-way'!Y537+2*PI())/3)</f>
        <v>0.39990083289236061</v>
      </c>
      <c r="AE537" s="11">
        <f>'OddsRatio_working_3-way'!X537^(1/3)*SIN(('OddsRatio_working_3-way'!Y537+4*PI())/3)</f>
        <v>-0.49570768275165106</v>
      </c>
      <c r="AF537" s="11">
        <f>-'OddsRatio_working_3-way'!U537/(3*'OddsRatio_working_3-way'!X537^(1/3))*COS(('OddsRatio_working_3-way'!Y537)/3)</f>
        <v>0.51707981759559107</v>
      </c>
      <c r="AG537" s="11">
        <f>-'OddsRatio_working_3-way'!U537/(3*'OddsRatio_working_3-way'!X537^(1/3))*COS(('OddsRatio_working_3-way'!Y537+2*PI())/3)</f>
        <v>-0.34151107463250258</v>
      </c>
      <c r="AH537" s="11">
        <f>-'OddsRatio_working_3-way'!U537/(3*'OddsRatio_working_3-way'!X537^(1/3))*COS(('OddsRatio_working_3-way'!Y537+4*PI())/3)</f>
        <v>-0.17556874296308839</v>
      </c>
      <c r="AI537" s="11">
        <f>'OddsRatio_working_3-way'!U537/(3*'OddsRatio_working_3-way'!X537^(1/3))*SIN(('OddsRatio_working_3-way'!Y537)/3)</f>
        <v>-9.5806849859290499E-2</v>
      </c>
      <c r="AJ537" s="11">
        <f>'OddsRatio_working_3-way'!U537/(3*'OddsRatio_working_3-way'!X537^(1/3))*SIN(('OddsRatio_working_3-way'!Y537+2*PI())/3)</f>
        <v>-0.39990083289236045</v>
      </c>
      <c r="AK537" s="11">
        <f>'OddsRatio_working_3-way'!U537/(3*'OddsRatio_working_3-way'!X537^(1/3))*SIN(('OddsRatio_working_3-way'!Y537+4*PI())/3)</f>
        <v>0.49570768275165084</v>
      </c>
      <c r="AL537" s="11">
        <f>'OddsRatio_working_3-way'!Z537+'OddsRatio_working_3-way'!AF537</f>
        <v>1.0341596351911824</v>
      </c>
      <c r="AM537" s="11">
        <f>'OddsRatio_working_3-way'!AA537+'OddsRatio_working_3-way'!AG537</f>
        <v>-0.68302214926500526</v>
      </c>
      <c r="AN537" s="11">
        <f>'OddsRatio_working_3-way'!AB537+'OddsRatio_working_3-way'!AH537</f>
        <v>-0.35113748592617688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1.0341596351911824</v>
      </c>
      <c r="AS537" s="11">
        <f>IF(('OddsRatio_working_3-way'!X537=0),IF(Q537&gt;0,-Q537^(1/3),(-Q537)^(1/3)),'OddsRatio_working_3-way'!AM537-'OddsRatio_working_3-way'!R537/3)</f>
        <v>-0.68302214926500526</v>
      </c>
      <c r="AT537" s="11">
        <f>IF(('OddsRatio_working_3-way'!X537=0),IF(Q537&gt;0,-Q537^(1/3),(-Q537)^(1/3)),'OddsRatio_working_3-way'!AN537-'OddsRatio_working_3-way'!R537/3)</f>
        <v>-0.35113748592617688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9">
        <f t="shared" si="117"/>
        <v>0.29462303652969624</v>
      </c>
      <c r="E538" s="9">
        <f t="shared" si="118"/>
        <v>0.30014606575915936</v>
      </c>
      <c r="F538" s="9">
        <f t="shared" si="119"/>
        <v>0.40523089771114429</v>
      </c>
      <c r="G538" s="9">
        <f t="shared" si="120"/>
        <v>1.0409424867241308</v>
      </c>
      <c r="H538" s="9">
        <f t="shared" si="121"/>
        <v>3.3941677194655009</v>
      </c>
      <c r="I538" s="9">
        <f t="shared" si="122"/>
        <v>3.3317111702620532</v>
      </c>
      <c r="J538" s="9">
        <f t="shared" si="123"/>
        <v>2.467728906281025</v>
      </c>
      <c r="K538" s="11">
        <f t="shared" si="124"/>
        <v>0.30303030303030304</v>
      </c>
      <c r="L538" s="11">
        <f t="shared" si="125"/>
        <v>0.30864197530864196</v>
      </c>
      <c r="M538" s="11">
        <f t="shared" si="126"/>
        <v>0.41493775933609955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-0.28191551289753214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0.2309090598624946</v>
      </c>
      <c r="Q538" s="11">
        <f>2*'OddsRatio_working_3-way'!K538*'OddsRatio_working_3-way'!L538*'OddsRatio_working_3-way'!M538</f>
        <v>7.7616490710082212E-2</v>
      </c>
      <c r="R538" s="11">
        <f t="shared" si="127"/>
        <v>0</v>
      </c>
      <c r="S538" s="11">
        <f t="shared" si="128"/>
        <v>-0.81907184705519609</v>
      </c>
      <c r="T538" s="11">
        <f t="shared" si="129"/>
        <v>-0.27531826791771297</v>
      </c>
      <c r="U538" s="11">
        <f>'OddsRatio_working_3-way'!S538-'OddsRatio_working_3-way'!R538^2/3</f>
        <v>-0.81907184705519609</v>
      </c>
      <c r="V538" s="11">
        <f>'OddsRatio_working_3-way'!S538*'OddsRatio_working_3-way'!R538/3-2*'OddsRatio_working_3-way'!R538^3/27-'OddsRatio_working_3-way'!T538</f>
        <v>0.27531826791771297</v>
      </c>
      <c r="W538" s="11">
        <f>'OddsRatio_working_3-way'!V538^2+4*'OddsRatio_working_3-way'!U538^3/27</f>
        <v>-5.6069399865199682E-3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0.1426596374554919</v>
      </c>
      <c r="Y538" s="11">
        <f>IF('OddsRatio_working_3-way'!W538&gt;=0,IF('OddsRatio_working_3-way'!V538+SQRT('OddsRatio_working_3-way'!W538)&gt;0,0,PI()),ACOS('OddsRatio_working_3-way'!V538/(2*'OddsRatio_working_3-way'!X538)))</f>
        <v>0.26555110498235512</v>
      </c>
      <c r="Z538" s="11">
        <f>'OddsRatio_working_3-way'!X538^(1/3)*COS('OddsRatio_working_3-way'!Y538/3)</f>
        <v>0.52047124336206541</v>
      </c>
      <c r="AA538" s="11">
        <f>'OddsRatio_working_3-way'!X538^(1/3)*COS(('OddsRatio_working_3-way'!Y538+2*PI())/3)</f>
        <v>-0.30023843894004887</v>
      </c>
      <c r="AB538" s="11">
        <f>'OddsRatio_working_3-way'!X538^(1/3)*COS(('OddsRatio_working_3-way'!Y538+4*PI())/3)</f>
        <v>-0.22023280442201643</v>
      </c>
      <c r="AC538" s="11">
        <f>'OddsRatio_working_3-way'!X538^(1/3)*SIN('OddsRatio_working_3-way'!Y538/3)</f>
        <v>4.6191274625672761E-2</v>
      </c>
      <c r="AD538" s="11">
        <f>'OddsRatio_working_3-way'!X538^(1/3)*SIN(('OddsRatio_working_3-way'!Y538+2*PI())/3)</f>
        <v>0.4276456813779852</v>
      </c>
      <c r="AE538" s="11">
        <f>'OddsRatio_working_3-way'!X538^(1/3)*SIN(('OddsRatio_working_3-way'!Y538+4*PI())/3)</f>
        <v>-0.47383695600365799</v>
      </c>
      <c r="AF538" s="11">
        <f>-'OddsRatio_working_3-way'!U538/(3*'OddsRatio_working_3-way'!X538^(1/3))*COS(('OddsRatio_working_3-way'!Y538)/3)</f>
        <v>0.52047124336206541</v>
      </c>
      <c r="AG538" s="11">
        <f>-'OddsRatio_working_3-way'!U538/(3*'OddsRatio_working_3-way'!X538^(1/3))*COS(('OddsRatio_working_3-way'!Y538+2*PI())/3)</f>
        <v>-0.30023843894004887</v>
      </c>
      <c r="AH538" s="11">
        <f>-'OddsRatio_working_3-way'!U538/(3*'OddsRatio_working_3-way'!X538^(1/3))*COS(('OddsRatio_working_3-way'!Y538+4*PI())/3)</f>
        <v>-0.22023280442201643</v>
      </c>
      <c r="AI538" s="11">
        <f>'OddsRatio_working_3-way'!U538/(3*'OddsRatio_working_3-way'!X538^(1/3))*SIN(('OddsRatio_working_3-way'!Y538)/3)</f>
        <v>-4.6191274625672761E-2</v>
      </c>
      <c r="AJ538" s="11">
        <f>'OddsRatio_working_3-way'!U538/(3*'OddsRatio_working_3-way'!X538^(1/3))*SIN(('OddsRatio_working_3-way'!Y538+2*PI())/3)</f>
        <v>-0.4276456813779852</v>
      </c>
      <c r="AK538" s="11">
        <f>'OddsRatio_working_3-way'!U538/(3*'OddsRatio_working_3-way'!X538^(1/3))*SIN(('OddsRatio_working_3-way'!Y538+4*PI())/3)</f>
        <v>0.47383695600365799</v>
      </c>
      <c r="AL538" s="11">
        <f>'OddsRatio_working_3-way'!Z538+'OddsRatio_working_3-way'!AF538</f>
        <v>1.0409424867241308</v>
      </c>
      <c r="AM538" s="11">
        <f>'OddsRatio_working_3-way'!AA538+'OddsRatio_working_3-way'!AG538</f>
        <v>-0.60047687788009774</v>
      </c>
      <c r="AN538" s="11">
        <f>'OddsRatio_working_3-way'!AB538+'OddsRatio_working_3-way'!AH538</f>
        <v>-0.44046560884403285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1.0409424867241308</v>
      </c>
      <c r="AS538" s="11">
        <f>IF(('OddsRatio_working_3-way'!X538=0),IF(Q538&gt;0,-Q538^(1/3),(-Q538)^(1/3)),'OddsRatio_working_3-way'!AM538-'OddsRatio_working_3-way'!R538/3)</f>
        <v>-0.60047687788009774</v>
      </c>
      <c r="AT538" s="11">
        <f>IF(('OddsRatio_working_3-way'!X538=0),IF(Q538&gt;0,-Q538^(1/3),(-Q538)^(1/3)),'OddsRatio_working_3-way'!AN538-'OddsRatio_working_3-way'!R538/3)</f>
        <v>-0.44046560884403285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9">
        <f t="shared" si="117"/>
        <v>0.13804143797954072</v>
      </c>
      <c r="E539" s="9">
        <f t="shared" si="118"/>
        <v>0.22046471810061322</v>
      </c>
      <c r="F539" s="9">
        <f t="shared" si="119"/>
        <v>0.64149384391984632</v>
      </c>
      <c r="G539" s="9">
        <f t="shared" si="120"/>
        <v>1.0747334866473031</v>
      </c>
      <c r="H539" s="9">
        <f t="shared" si="121"/>
        <v>7.2442015574208316</v>
      </c>
      <c r="I539" s="9">
        <f t="shared" si="122"/>
        <v>4.5358731710696274</v>
      </c>
      <c r="J539" s="9">
        <f t="shared" si="123"/>
        <v>1.5588614130565974</v>
      </c>
      <c r="K539" s="11">
        <f t="shared" si="124"/>
        <v>0.14684287812041116</v>
      </c>
      <c r="L539" s="11">
        <f t="shared" si="125"/>
        <v>0.23310023310023309</v>
      </c>
      <c r="M539" s="11">
        <f t="shared" si="126"/>
        <v>0.65789473684210531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-0.22383468349153501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0.21663423008194627</v>
      </c>
      <c r="Q539" s="11">
        <f>2*'OddsRatio_working_3-way'!K539*'OddsRatio_working_3-way'!L539*'OddsRatio_working_3-way'!M539</f>
        <v>4.5038301472338109E-2</v>
      </c>
      <c r="R539" s="11">
        <f t="shared" si="127"/>
        <v>0</v>
      </c>
      <c r="S539" s="11">
        <f t="shared" si="128"/>
        <v>-0.96783137761641369</v>
      </c>
      <c r="T539" s="11">
        <f t="shared" si="129"/>
        <v>-0.20121234461879706</v>
      </c>
      <c r="U539" s="11">
        <f>'OddsRatio_working_3-way'!S539-'OddsRatio_working_3-way'!R539^2/3</f>
        <v>-0.96783137761641369</v>
      </c>
      <c r="V539" s="11">
        <f>'OddsRatio_working_3-way'!S539*'OddsRatio_working_3-way'!R539/3-2*'OddsRatio_working_3-way'!R539^3/27-'OddsRatio_working_3-way'!T539</f>
        <v>0.20121234461879706</v>
      </c>
      <c r="W539" s="11">
        <f>'OddsRatio_working_3-way'!V539^2+4*'OddsRatio_working_3-way'!U539^3/27</f>
        <v>-9.3819563470049522E-2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0.18323889536411414</v>
      </c>
      <c r="Y539" s="11">
        <f>IF('OddsRatio_working_3-way'!W539&gt;=0,IF('OddsRatio_working_3-way'!V539+SQRT('OddsRatio_working_3-way'!W539)&gt;0,0,PI()),ACOS('OddsRatio_working_3-way'!V539/(2*'OddsRatio_working_3-way'!X539)))</f>
        <v>0.98957662822011661</v>
      </c>
      <c r="Z539" s="11">
        <f>'OddsRatio_working_3-way'!X539^(1/3)*COS('OddsRatio_working_3-way'!Y539/3)</f>
        <v>0.53736674332365164</v>
      </c>
      <c r="AA539" s="11">
        <f>'OddsRatio_working_3-way'!X539^(1/3)*COS(('OddsRatio_working_3-way'!Y539+2*PI())/3)</f>
        <v>-0.42801190577107745</v>
      </c>
      <c r="AB539" s="11">
        <f>'OddsRatio_working_3-way'!X539^(1/3)*COS(('OddsRatio_working_3-way'!Y539+4*PI())/3)</f>
        <v>-0.10935483755257407</v>
      </c>
      <c r="AC539" s="11">
        <f>'OddsRatio_working_3-way'!X539^(1/3)*SIN('OddsRatio_working_3-way'!Y539/3)</f>
        <v>0.18397674411512993</v>
      </c>
      <c r="AD539" s="11">
        <f>'OddsRatio_working_3-way'!X539^(1/3)*SIN(('OddsRatio_working_3-way'!Y539+2*PI())/3)</f>
        <v>0.37338487880962934</v>
      </c>
      <c r="AE539" s="11">
        <f>'OddsRatio_working_3-way'!X539^(1/3)*SIN(('OddsRatio_working_3-way'!Y539+4*PI())/3)</f>
        <v>-0.55736162292475921</v>
      </c>
      <c r="AF539" s="11">
        <f>-'OddsRatio_working_3-way'!U539/(3*'OddsRatio_working_3-way'!X539^(1/3))*COS(('OddsRatio_working_3-way'!Y539)/3)</f>
        <v>0.53736674332365142</v>
      </c>
      <c r="AG539" s="11">
        <f>-'OddsRatio_working_3-way'!U539/(3*'OddsRatio_working_3-way'!X539^(1/3))*COS(('OddsRatio_working_3-way'!Y539+2*PI())/3)</f>
        <v>-0.42801190577107728</v>
      </c>
      <c r="AH539" s="11">
        <f>-'OddsRatio_working_3-way'!U539/(3*'OddsRatio_working_3-way'!X539^(1/3))*COS(('OddsRatio_working_3-way'!Y539+4*PI())/3)</f>
        <v>-0.10935483755257402</v>
      </c>
      <c r="AI539" s="11">
        <f>'OddsRatio_working_3-way'!U539/(3*'OddsRatio_working_3-way'!X539^(1/3))*SIN(('OddsRatio_working_3-way'!Y539)/3)</f>
        <v>-0.18397674411512985</v>
      </c>
      <c r="AJ539" s="11">
        <f>'OddsRatio_working_3-way'!U539/(3*'OddsRatio_working_3-way'!X539^(1/3))*SIN(('OddsRatio_working_3-way'!Y539+2*PI())/3)</f>
        <v>-0.37338487880962923</v>
      </c>
      <c r="AK539" s="11">
        <f>'OddsRatio_working_3-way'!U539/(3*'OddsRatio_working_3-way'!X539^(1/3))*SIN(('OddsRatio_working_3-way'!Y539+4*PI())/3)</f>
        <v>0.55736162292475899</v>
      </c>
      <c r="AL539" s="11">
        <f>'OddsRatio_working_3-way'!Z539+'OddsRatio_working_3-way'!AF539</f>
        <v>1.0747334866473031</v>
      </c>
      <c r="AM539" s="11">
        <f>'OddsRatio_working_3-way'!AA539+'OddsRatio_working_3-way'!AG539</f>
        <v>-0.85602381154215479</v>
      </c>
      <c r="AN539" s="11">
        <f>'OddsRatio_working_3-way'!AB539+'OddsRatio_working_3-way'!AH539</f>
        <v>-0.2187096751051481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1.0747334866473031</v>
      </c>
      <c r="AS539" s="11">
        <f>IF(('OddsRatio_working_3-way'!X539=0),IF(Q539&gt;0,-Q539^(1/3),(-Q539)^(1/3)),'OddsRatio_working_3-way'!AM539-'OddsRatio_working_3-way'!R539/3)</f>
        <v>-0.85602381154215479</v>
      </c>
      <c r="AT539" s="11">
        <f>IF(('OddsRatio_working_3-way'!X539=0),IF(Q539&gt;0,-Q539^(1/3),(-Q539)^(1/3)),'OddsRatio_working_3-way'!AN539-'OddsRatio_working_3-way'!R539/3)</f>
        <v>-0.2187096751051481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9">
        <f t="shared" si="117"/>
        <v>0.36933808331799334</v>
      </c>
      <c r="E540" s="9">
        <f t="shared" si="118"/>
        <v>0.34189547951927046</v>
      </c>
      <c r="F540" s="9">
        <f t="shared" si="119"/>
        <v>0.2887664371627362</v>
      </c>
      <c r="G540" s="9">
        <f t="shared" si="120"/>
        <v>1.0348766095549278</v>
      </c>
      <c r="H540" s="9">
        <f t="shared" si="121"/>
        <v>2.7075464057656311</v>
      </c>
      <c r="I540" s="9">
        <f t="shared" si="122"/>
        <v>2.9248704937721657</v>
      </c>
      <c r="J540" s="9">
        <f t="shared" si="123"/>
        <v>3.4630063307407277</v>
      </c>
      <c r="K540" s="11">
        <f t="shared" si="124"/>
        <v>0.37735849056603776</v>
      </c>
      <c r="L540" s="11">
        <f t="shared" si="125"/>
        <v>0.34965034965034969</v>
      </c>
      <c r="M540" s="11">
        <f t="shared" si="126"/>
        <v>0.29585798816568049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-0.2851315258371192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0.22992526062750468</v>
      </c>
      <c r="Q540" s="11">
        <f>2*'OddsRatio_working_3-way'!K540*'OddsRatio_working_3-way'!L540*'OddsRatio_working_3-way'!M540</f>
        <v>7.8073093591682421E-2</v>
      </c>
      <c r="R540" s="11">
        <f t="shared" si="127"/>
        <v>0</v>
      </c>
      <c r="S540" s="11">
        <f t="shared" si="128"/>
        <v>-0.8063831593243358</v>
      </c>
      <c r="T540" s="11">
        <f t="shared" si="129"/>
        <v>-0.27381431556004621</v>
      </c>
      <c r="U540" s="11">
        <f>'OddsRatio_working_3-way'!S540-'OddsRatio_working_3-way'!R540^2/3</f>
        <v>-0.8063831593243358</v>
      </c>
      <c r="V540" s="11">
        <f>'OddsRatio_working_3-way'!S540*'OddsRatio_working_3-way'!R540/3-2*'OddsRatio_working_3-way'!R540^3/27-'OddsRatio_working_3-way'!T540</f>
        <v>0.27381431556004621</v>
      </c>
      <c r="W540" s="11">
        <f>'OddsRatio_working_3-way'!V540^2+4*'OddsRatio_working_3-way'!U540^3/27</f>
        <v>-2.707752197033314E-3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0.13935748239926865</v>
      </c>
      <c r="Y540" s="11">
        <f>IF('OddsRatio_working_3-way'!W540&gt;=0,IF('OddsRatio_working_3-way'!V540+SQRT('OddsRatio_working_3-way'!W540)&gt;0,0,PI()),ACOS('OddsRatio_working_3-way'!V540/(2*'OddsRatio_working_3-way'!X540)))</f>
        <v>0.18780194054604382</v>
      </c>
      <c r="Z540" s="11">
        <f>'OddsRatio_working_3-way'!X540^(1/3)*COS('OddsRatio_working_3-way'!Y540/3)</f>
        <v>0.51743830477746389</v>
      </c>
      <c r="AA540" s="11">
        <f>'OddsRatio_working_3-way'!X540^(1/3)*COS(('OddsRatio_working_3-way'!Y540+2*PI())/3)</f>
        <v>-0.28680812518682897</v>
      </c>
      <c r="AB540" s="11">
        <f>'OddsRatio_working_3-way'!X540^(1/3)*COS(('OddsRatio_working_3-way'!Y540+4*PI())/3)</f>
        <v>-0.23063017959063528</v>
      </c>
      <c r="AC540" s="11">
        <f>'OddsRatio_working_3-way'!X540^(1/3)*SIN('OddsRatio_working_3-way'!Y540/3)</f>
        <v>3.2434352012482737E-2</v>
      </c>
      <c r="AD540" s="11">
        <f>'OddsRatio_working_3-way'!X540^(1/3)*SIN(('OddsRatio_working_3-way'!Y540+2*PI())/3)</f>
        <v>0.43189754082219728</v>
      </c>
      <c r="AE540" s="11">
        <f>'OddsRatio_working_3-way'!X540^(1/3)*SIN(('OddsRatio_working_3-way'!Y540+4*PI())/3)</f>
        <v>-0.46433189283467985</v>
      </c>
      <c r="AF540" s="11">
        <f>-'OddsRatio_working_3-way'!U540/(3*'OddsRatio_working_3-way'!X540^(1/3))*COS(('OddsRatio_working_3-way'!Y540)/3)</f>
        <v>0.51743830477746389</v>
      </c>
      <c r="AG540" s="11">
        <f>-'OddsRatio_working_3-way'!U540/(3*'OddsRatio_working_3-way'!X540^(1/3))*COS(('OddsRatio_working_3-way'!Y540+2*PI())/3)</f>
        <v>-0.28680812518682897</v>
      </c>
      <c r="AH540" s="11">
        <f>-'OddsRatio_working_3-way'!U540/(3*'OddsRatio_working_3-way'!X540^(1/3))*COS(('OddsRatio_working_3-way'!Y540+4*PI())/3)</f>
        <v>-0.23063017959063528</v>
      </c>
      <c r="AI540" s="11">
        <f>'OddsRatio_working_3-way'!U540/(3*'OddsRatio_working_3-way'!X540^(1/3))*SIN(('OddsRatio_working_3-way'!Y540)/3)</f>
        <v>-3.2434352012482737E-2</v>
      </c>
      <c r="AJ540" s="11">
        <f>'OddsRatio_working_3-way'!U540/(3*'OddsRatio_working_3-way'!X540^(1/3))*SIN(('OddsRatio_working_3-way'!Y540+2*PI())/3)</f>
        <v>-0.43189754082219728</v>
      </c>
      <c r="AK540" s="11">
        <f>'OddsRatio_working_3-way'!U540/(3*'OddsRatio_working_3-way'!X540^(1/3))*SIN(('OddsRatio_working_3-way'!Y540+4*PI())/3)</f>
        <v>0.46433189283467985</v>
      </c>
      <c r="AL540" s="11">
        <f>'OddsRatio_working_3-way'!Z540+'OddsRatio_working_3-way'!AF540</f>
        <v>1.0348766095549278</v>
      </c>
      <c r="AM540" s="11">
        <f>'OddsRatio_working_3-way'!AA540+'OddsRatio_working_3-way'!AG540</f>
        <v>-0.57361625037365793</v>
      </c>
      <c r="AN540" s="11">
        <f>'OddsRatio_working_3-way'!AB540+'OddsRatio_working_3-way'!AH540</f>
        <v>-0.46126035918127056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1.0348766095549278</v>
      </c>
      <c r="AS540" s="11">
        <f>IF(('OddsRatio_working_3-way'!X540=0),IF(Q540&gt;0,-Q540^(1/3),(-Q540)^(1/3)),'OddsRatio_working_3-way'!AM540-'OddsRatio_working_3-way'!R540/3)</f>
        <v>-0.57361625037365793</v>
      </c>
      <c r="AT540" s="11">
        <f>IF(('OddsRatio_working_3-way'!X540=0),IF(Q540&gt;0,-Q540^(1/3),(-Q540)^(1/3)),'OddsRatio_working_3-way'!AN540-'OddsRatio_working_3-way'!R540/3)</f>
        <v>-0.46126035918127056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9">
        <f t="shared" si="117"/>
        <v>0.41015990443366523</v>
      </c>
      <c r="E541" s="9">
        <f t="shared" si="118"/>
        <v>0.30903905949082744</v>
      </c>
      <c r="F541" s="9">
        <f t="shared" si="119"/>
        <v>0.28080103607550738</v>
      </c>
      <c r="G541" s="9">
        <f t="shared" si="120"/>
        <v>1.0496886972321815</v>
      </c>
      <c r="H541" s="9">
        <f t="shared" si="121"/>
        <v>2.4380735152080888</v>
      </c>
      <c r="I541" s="9">
        <f t="shared" si="122"/>
        <v>3.2358369251045462</v>
      </c>
      <c r="J541" s="9">
        <f t="shared" si="123"/>
        <v>3.5612404212465232</v>
      </c>
      <c r="K541" s="11">
        <f t="shared" si="124"/>
        <v>0.42194092827004215</v>
      </c>
      <c r="L541" s="11">
        <f t="shared" si="125"/>
        <v>0.31948881789137379</v>
      </c>
      <c r="M541" s="11">
        <f t="shared" si="126"/>
        <v>0.29069767441860467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-0.27902227204797325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0.232774455190212</v>
      </c>
      <c r="Q541" s="11">
        <f>2*'OddsRatio_working_3-way'!K541*'OddsRatio_working_3-way'!L541*'OddsRatio_working_3-way'!M541</f>
        <v>7.8375237437781811E-2</v>
      </c>
      <c r="R541" s="11">
        <f t="shared" si="127"/>
        <v>0</v>
      </c>
      <c r="S541" s="11">
        <f t="shared" si="128"/>
        <v>-0.83425044704026452</v>
      </c>
      <c r="T541" s="11">
        <f t="shared" si="129"/>
        <v>-0.28089240641086344</v>
      </c>
      <c r="U541" s="11">
        <f>'OddsRatio_working_3-way'!S541-'OddsRatio_working_3-way'!R541^2/3</f>
        <v>-0.83425044704026452</v>
      </c>
      <c r="V541" s="11">
        <f>'OddsRatio_working_3-way'!S541*'OddsRatio_working_3-way'!R541/3-2*'OddsRatio_working_3-way'!R541^3/27-'OddsRatio_working_3-way'!T541</f>
        <v>0.28089240641086344</v>
      </c>
      <c r="W541" s="11">
        <f>'OddsRatio_working_3-way'!V541^2+4*'OddsRatio_working_3-way'!U541^3/27</f>
        <v>-7.1167094688729948E-3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0.14664349069099408</v>
      </c>
      <c r="Y541" s="11">
        <f>IF('OddsRatio_working_3-way'!W541&gt;=0,IF('OddsRatio_working_3-way'!V541+SQRT('OddsRatio_working_3-way'!W541)&gt;0,0,PI()),ACOS('OddsRatio_working_3-way'!V541/(2*'OddsRatio_working_3-way'!X541)))</f>
        <v>0.29176009237293177</v>
      </c>
      <c r="Z541" s="11">
        <f>'OddsRatio_working_3-way'!X541^(1/3)*COS('OddsRatio_working_3-way'!Y541/3)</f>
        <v>0.52484434861609075</v>
      </c>
      <c r="AA541" s="11">
        <f>'OddsRatio_working_3-way'!X541^(1/3)*COS(('OddsRatio_working_3-way'!Y541+2*PI())/3)</f>
        <v>-0.30676649812045331</v>
      </c>
      <c r="AB541" s="11">
        <f>'OddsRatio_working_3-way'!X541^(1/3)*COS(('OddsRatio_working_3-way'!Y541+4*PI())/3)</f>
        <v>-0.2180778504956371</v>
      </c>
      <c r="AC541" s="11">
        <f>'OddsRatio_working_3-way'!X541^(1/3)*SIN('OddsRatio_working_3-way'!Y541/3)</f>
        <v>5.1204414580251489E-2</v>
      </c>
      <c r="AD541" s="11">
        <f>'OddsRatio_working_3-way'!X541^(1/3)*SIN(('OddsRatio_working_3-way'!Y541+2*PI())/3)</f>
        <v>0.42892633164410499</v>
      </c>
      <c r="AE541" s="11">
        <f>'OddsRatio_working_3-way'!X541^(1/3)*SIN(('OddsRatio_working_3-way'!Y541+4*PI())/3)</f>
        <v>-0.48013074622435642</v>
      </c>
      <c r="AF541" s="11">
        <f>-'OddsRatio_working_3-way'!U541/(3*'OddsRatio_working_3-way'!X541^(1/3))*COS(('OddsRatio_working_3-way'!Y541)/3)</f>
        <v>0.52484434861609075</v>
      </c>
      <c r="AG541" s="11">
        <f>-'OddsRatio_working_3-way'!U541/(3*'OddsRatio_working_3-way'!X541^(1/3))*COS(('OddsRatio_working_3-way'!Y541+2*PI())/3)</f>
        <v>-0.30676649812045331</v>
      </c>
      <c r="AH541" s="11">
        <f>-'OddsRatio_working_3-way'!U541/(3*'OddsRatio_working_3-way'!X541^(1/3))*COS(('OddsRatio_working_3-way'!Y541+4*PI())/3)</f>
        <v>-0.2180778504956371</v>
      </c>
      <c r="AI541" s="11">
        <f>'OddsRatio_working_3-way'!U541/(3*'OddsRatio_working_3-way'!X541^(1/3))*SIN(('OddsRatio_working_3-way'!Y541)/3)</f>
        <v>-5.1204414580251489E-2</v>
      </c>
      <c r="AJ541" s="11">
        <f>'OddsRatio_working_3-way'!U541/(3*'OddsRatio_working_3-way'!X541^(1/3))*SIN(('OddsRatio_working_3-way'!Y541+2*PI())/3)</f>
        <v>-0.42892633164410499</v>
      </c>
      <c r="AK541" s="11">
        <f>'OddsRatio_working_3-way'!U541/(3*'OddsRatio_working_3-way'!X541^(1/3))*SIN(('OddsRatio_working_3-way'!Y541+4*PI())/3)</f>
        <v>0.48013074622435642</v>
      </c>
      <c r="AL541" s="11">
        <f>'OddsRatio_working_3-way'!Z541+'OddsRatio_working_3-way'!AF541</f>
        <v>1.0496886972321815</v>
      </c>
      <c r="AM541" s="11">
        <f>'OddsRatio_working_3-way'!AA541+'OddsRatio_working_3-way'!AG541</f>
        <v>-0.61353299624090663</v>
      </c>
      <c r="AN541" s="11">
        <f>'OddsRatio_working_3-way'!AB541+'OddsRatio_working_3-way'!AH541</f>
        <v>-0.43615570099127421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1.0496886972321815</v>
      </c>
      <c r="AS541" s="11">
        <f>IF(('OddsRatio_working_3-way'!X541=0),IF(Q541&gt;0,-Q541^(1/3),(-Q541)^(1/3)),'OddsRatio_working_3-way'!AM541-'OddsRatio_working_3-way'!R541/3)</f>
        <v>-0.61353299624090663</v>
      </c>
      <c r="AT541" s="11">
        <f>IF(('OddsRatio_working_3-way'!X541=0),IF(Q541&gt;0,-Q541^(1/3),(-Q541)^(1/3)),'OddsRatio_working_3-way'!AN541-'OddsRatio_working_3-way'!R541/3)</f>
        <v>-0.43615570099127421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9">
        <f t="shared" si="117"/>
        <v>0.4794019243857322</v>
      </c>
      <c r="E542" s="9">
        <f t="shared" si="118"/>
        <v>0.26957379005450355</v>
      </c>
      <c r="F542" s="9">
        <f t="shared" si="119"/>
        <v>0.25102428555976392</v>
      </c>
      <c r="G542" s="9">
        <f t="shared" si="120"/>
        <v>1.0543032874051264</v>
      </c>
      <c r="H542" s="9">
        <f t="shared" si="121"/>
        <v>2.08593238602728</v>
      </c>
      <c r="I542" s="9">
        <f t="shared" si="122"/>
        <v>3.709559448631174</v>
      </c>
      <c r="J542" s="9">
        <f t="shared" si="123"/>
        <v>3.9836783033565086</v>
      </c>
      <c r="K542" s="11">
        <f t="shared" si="124"/>
        <v>0.49261083743842371</v>
      </c>
      <c r="L542" s="11">
        <f t="shared" si="125"/>
        <v>0.28011204481792717</v>
      </c>
      <c r="M542" s="11">
        <f t="shared" si="126"/>
        <v>0.2610966057441253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-0.26989432668718849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0.23165834263839688</v>
      </c>
      <c r="Q542" s="11">
        <f>2*'OddsRatio_working_3-way'!K542*'OddsRatio_working_3-way'!L542*'OddsRatio_working_3-way'!M542</f>
        <v>7.2055472049268071E-2</v>
      </c>
      <c r="R542" s="11">
        <f t="shared" si="127"/>
        <v>0</v>
      </c>
      <c r="S542" s="11">
        <f t="shared" si="128"/>
        <v>-0.85832979700567147</v>
      </c>
      <c r="T542" s="11">
        <f t="shared" si="129"/>
        <v>-0.26697660871093976</v>
      </c>
      <c r="U542" s="11">
        <f>'OddsRatio_working_3-way'!S542-'OddsRatio_working_3-way'!R542^2/3</f>
        <v>-0.85832979700567147</v>
      </c>
      <c r="V542" s="11">
        <f>'OddsRatio_working_3-way'!S542*'OddsRatio_working_3-way'!R542/3-2*'OddsRatio_working_3-way'!R542^3/27-'OddsRatio_working_3-way'!T542</f>
        <v>0.26697660871093976</v>
      </c>
      <c r="W542" s="11">
        <f>'OddsRatio_working_3-way'!V542^2+4*'OddsRatio_working_3-way'!U542^3/27</f>
        <v>-2.2406060186149671E-2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0.15303804248041067</v>
      </c>
      <c r="Y542" s="11">
        <f>IF('OddsRatio_working_3-way'!W542&gt;=0,IF('OddsRatio_working_3-way'!V542+SQRT('OddsRatio_working_3-way'!W542)&gt;0,0,PI()),ACOS('OddsRatio_working_3-way'!V542/(2*'OddsRatio_working_3-way'!X542)))</f>
        <v>0.5110004037882343</v>
      </c>
      <c r="Z542" s="11">
        <f>'OddsRatio_working_3-way'!X542^(1/3)*COS('OddsRatio_working_3-way'!Y542/3)</f>
        <v>0.52715164370256318</v>
      </c>
      <c r="AA542" s="11">
        <f>'OddsRatio_working_3-way'!X542^(1/3)*COS(('OddsRatio_working_3-way'!Y542+2*PI())/3)</f>
        <v>-0.34209847882162564</v>
      </c>
      <c r="AB542" s="11">
        <f>'OddsRatio_working_3-way'!X542^(1/3)*COS(('OddsRatio_working_3-way'!Y542+4*PI())/3)</f>
        <v>-0.18505316488093745</v>
      </c>
      <c r="AC542" s="11">
        <f>'OddsRatio_working_3-way'!X542^(1/3)*SIN('OddsRatio_working_3-way'!Y542/3)</f>
        <v>9.0670154278625625E-2</v>
      </c>
      <c r="AD542" s="11">
        <f>'OddsRatio_working_3-way'!X542^(1/3)*SIN(('OddsRatio_working_3-way'!Y542+2*PI())/3)</f>
        <v>0.41119163795383001</v>
      </c>
      <c r="AE542" s="11">
        <f>'OddsRatio_working_3-way'!X542^(1/3)*SIN(('OddsRatio_working_3-way'!Y542+4*PI())/3)</f>
        <v>-0.50186179223245564</v>
      </c>
      <c r="AF542" s="11">
        <f>-'OddsRatio_working_3-way'!U542/(3*'OddsRatio_working_3-way'!X542^(1/3))*COS(('OddsRatio_working_3-way'!Y542)/3)</f>
        <v>0.52715164370256307</v>
      </c>
      <c r="AG542" s="11">
        <f>-'OddsRatio_working_3-way'!U542/(3*'OddsRatio_working_3-way'!X542^(1/3))*COS(('OddsRatio_working_3-way'!Y542+2*PI())/3)</f>
        <v>-0.34209847882162558</v>
      </c>
      <c r="AH542" s="11">
        <f>-'OddsRatio_working_3-way'!U542/(3*'OddsRatio_working_3-way'!X542^(1/3))*COS(('OddsRatio_working_3-way'!Y542+4*PI())/3)</f>
        <v>-0.18505316488093743</v>
      </c>
      <c r="AI542" s="11">
        <f>'OddsRatio_working_3-way'!U542/(3*'OddsRatio_working_3-way'!X542^(1/3))*SIN(('OddsRatio_working_3-way'!Y542)/3)</f>
        <v>-9.0670154278625598E-2</v>
      </c>
      <c r="AJ542" s="11">
        <f>'OddsRatio_working_3-way'!U542/(3*'OddsRatio_working_3-way'!X542^(1/3))*SIN(('OddsRatio_working_3-way'!Y542+2*PI())/3)</f>
        <v>-0.41119163795382996</v>
      </c>
      <c r="AK542" s="11">
        <f>'OddsRatio_working_3-way'!U542/(3*'OddsRatio_working_3-way'!X542^(1/3))*SIN(('OddsRatio_working_3-way'!Y542+4*PI())/3)</f>
        <v>0.50186179223245553</v>
      </c>
      <c r="AL542" s="11">
        <f>'OddsRatio_working_3-way'!Z542+'OddsRatio_working_3-way'!AF542</f>
        <v>1.0543032874051264</v>
      </c>
      <c r="AM542" s="11">
        <f>'OddsRatio_working_3-way'!AA542+'OddsRatio_working_3-way'!AG542</f>
        <v>-0.68419695764325117</v>
      </c>
      <c r="AN542" s="11">
        <f>'OddsRatio_working_3-way'!AB542+'OddsRatio_working_3-way'!AH542</f>
        <v>-0.37010632976187485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1.0543032874051264</v>
      </c>
      <c r="AS542" s="11">
        <f>IF(('OddsRatio_working_3-way'!X542=0),IF(Q542&gt;0,-Q542^(1/3),(-Q542)^(1/3)),'OddsRatio_working_3-way'!AM542-'OddsRatio_working_3-way'!R542/3)</f>
        <v>-0.68419695764325117</v>
      </c>
      <c r="AT542" s="11">
        <f>IF(('OddsRatio_working_3-way'!X542=0),IF(Q542&gt;0,-Q542^(1/3),(-Q542)^(1/3)),'OddsRatio_working_3-way'!AN542-'OddsRatio_working_3-way'!R542/3)</f>
        <v>-0.37010632976187485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9">
        <f t="shared" si="117"/>
        <v>0.4043012124015754</v>
      </c>
      <c r="E543" s="9">
        <f t="shared" si="118"/>
        <v>0.25269555766156798</v>
      </c>
      <c r="F543" s="9">
        <f t="shared" si="119"/>
        <v>0.34300322993685672</v>
      </c>
      <c r="G543" s="9">
        <f t="shared" si="120"/>
        <v>1.0524310116988822</v>
      </c>
      <c r="H543" s="9">
        <f t="shared" si="121"/>
        <v>2.4734034163784351</v>
      </c>
      <c r="I543" s="9">
        <f t="shared" si="122"/>
        <v>3.9573311428738593</v>
      </c>
      <c r="J543" s="9">
        <f t="shared" si="123"/>
        <v>2.9154244412919654</v>
      </c>
      <c r="K543" s="11">
        <f t="shared" si="124"/>
        <v>0.41666666666666669</v>
      </c>
      <c r="L543" s="11">
        <f t="shared" si="125"/>
        <v>0.26246719160104987</v>
      </c>
      <c r="M543" s="11">
        <f t="shared" si="126"/>
        <v>0.3546099290780142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-0.27766453838660254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0.2338470988998716</v>
      </c>
      <c r="Q543" s="11">
        <f>2*'OddsRatio_working_3-way'!K543*'OddsRatio_working_3-way'!L543*'OddsRatio_working_3-way'!M543</f>
        <v>7.7561226832461555E-2</v>
      </c>
      <c r="R543" s="11">
        <f t="shared" si="127"/>
        <v>0</v>
      </c>
      <c r="S543" s="11">
        <f t="shared" si="128"/>
        <v>-0.84219288591428876</v>
      </c>
      <c r="T543" s="11">
        <f t="shared" si="129"/>
        <v>-0.2793342905188354</v>
      </c>
      <c r="U543" s="11">
        <f>'OddsRatio_working_3-way'!S543-'OddsRatio_working_3-way'!R543^2/3</f>
        <v>-0.84219288591428876</v>
      </c>
      <c r="V543" s="11">
        <f>'OddsRatio_working_3-way'!S543*'OddsRatio_working_3-way'!R543/3-2*'OddsRatio_working_3-way'!R543^3/27-'OddsRatio_working_3-way'!T543</f>
        <v>0.2793342905188354</v>
      </c>
      <c r="W543" s="11">
        <f>'OddsRatio_working_3-way'!V543^2+4*'OddsRatio_working_3-way'!U543^3/27</f>
        <v>-1.0469839991443894E-2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0.14874263498666501</v>
      </c>
      <c r="Y543" s="11">
        <f>IF('OddsRatio_working_3-way'!W543&gt;=0,IF('OddsRatio_working_3-way'!V543+SQRT('OddsRatio_working_3-way'!W543)&gt;0,0,PI()),ACOS('OddsRatio_working_3-way'!V543/(2*'OddsRatio_working_3-way'!X543)))</f>
        <v>0.35112812568319818</v>
      </c>
      <c r="Z543" s="11">
        <f>'OddsRatio_working_3-way'!X543^(1/3)*COS('OddsRatio_working_3-way'!Y543/3)</f>
        <v>0.5262155058494411</v>
      </c>
      <c r="AA543" s="11">
        <f>'OddsRatio_working_3-way'!X543^(1/3)*COS(('OddsRatio_working_3-way'!Y543+2*PI())/3)</f>
        <v>-0.31669088955635882</v>
      </c>
      <c r="AB543" s="11">
        <f>'OddsRatio_working_3-way'!X543^(1/3)*COS(('OddsRatio_working_3-way'!Y543+4*PI())/3)</f>
        <v>-0.20952461629308242</v>
      </c>
      <c r="AC543" s="11">
        <f>'OddsRatio_working_3-way'!X543^(1/3)*SIN('OddsRatio_working_3-way'!Y543/3)</f>
        <v>6.1872476716601628E-2</v>
      </c>
      <c r="AD543" s="11">
        <f>'OddsRatio_working_3-way'!X543^(1/3)*SIN(('OddsRatio_working_3-way'!Y543+2*PI())/3)</f>
        <v>0.42477975757259406</v>
      </c>
      <c r="AE543" s="11">
        <f>'OddsRatio_working_3-way'!X543^(1/3)*SIN(('OddsRatio_working_3-way'!Y543+4*PI())/3)</f>
        <v>-0.48665223428919568</v>
      </c>
      <c r="AF543" s="11">
        <f>-'OddsRatio_working_3-way'!U543/(3*'OddsRatio_working_3-way'!X543^(1/3))*COS(('OddsRatio_working_3-way'!Y543)/3)</f>
        <v>0.5262155058494411</v>
      </c>
      <c r="AG543" s="11">
        <f>-'OddsRatio_working_3-way'!U543/(3*'OddsRatio_working_3-way'!X543^(1/3))*COS(('OddsRatio_working_3-way'!Y543+2*PI())/3)</f>
        <v>-0.31669088955635882</v>
      </c>
      <c r="AH543" s="11">
        <f>-'OddsRatio_working_3-way'!U543/(3*'OddsRatio_working_3-way'!X543^(1/3))*COS(('OddsRatio_working_3-way'!Y543+4*PI())/3)</f>
        <v>-0.20952461629308242</v>
      </c>
      <c r="AI543" s="11">
        <f>'OddsRatio_working_3-way'!U543/(3*'OddsRatio_working_3-way'!X543^(1/3))*SIN(('OddsRatio_working_3-way'!Y543)/3)</f>
        <v>-6.1872476716601628E-2</v>
      </c>
      <c r="AJ543" s="11">
        <f>'OddsRatio_working_3-way'!U543/(3*'OddsRatio_working_3-way'!X543^(1/3))*SIN(('OddsRatio_working_3-way'!Y543+2*PI())/3)</f>
        <v>-0.42477975757259406</v>
      </c>
      <c r="AK543" s="11">
        <f>'OddsRatio_working_3-way'!U543/(3*'OddsRatio_working_3-way'!X543^(1/3))*SIN(('OddsRatio_working_3-way'!Y543+4*PI())/3)</f>
        <v>0.48665223428919568</v>
      </c>
      <c r="AL543" s="11">
        <f>'OddsRatio_working_3-way'!Z543+'OddsRatio_working_3-way'!AF543</f>
        <v>1.0524310116988822</v>
      </c>
      <c r="AM543" s="11">
        <f>'OddsRatio_working_3-way'!AA543+'OddsRatio_working_3-way'!AG543</f>
        <v>-0.63338177911271765</v>
      </c>
      <c r="AN543" s="11">
        <f>'OddsRatio_working_3-way'!AB543+'OddsRatio_working_3-way'!AH543</f>
        <v>-0.41904923258616483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1.0524310116988822</v>
      </c>
      <c r="AS543" s="11">
        <f>IF(('OddsRatio_working_3-way'!X543=0),IF(Q543&gt;0,-Q543^(1/3),(-Q543)^(1/3)),'OddsRatio_working_3-way'!AM543-'OddsRatio_working_3-way'!R543/3)</f>
        <v>-0.63338177911271765</v>
      </c>
      <c r="AT543" s="11">
        <f>IF(('OddsRatio_working_3-way'!X543=0),IF(Q543&gt;0,-Q543^(1/3),(-Q543)^(1/3)),'OddsRatio_working_3-way'!AN543-'OddsRatio_working_3-way'!R543/3)</f>
        <v>-0.41904923258616483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9">
        <f t="shared" si="117"/>
        <v>0.51938004018267325</v>
      </c>
      <c r="E544" s="9">
        <f t="shared" si="118"/>
        <v>0.24840672797343014</v>
      </c>
      <c r="F544" s="9">
        <f t="shared" si="119"/>
        <v>0.2322132318438965</v>
      </c>
      <c r="G544" s="9">
        <f t="shared" si="120"/>
        <v>1.0397442816075648</v>
      </c>
      <c r="H544" s="9">
        <f t="shared" si="121"/>
        <v>1.9253724106307319</v>
      </c>
      <c r="I544" s="9">
        <f t="shared" si="122"/>
        <v>4.0256558594780136</v>
      </c>
      <c r="J544" s="9">
        <f t="shared" si="123"/>
        <v>4.306386815512055</v>
      </c>
      <c r="K544" s="11">
        <f t="shared" si="124"/>
        <v>0.52910052910052918</v>
      </c>
      <c r="L544" s="11">
        <f t="shared" si="125"/>
        <v>0.25575447570332482</v>
      </c>
      <c r="M544" s="11">
        <f t="shared" si="126"/>
        <v>0.23923444976076558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-0.26662156437361695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0.22596468955332877</v>
      </c>
      <c r="Q544" s="11">
        <f>2*'OddsRatio_working_3-way'!K544*'OddsRatio_working_3-way'!L544*'OddsRatio_working_3-way'!M544</f>
        <v>6.4746329384907958E-2</v>
      </c>
      <c r="R544" s="11">
        <f t="shared" si="127"/>
        <v>0</v>
      </c>
      <c r="S544" s="11">
        <f t="shared" si="128"/>
        <v>-0.84751092839844089</v>
      </c>
      <c r="T544" s="11">
        <f t="shared" si="129"/>
        <v>-0.24283980756402318</v>
      </c>
      <c r="U544" s="11">
        <f>'OddsRatio_working_3-way'!S544-'OddsRatio_working_3-way'!R544^2/3</f>
        <v>-0.84751092839844089</v>
      </c>
      <c r="V544" s="11">
        <f>'OddsRatio_working_3-way'!S544*'OddsRatio_working_3-way'!R544/3-2*'OddsRatio_working_3-way'!R544^3/27-'OddsRatio_working_3-way'!T544</f>
        <v>0.24283980756402318</v>
      </c>
      <c r="W544" s="11">
        <f>'OddsRatio_working_3-way'!V544^2+4*'OddsRatio_working_3-way'!U544^3/27</f>
        <v>-3.1213379025245937E-2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0.15015371387596257</v>
      </c>
      <c r="Y544" s="11">
        <f>IF('OddsRatio_working_3-way'!W544&gt;=0,IF('OddsRatio_working_3-way'!V544+SQRT('OddsRatio_working_3-way'!W544)&gt;0,0,PI()),ACOS('OddsRatio_working_3-way'!V544/(2*'OddsRatio_working_3-way'!X544)))</f>
        <v>0.62896410520292756</v>
      </c>
      <c r="Z544" s="11">
        <f>'OddsRatio_working_3-way'!X544^(1/3)*COS('OddsRatio_working_3-way'!Y544/3)</f>
        <v>0.51987214080378241</v>
      </c>
      <c r="AA544" s="11">
        <f>'OddsRatio_working_3-way'!X544^(1/3)*COS(('OddsRatio_working_3-way'!Y544+2*PI())/3)</f>
        <v>-0.3557350788084474</v>
      </c>
      <c r="AB544" s="11">
        <f>'OddsRatio_working_3-way'!X544^(1/3)*COS(('OddsRatio_working_3-way'!Y544+4*PI())/3)</f>
        <v>-0.16413706199533512</v>
      </c>
      <c r="AC544" s="11">
        <f>'OddsRatio_working_3-way'!X544^(1/3)*SIN('OddsRatio_working_3-way'!Y544/3)</f>
        <v>0.11061916658324894</v>
      </c>
      <c r="AD544" s="11">
        <f>'OddsRatio_working_3-way'!X544^(1/3)*SIN(('OddsRatio_working_3-way'!Y544+2*PI())/3)</f>
        <v>0.39491289736425178</v>
      </c>
      <c r="AE544" s="11">
        <f>'OddsRatio_working_3-way'!X544^(1/3)*SIN(('OddsRatio_working_3-way'!Y544+4*PI())/3)</f>
        <v>-0.50553206394750061</v>
      </c>
      <c r="AF544" s="11">
        <f>-'OddsRatio_working_3-way'!U544/(3*'OddsRatio_working_3-way'!X544^(1/3))*COS(('OddsRatio_working_3-way'!Y544)/3)</f>
        <v>0.51987214080378241</v>
      </c>
      <c r="AG544" s="11">
        <f>-'OddsRatio_working_3-way'!U544/(3*'OddsRatio_working_3-way'!X544^(1/3))*COS(('OddsRatio_working_3-way'!Y544+2*PI())/3)</f>
        <v>-0.3557350788084474</v>
      </c>
      <c r="AH544" s="11">
        <f>-'OddsRatio_working_3-way'!U544/(3*'OddsRatio_working_3-way'!X544^(1/3))*COS(('OddsRatio_working_3-way'!Y544+4*PI())/3)</f>
        <v>-0.16413706199533512</v>
      </c>
      <c r="AI544" s="11">
        <f>'OddsRatio_working_3-way'!U544/(3*'OddsRatio_working_3-way'!X544^(1/3))*SIN(('OddsRatio_working_3-way'!Y544)/3)</f>
        <v>-0.11061916658324894</v>
      </c>
      <c r="AJ544" s="11">
        <f>'OddsRatio_working_3-way'!U544/(3*'OddsRatio_working_3-way'!X544^(1/3))*SIN(('OddsRatio_working_3-way'!Y544+2*PI())/3)</f>
        <v>-0.39491289736425178</v>
      </c>
      <c r="AK544" s="11">
        <f>'OddsRatio_working_3-way'!U544/(3*'OddsRatio_working_3-way'!X544^(1/3))*SIN(('OddsRatio_working_3-way'!Y544+4*PI())/3)</f>
        <v>0.50553206394750061</v>
      </c>
      <c r="AL544" s="11">
        <f>'OddsRatio_working_3-way'!Z544+'OddsRatio_working_3-way'!AF544</f>
        <v>1.0397442816075648</v>
      </c>
      <c r="AM544" s="11">
        <f>'OddsRatio_working_3-way'!AA544+'OddsRatio_working_3-way'!AG544</f>
        <v>-0.7114701576168948</v>
      </c>
      <c r="AN544" s="11">
        <f>'OddsRatio_working_3-way'!AB544+'OddsRatio_working_3-way'!AH544</f>
        <v>-0.32827412399067024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1.0397442816075648</v>
      </c>
      <c r="AS544" s="11">
        <f>IF(('OddsRatio_working_3-way'!X544=0),IF(Q544&gt;0,-Q544^(1/3),(-Q544)^(1/3)),'OddsRatio_working_3-way'!AM544-'OddsRatio_working_3-way'!R544/3)</f>
        <v>-0.7114701576168948</v>
      </c>
      <c r="AT544" s="11">
        <f>IF(('OddsRatio_working_3-way'!X544=0),IF(Q544&gt;0,-Q544^(1/3),(-Q544)^(1/3)),'OddsRatio_working_3-way'!AN544-'OddsRatio_working_3-way'!R544/3)</f>
        <v>-0.32827412399067024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9">
        <f t="shared" si="117"/>
        <v>0.39816624259658351</v>
      </c>
      <c r="E545" s="9">
        <f t="shared" si="118"/>
        <v>0.28836912895640887</v>
      </c>
      <c r="F545" s="9">
        <f t="shared" si="119"/>
        <v>0.31346462844700757</v>
      </c>
      <c r="G545" s="9">
        <f t="shared" si="120"/>
        <v>1.028240658103357</v>
      </c>
      <c r="H545" s="9">
        <f t="shared" si="121"/>
        <v>2.5115137674119352</v>
      </c>
      <c r="I545" s="9">
        <f t="shared" si="122"/>
        <v>3.4677775794480565</v>
      </c>
      <c r="J545" s="9">
        <f t="shared" si="123"/>
        <v>3.1901526017601505</v>
      </c>
      <c r="K545" s="11">
        <f t="shared" si="124"/>
        <v>0.40485829959514169</v>
      </c>
      <c r="L545" s="11">
        <f t="shared" si="125"/>
        <v>0.29411764705882354</v>
      </c>
      <c r="M545" s="11">
        <f t="shared" si="126"/>
        <v>0.31948881789137379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-0.28588276381033972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0.2282606462667591</v>
      </c>
      <c r="Q545" s="11">
        <f>2*'OddsRatio_working_3-way'!K545*'OddsRatio_working_3-way'!L545*'OddsRatio_working_3-way'!M545</f>
        <v>7.60868820889197E-2</v>
      </c>
      <c r="R545" s="11">
        <f t="shared" si="127"/>
        <v>0</v>
      </c>
      <c r="S545" s="11">
        <f t="shared" si="128"/>
        <v>-0.79844144230462144</v>
      </c>
      <c r="T545" s="11">
        <f t="shared" si="129"/>
        <v>-0.26614714743487383</v>
      </c>
      <c r="U545" s="11">
        <f>'OddsRatio_working_3-way'!S545-'OddsRatio_working_3-way'!R545^2/3</f>
        <v>-0.79844144230462144</v>
      </c>
      <c r="V545" s="11">
        <f>'OddsRatio_working_3-way'!S545*'OddsRatio_working_3-way'!R545/3-2*'OddsRatio_working_3-way'!R545^3/27-'OddsRatio_working_3-way'!T545</f>
        <v>0.26614714743487383</v>
      </c>
      <c r="W545" s="11">
        <f>'OddsRatio_working_3-way'!V545^2+4*'OddsRatio_working_3-way'!U545^3/27</f>
        <v>-4.5750878062044281E-3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0.13730385272628451</v>
      </c>
      <c r="Y545" s="11">
        <f>IF('OddsRatio_working_3-way'!W545&gt;=0,IF('OddsRatio_working_3-way'!V545+SQRT('OddsRatio_working_3-way'!W545)&gt;0,0,PI()),ACOS('OddsRatio_working_3-way'!V545/(2*'OddsRatio_working_3-way'!X545)))</f>
        <v>0.2488740020525011</v>
      </c>
      <c r="Z545" s="11">
        <f>'OddsRatio_working_3-way'!X545^(1/3)*COS('OddsRatio_working_3-way'!Y545/3)</f>
        <v>0.51412032905167848</v>
      </c>
      <c r="AA545" s="11">
        <f>'OddsRatio_working_3-way'!X545^(1/3)*COS(('OddsRatio_working_3-way'!Y545+2*PI())/3)</f>
        <v>-0.29408145594038515</v>
      </c>
      <c r="AB545" s="11">
        <f>'OddsRatio_working_3-way'!X545^(1/3)*COS(('OddsRatio_working_3-way'!Y545+4*PI())/3)</f>
        <v>-0.22003887311129353</v>
      </c>
      <c r="AC545" s="11">
        <f>'OddsRatio_working_3-way'!X545^(1/3)*SIN('OddsRatio_working_3-way'!Y545/3)</f>
        <v>4.2748505127871386E-2</v>
      </c>
      <c r="AD545" s="11">
        <f>'OddsRatio_working_3-way'!X545^(1/3)*SIN(('OddsRatio_working_3-way'!Y545+2*PI())/3)</f>
        <v>0.42386701299683271</v>
      </c>
      <c r="AE545" s="11">
        <f>'OddsRatio_working_3-way'!X545^(1/3)*SIN(('OddsRatio_working_3-way'!Y545+4*PI())/3)</f>
        <v>-0.46661551812470398</v>
      </c>
      <c r="AF545" s="11">
        <f>-'OddsRatio_working_3-way'!U545/(3*'OddsRatio_working_3-way'!X545^(1/3))*COS(('OddsRatio_working_3-way'!Y545)/3)</f>
        <v>0.51412032905167837</v>
      </c>
      <c r="AG545" s="11">
        <f>-'OddsRatio_working_3-way'!U545/(3*'OddsRatio_working_3-way'!X545^(1/3))*COS(('OddsRatio_working_3-way'!Y545+2*PI())/3)</f>
        <v>-0.29408145594038509</v>
      </c>
      <c r="AH545" s="11">
        <f>-'OddsRatio_working_3-way'!U545/(3*'OddsRatio_working_3-way'!X545^(1/3))*COS(('OddsRatio_working_3-way'!Y545+4*PI())/3)</f>
        <v>-0.2200388731112935</v>
      </c>
      <c r="AI545" s="11">
        <f>'OddsRatio_working_3-way'!U545/(3*'OddsRatio_working_3-way'!X545^(1/3))*SIN(('OddsRatio_working_3-way'!Y545)/3)</f>
        <v>-4.2748505127871379E-2</v>
      </c>
      <c r="AJ545" s="11">
        <f>'OddsRatio_working_3-way'!U545/(3*'OddsRatio_working_3-way'!X545^(1/3))*SIN(('OddsRatio_working_3-way'!Y545+2*PI())/3)</f>
        <v>-0.42386701299683266</v>
      </c>
      <c r="AK545" s="11">
        <f>'OddsRatio_working_3-way'!U545/(3*'OddsRatio_working_3-way'!X545^(1/3))*SIN(('OddsRatio_working_3-way'!Y545+4*PI())/3)</f>
        <v>0.46661551812470387</v>
      </c>
      <c r="AL545" s="11">
        <f>'OddsRatio_working_3-way'!Z545+'OddsRatio_working_3-way'!AF545</f>
        <v>1.028240658103357</v>
      </c>
      <c r="AM545" s="11">
        <f>'OddsRatio_working_3-way'!AA545+'OddsRatio_working_3-way'!AG545</f>
        <v>-0.5881629118807703</v>
      </c>
      <c r="AN545" s="11">
        <f>'OddsRatio_working_3-way'!AB545+'OddsRatio_working_3-way'!AH545</f>
        <v>-0.440077746222587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1.028240658103357</v>
      </c>
      <c r="AS545" s="11">
        <f>IF(('OddsRatio_working_3-way'!X545=0),IF(Q545&gt;0,-Q545^(1/3),(-Q545)^(1/3)),'OddsRatio_working_3-way'!AM545-'OddsRatio_working_3-way'!R545/3)</f>
        <v>-0.5881629118807703</v>
      </c>
      <c r="AT545" s="11">
        <f>IF(('OddsRatio_working_3-way'!X545=0),IF(Q545&gt;0,-Q545^(1/3),(-Q545)^(1/3)),'OddsRatio_working_3-way'!AN545-'OddsRatio_working_3-way'!R545/3)</f>
        <v>-0.440077746222587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9">
        <f t="shared" si="117"/>
        <v>0.37950884052409151</v>
      </c>
      <c r="E546" s="9">
        <f t="shared" si="118"/>
        <v>0.26845820990210301</v>
      </c>
      <c r="F546" s="9">
        <f t="shared" si="119"/>
        <v>0.35203294957380538</v>
      </c>
      <c r="G546" s="9">
        <f t="shared" si="120"/>
        <v>1.0282922835475445</v>
      </c>
      <c r="H546" s="9">
        <f t="shared" si="121"/>
        <v>2.6349847308405963</v>
      </c>
      <c r="I546" s="9">
        <f t="shared" si="122"/>
        <v>3.7249745514009938</v>
      </c>
      <c r="J546" s="9">
        <f t="shared" si="123"/>
        <v>2.8406431875501053</v>
      </c>
      <c r="K546" s="11">
        <f t="shared" si="124"/>
        <v>0.38610038610038611</v>
      </c>
      <c r="L546" s="11">
        <f t="shared" si="125"/>
        <v>0.27397260273972601</v>
      </c>
      <c r="M546" s="11">
        <f t="shared" si="126"/>
        <v>0.35842293906810035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-0.28595598944693079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0.22862329534888085</v>
      </c>
      <c r="Q546" s="11">
        <f>2*'OddsRatio_working_3-way'!K546*'OddsRatio_working_3-way'!L546*'OddsRatio_working_3-way'!M546</f>
        <v>7.5828622006262308E-2</v>
      </c>
      <c r="R546" s="11">
        <f t="shared" si="127"/>
        <v>0</v>
      </c>
      <c r="S546" s="11">
        <f t="shared" si="128"/>
        <v>-0.79950518186754038</v>
      </c>
      <c r="T546" s="11">
        <f t="shared" si="129"/>
        <v>-0.26517584804893546</v>
      </c>
      <c r="U546" s="11">
        <f>'OddsRatio_working_3-way'!S546-'OddsRatio_working_3-way'!R546^2/3</f>
        <v>-0.79950518186754038</v>
      </c>
      <c r="V546" s="11">
        <f>'OddsRatio_working_3-way'!S546*'OddsRatio_working_3-way'!R546/3-2*'OddsRatio_working_3-way'!R546^3/27-'OddsRatio_working_3-way'!T546</f>
        <v>0.26517584804893546</v>
      </c>
      <c r="W546" s="11">
        <f>'OddsRatio_working_3-way'!V546^2+4*'OddsRatio_working_3-way'!U546^3/27</f>
        <v>-5.3929602326369119E-3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0.13757833279727319</v>
      </c>
      <c r="Y546" s="11">
        <f>IF('OddsRatio_working_3-way'!W546&gt;=0,IF('OddsRatio_working_3-way'!V546+SQRT('OddsRatio_working_3-way'!W546)&gt;0,0,PI()),ACOS('OddsRatio_working_3-way'!V546/(2*'OddsRatio_working_3-way'!X546)))</f>
        <v>0.27016533700373868</v>
      </c>
      <c r="Z546" s="11">
        <f>'OddsRatio_working_3-way'!X546^(1/3)*COS('OddsRatio_working_3-way'!Y546/3)</f>
        <v>0.51414614177377227</v>
      </c>
      <c r="AA546" s="11">
        <f>'OddsRatio_working_3-way'!X546^(1/3)*COS(('OddsRatio_working_3-way'!Y546+2*PI())/3)</f>
        <v>-0.29728008695676089</v>
      </c>
      <c r="AB546" s="11">
        <f>'OddsRatio_working_3-way'!X546^(1/3)*COS(('OddsRatio_working_3-way'!Y546+4*PI())/3)</f>
        <v>-0.21686605481701129</v>
      </c>
      <c r="AC546" s="11">
        <f>'OddsRatio_working_3-way'!X546^(1/3)*SIN('OddsRatio_working_3-way'!Y546/3)</f>
        <v>4.6427063102507569E-2</v>
      </c>
      <c r="AD546" s="11">
        <f>'OddsRatio_working_3-way'!X546^(1/3)*SIN(('OddsRatio_working_3-way'!Y546+2*PI())/3)</f>
        <v>0.42205008848258857</v>
      </c>
      <c r="AE546" s="11">
        <f>'OddsRatio_working_3-way'!X546^(1/3)*SIN(('OddsRatio_working_3-way'!Y546+4*PI())/3)</f>
        <v>-0.46847715158509623</v>
      </c>
      <c r="AF546" s="11">
        <f>-'OddsRatio_working_3-way'!U546/(3*'OddsRatio_working_3-way'!X546^(1/3))*COS(('OddsRatio_working_3-way'!Y546)/3)</f>
        <v>0.51414614177377216</v>
      </c>
      <c r="AG546" s="11">
        <f>-'OddsRatio_working_3-way'!U546/(3*'OddsRatio_working_3-way'!X546^(1/3))*COS(('OddsRatio_working_3-way'!Y546+2*PI())/3)</f>
        <v>-0.29728008695676084</v>
      </c>
      <c r="AH546" s="11">
        <f>-'OddsRatio_working_3-way'!U546/(3*'OddsRatio_working_3-way'!X546^(1/3))*COS(('OddsRatio_working_3-way'!Y546+4*PI())/3)</f>
        <v>-0.21686605481701124</v>
      </c>
      <c r="AI546" s="11">
        <f>'OddsRatio_working_3-way'!U546/(3*'OddsRatio_working_3-way'!X546^(1/3))*SIN(('OddsRatio_working_3-way'!Y546)/3)</f>
        <v>-4.6427063102507563E-2</v>
      </c>
      <c r="AJ546" s="11">
        <f>'OddsRatio_working_3-way'!U546/(3*'OddsRatio_working_3-way'!X546^(1/3))*SIN(('OddsRatio_working_3-way'!Y546+2*PI())/3)</f>
        <v>-0.42205008848258846</v>
      </c>
      <c r="AK546" s="11">
        <f>'OddsRatio_working_3-way'!U546/(3*'OddsRatio_working_3-way'!X546^(1/3))*SIN(('OddsRatio_working_3-way'!Y546+4*PI())/3)</f>
        <v>0.46847715158509617</v>
      </c>
      <c r="AL546" s="11">
        <f>'OddsRatio_working_3-way'!Z546+'OddsRatio_working_3-way'!AF546</f>
        <v>1.0282922835475445</v>
      </c>
      <c r="AM546" s="11">
        <f>'OddsRatio_working_3-way'!AA546+'OddsRatio_working_3-way'!AG546</f>
        <v>-0.59456017391352178</v>
      </c>
      <c r="AN546" s="11">
        <f>'OddsRatio_working_3-way'!AB546+'OddsRatio_working_3-way'!AH546</f>
        <v>-0.43373210963402253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1.0282922835475445</v>
      </c>
      <c r="AS546" s="11">
        <f>IF(('OddsRatio_working_3-way'!X546=0),IF(Q546&gt;0,-Q546^(1/3),(-Q546)^(1/3)),'OddsRatio_working_3-way'!AM546-'OddsRatio_working_3-way'!R546/3)</f>
        <v>-0.59456017391352178</v>
      </c>
      <c r="AT546" s="11">
        <f>IF(('OddsRatio_working_3-way'!X546=0),IF(Q546&gt;0,-Q546^(1/3),(-Q546)^(1/3)),'OddsRatio_working_3-way'!AN546-'OddsRatio_working_3-way'!R546/3)</f>
        <v>-0.43373210963402253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9">
        <f t="shared" si="117"/>
        <v>0.40748724280851095</v>
      </c>
      <c r="E547" s="9">
        <f t="shared" si="118"/>
        <v>0.32576962169783896</v>
      </c>
      <c r="F547" s="9">
        <f t="shared" si="119"/>
        <v>0.26674313549364997</v>
      </c>
      <c r="G547" s="9">
        <f t="shared" si="120"/>
        <v>1.0613609905001655</v>
      </c>
      <c r="H547" s="9">
        <f t="shared" si="121"/>
        <v>2.4540645569852271</v>
      </c>
      <c r="I547" s="9">
        <f t="shared" si="122"/>
        <v>3.0696539314753228</v>
      </c>
      <c r="J547" s="9">
        <f t="shared" si="123"/>
        <v>3.7489249653954291</v>
      </c>
      <c r="K547" s="11">
        <f t="shared" si="124"/>
        <v>0.42194092827004215</v>
      </c>
      <c r="L547" s="11">
        <f t="shared" si="125"/>
        <v>0.33898305084745761</v>
      </c>
      <c r="M547" s="11">
        <f t="shared" si="126"/>
        <v>0.2785515320334262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-0.27567039722129749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0.23546299854359559</v>
      </c>
      <c r="Q547" s="11">
        <f>2*'OddsRatio_working_3-way'!K547*'OddsRatio_working_3-way'!L547*'OddsRatio_working_3-way'!M547</f>
        <v>7.9682909828627954E-2</v>
      </c>
      <c r="R547" s="11">
        <f t="shared" si="127"/>
        <v>0</v>
      </c>
      <c r="S547" s="11">
        <f t="shared" si="128"/>
        <v>-0.85414683954829951</v>
      </c>
      <c r="T547" s="11">
        <f t="shared" si="129"/>
        <v>-0.28905138394189495</v>
      </c>
      <c r="U547" s="11">
        <f>'OddsRatio_working_3-way'!S547-'OddsRatio_working_3-way'!R547^2/3</f>
        <v>-0.85414683954829951</v>
      </c>
      <c r="V547" s="11">
        <f>'OddsRatio_working_3-way'!S547*'OddsRatio_working_3-way'!R547/3-2*'OddsRatio_working_3-way'!R547^3/27-'OddsRatio_working_3-way'!T547</f>
        <v>0.28905138394189495</v>
      </c>
      <c r="W547" s="11">
        <f>'OddsRatio_working_3-way'!V547^2+4*'OddsRatio_working_3-way'!U547^3/27</f>
        <v>-8.7688821139650375E-3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0.15192069038867764</v>
      </c>
      <c r="Y547" s="11">
        <f>IF('OddsRatio_working_3-way'!W547&gt;=0,IF('OddsRatio_working_3-way'!V547+SQRT('OddsRatio_working_3-way'!W547)&gt;0,0,PI()),ACOS('OddsRatio_working_3-way'!V547/(2*'OddsRatio_working_3-way'!X547)))</f>
        <v>0.31329479673208427</v>
      </c>
      <c r="Z547" s="11">
        <f>'OddsRatio_working_3-way'!X547^(1/3)*COS('OddsRatio_working_3-way'!Y547/3)</f>
        <v>0.53068049525008276</v>
      </c>
      <c r="AA547" s="11">
        <f>'OddsRatio_working_3-way'!X547^(1/3)*COS(('OddsRatio_working_3-way'!Y547+2*PI())/3)</f>
        <v>-0.31351045478590006</v>
      </c>
      <c r="AB547" s="11">
        <f>'OddsRatio_working_3-way'!X547^(1/3)*COS(('OddsRatio_working_3-way'!Y547+4*PI())/3)</f>
        <v>-0.21717004046418259</v>
      </c>
      <c r="AC547" s="11">
        <f>'OddsRatio_working_3-way'!X547^(1/3)*SIN('OddsRatio_working_3-way'!Y547/3)</f>
        <v>5.5622164142483707E-2</v>
      </c>
      <c r="AD547" s="11">
        <f>'OddsRatio_working_3-way'!X547^(1/3)*SIN(('OddsRatio_working_3-way'!Y547+2*PI())/3)</f>
        <v>0.43177170810823701</v>
      </c>
      <c r="AE547" s="11">
        <f>'OddsRatio_working_3-way'!X547^(1/3)*SIN(('OddsRatio_working_3-way'!Y547+4*PI())/3)</f>
        <v>-0.48739387225072067</v>
      </c>
      <c r="AF547" s="11">
        <f>-'OddsRatio_working_3-way'!U547/(3*'OddsRatio_working_3-way'!X547^(1/3))*COS(('OddsRatio_working_3-way'!Y547)/3)</f>
        <v>0.53068049525008276</v>
      </c>
      <c r="AG547" s="11">
        <f>-'OddsRatio_working_3-way'!U547/(3*'OddsRatio_working_3-way'!X547^(1/3))*COS(('OddsRatio_working_3-way'!Y547+2*PI())/3)</f>
        <v>-0.31351045478590006</v>
      </c>
      <c r="AH547" s="11">
        <f>-'OddsRatio_working_3-way'!U547/(3*'OddsRatio_working_3-way'!X547^(1/3))*COS(('OddsRatio_working_3-way'!Y547+4*PI())/3)</f>
        <v>-0.21717004046418259</v>
      </c>
      <c r="AI547" s="11">
        <f>'OddsRatio_working_3-way'!U547/(3*'OddsRatio_working_3-way'!X547^(1/3))*SIN(('OddsRatio_working_3-way'!Y547)/3)</f>
        <v>-5.5622164142483707E-2</v>
      </c>
      <c r="AJ547" s="11">
        <f>'OddsRatio_working_3-way'!U547/(3*'OddsRatio_working_3-way'!X547^(1/3))*SIN(('OddsRatio_working_3-way'!Y547+2*PI())/3)</f>
        <v>-0.43177170810823701</v>
      </c>
      <c r="AK547" s="11">
        <f>'OddsRatio_working_3-way'!U547/(3*'OddsRatio_working_3-way'!X547^(1/3))*SIN(('OddsRatio_working_3-way'!Y547+4*PI())/3)</f>
        <v>0.48739387225072067</v>
      </c>
      <c r="AL547" s="11">
        <f>'OddsRatio_working_3-way'!Z547+'OddsRatio_working_3-way'!AF547</f>
        <v>1.0613609905001655</v>
      </c>
      <c r="AM547" s="11">
        <f>'OddsRatio_working_3-way'!AA547+'OddsRatio_working_3-way'!AG547</f>
        <v>-0.62702090957180012</v>
      </c>
      <c r="AN547" s="11">
        <f>'OddsRatio_working_3-way'!AB547+'OddsRatio_working_3-way'!AH547</f>
        <v>-0.43434008092836518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1.0613609905001655</v>
      </c>
      <c r="AS547" s="11">
        <f>IF(('OddsRatio_working_3-way'!X547=0),IF(Q547&gt;0,-Q547^(1/3),(-Q547)^(1/3)),'OddsRatio_working_3-way'!AM547-'OddsRatio_working_3-way'!R547/3)</f>
        <v>-0.62702090957180012</v>
      </c>
      <c r="AT547" s="11">
        <f>IF(('OddsRatio_working_3-way'!X547=0),IF(Q547&gt;0,-Q547^(1/3),(-Q547)^(1/3)),'OddsRatio_working_3-way'!AN547-'OddsRatio_working_3-way'!R547/3)</f>
        <v>-0.43434008092836518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9">
        <f t="shared" si="117"/>
        <v>0.47496581078179301</v>
      </c>
      <c r="E548" s="9">
        <f t="shared" si="118"/>
        <v>0.2779949276593835</v>
      </c>
      <c r="F548" s="9">
        <f t="shared" si="119"/>
        <v>0.24703926155882344</v>
      </c>
      <c r="G548" s="9">
        <f t="shared" si="120"/>
        <v>1.0732181553042275</v>
      </c>
      <c r="H548" s="9">
        <f t="shared" si="121"/>
        <v>2.1054146999633541</v>
      </c>
      <c r="I548" s="9">
        <f t="shared" si="122"/>
        <v>3.5971879358362306</v>
      </c>
      <c r="J548" s="9">
        <f t="shared" si="123"/>
        <v>4.0479395610640063</v>
      </c>
      <c r="K548" s="11">
        <f t="shared" si="124"/>
        <v>0.49261083743842371</v>
      </c>
      <c r="L548" s="11">
        <f t="shared" si="125"/>
        <v>0.29239766081871343</v>
      </c>
      <c r="M548" s="11">
        <f t="shared" si="126"/>
        <v>0.26041666666666669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-0.26553242541218947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0.23593766504383562</v>
      </c>
      <c r="Q548" s="11">
        <f>2*'OddsRatio_working_3-way'!K548*'OddsRatio_working_3-way'!L548*'OddsRatio_working_3-way'!M548</f>
        <v>7.5019925292157605E-2</v>
      </c>
      <c r="R548" s="11">
        <f t="shared" si="127"/>
        <v>0</v>
      </c>
      <c r="S548" s="11">
        <f t="shared" si="128"/>
        <v>-0.88854558789792426</v>
      </c>
      <c r="T548" s="11">
        <f t="shared" si="129"/>
        <v>-0.28252641904544495</v>
      </c>
      <c r="U548" s="11">
        <f>'OddsRatio_working_3-way'!S548-'OddsRatio_working_3-way'!R548^2/3</f>
        <v>-0.88854558789792426</v>
      </c>
      <c r="V548" s="11">
        <f>'OddsRatio_working_3-way'!S548*'OddsRatio_working_3-way'!R548/3-2*'OddsRatio_working_3-way'!R548^3/27-'OddsRatio_working_3-way'!T548</f>
        <v>0.28252641904544495</v>
      </c>
      <c r="W548" s="11">
        <f>'OddsRatio_working_3-way'!V548^2+4*'OddsRatio_working_3-way'!U548^3/27</f>
        <v>-2.4107492961384397E-2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0.16118984957188431</v>
      </c>
      <c r="Y548" s="11">
        <f>IF('OddsRatio_working_3-way'!W548&gt;=0,IF('OddsRatio_working_3-way'!V548+SQRT('OddsRatio_working_3-way'!W548)&gt;0,0,PI()),ACOS('OddsRatio_working_3-way'!V548/(2*'OddsRatio_working_3-way'!X548)))</f>
        <v>0.50250712893093752</v>
      </c>
      <c r="Z548" s="11">
        <f>'OddsRatio_working_3-way'!X548^(1/3)*COS('OddsRatio_working_3-way'!Y548/3)</f>
        <v>0.53660907765211363</v>
      </c>
      <c r="AA548" s="11">
        <f>'OddsRatio_working_3-way'!X548^(1/3)*COS(('OddsRatio_working_3-way'!Y548+2*PI())/3)</f>
        <v>-0.34688201849098321</v>
      </c>
      <c r="AB548" s="11">
        <f>'OddsRatio_working_3-way'!X548^(1/3)*COS(('OddsRatio_working_3-way'!Y548+4*PI())/3)</f>
        <v>-0.18972705916113061</v>
      </c>
      <c r="AC548" s="11">
        <f>'OddsRatio_working_3-way'!X548^(1/3)*SIN('OddsRatio_working_3-way'!Y548/3)</f>
        <v>9.0733458073575288E-2</v>
      </c>
      <c r="AD548" s="11">
        <f>'OddsRatio_working_3-way'!X548^(1/3)*SIN(('OddsRatio_working_3-way'!Y548+2*PI())/3)</f>
        <v>0.41935036411127935</v>
      </c>
      <c r="AE548" s="11">
        <f>'OddsRatio_working_3-way'!X548^(1/3)*SIN(('OddsRatio_working_3-way'!Y548+4*PI())/3)</f>
        <v>-0.51008382218485449</v>
      </c>
      <c r="AF548" s="11">
        <f>-'OddsRatio_working_3-way'!U548/(3*'OddsRatio_working_3-way'!X548^(1/3))*COS(('OddsRatio_working_3-way'!Y548)/3)</f>
        <v>0.53660907765211374</v>
      </c>
      <c r="AG548" s="11">
        <f>-'OddsRatio_working_3-way'!U548/(3*'OddsRatio_working_3-way'!X548^(1/3))*COS(('OddsRatio_working_3-way'!Y548+2*PI())/3)</f>
        <v>-0.34688201849098327</v>
      </c>
      <c r="AH548" s="11">
        <f>-'OddsRatio_working_3-way'!U548/(3*'OddsRatio_working_3-way'!X548^(1/3))*COS(('OddsRatio_working_3-way'!Y548+4*PI())/3)</f>
        <v>-0.18972705916113064</v>
      </c>
      <c r="AI548" s="11">
        <f>'OddsRatio_working_3-way'!U548/(3*'OddsRatio_working_3-way'!X548^(1/3))*SIN(('OddsRatio_working_3-way'!Y548)/3)</f>
        <v>-9.0733458073575302E-2</v>
      </c>
      <c r="AJ548" s="11">
        <f>'OddsRatio_working_3-way'!U548/(3*'OddsRatio_working_3-way'!X548^(1/3))*SIN(('OddsRatio_working_3-way'!Y548+2*PI())/3)</f>
        <v>-0.41935036411127946</v>
      </c>
      <c r="AK548" s="11">
        <f>'OddsRatio_working_3-way'!U548/(3*'OddsRatio_working_3-way'!X548^(1/3))*SIN(('OddsRatio_working_3-way'!Y548+4*PI())/3)</f>
        <v>0.5100838221848546</v>
      </c>
      <c r="AL548" s="11">
        <f>'OddsRatio_working_3-way'!Z548+'OddsRatio_working_3-way'!AF548</f>
        <v>1.0732181553042275</v>
      </c>
      <c r="AM548" s="11">
        <f>'OddsRatio_working_3-way'!AA548+'OddsRatio_working_3-way'!AG548</f>
        <v>-0.69376403698196643</v>
      </c>
      <c r="AN548" s="11">
        <f>'OddsRatio_working_3-way'!AB548+'OddsRatio_working_3-way'!AH548</f>
        <v>-0.37945411832226128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1.0732181553042275</v>
      </c>
      <c r="AS548" s="11">
        <f>IF(('OddsRatio_working_3-way'!X548=0),IF(Q548&gt;0,-Q548^(1/3),(-Q548)^(1/3)),'OddsRatio_working_3-way'!AM548-'OddsRatio_working_3-way'!R548/3)</f>
        <v>-0.69376403698196643</v>
      </c>
      <c r="AT548" s="11">
        <f>IF(('OddsRatio_working_3-way'!X548=0),IF(Q548&gt;0,-Q548^(1/3),(-Q548)^(1/3)),'OddsRatio_working_3-way'!AN548-'OddsRatio_working_3-way'!R548/3)</f>
        <v>-0.37945411832226128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9">
        <f t="shared" si="117"/>
        <v>0.62694157270920425</v>
      </c>
      <c r="E549" s="9">
        <f t="shared" si="118"/>
        <v>0.23939967618036648</v>
      </c>
      <c r="F549" s="9">
        <f t="shared" si="119"/>
        <v>0.1336587511104293</v>
      </c>
      <c r="G549" s="9">
        <f t="shared" si="120"/>
        <v>1.0625802977788363</v>
      </c>
      <c r="H549" s="9">
        <f t="shared" si="121"/>
        <v>1.5950449667561482</v>
      </c>
      <c r="I549" s="9">
        <f t="shared" si="122"/>
        <v>4.1771150903587211</v>
      </c>
      <c r="J549" s="9">
        <f t="shared" si="123"/>
        <v>7.4817398164509017</v>
      </c>
      <c r="K549" s="11">
        <f t="shared" si="124"/>
        <v>0.64102564102564097</v>
      </c>
      <c r="L549" s="11">
        <f t="shared" si="125"/>
        <v>0.25062656641604009</v>
      </c>
      <c r="M549" s="11">
        <f t="shared" si="126"/>
        <v>0.14084507042253522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-0.23111770035417178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0.21835918796630435</v>
      </c>
      <c r="Q549" s="11">
        <f>2*'OddsRatio_working_3-way'!K549*'OddsRatio_working_3-way'!L549*'OddsRatio_working_3-way'!M549</f>
        <v>4.5255790252083795E-2</v>
      </c>
      <c r="R549" s="11">
        <f t="shared" si="127"/>
        <v>0</v>
      </c>
      <c r="S549" s="11">
        <f t="shared" si="128"/>
        <v>-0.94479647223766983</v>
      </c>
      <c r="T549" s="11">
        <f t="shared" si="129"/>
        <v>-0.19581274036013879</v>
      </c>
      <c r="U549" s="11">
        <f>'OddsRatio_working_3-way'!S549-'OddsRatio_working_3-way'!R549^2/3</f>
        <v>-0.94479647223766983</v>
      </c>
      <c r="V549" s="11">
        <f>'OddsRatio_working_3-way'!S549*'OddsRatio_working_3-way'!R549/3-2*'OddsRatio_working_3-way'!R549^3/27-'OddsRatio_working_3-way'!T549</f>
        <v>0.19581274036013879</v>
      </c>
      <c r="W549" s="11">
        <f>'OddsRatio_working_3-way'!V549^2+4*'OddsRatio_working_3-way'!U549^3/27</f>
        <v>-8.6600107940426024E-2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0.17673619976378152</v>
      </c>
      <c r="Y549" s="11">
        <f>IF('OddsRatio_working_3-way'!W549&gt;=0,IF('OddsRatio_working_3-way'!V549+SQRT('OddsRatio_working_3-way'!W549)&gt;0,0,PI()),ACOS('OddsRatio_working_3-way'!V549/(2*'OddsRatio_working_3-way'!X549)))</f>
        <v>0.9836722930956967</v>
      </c>
      <c r="Z549" s="11">
        <f>'OddsRatio_working_3-way'!X549^(1/3)*COS('OddsRatio_working_3-way'!Y549/3)</f>
        <v>0.53129014888941817</v>
      </c>
      <c r="AA549" s="11">
        <f>'OddsRatio_working_3-way'!X549^(1/3)*COS(('OddsRatio_working_3-way'!Y549+2*PI())/3)</f>
        <v>-0.42216089258847483</v>
      </c>
      <c r="AB549" s="11">
        <f>'OddsRatio_working_3-way'!X549^(1/3)*COS(('OddsRatio_working_3-way'!Y549+4*PI())/3)</f>
        <v>-0.1091292563009435</v>
      </c>
      <c r="AC549" s="11">
        <f>'OddsRatio_working_3-way'!X549^(1/3)*SIN('OddsRatio_working_3-way'!Y549/3)</f>
        <v>0.1807288994754753</v>
      </c>
      <c r="AD549" s="11">
        <f>'OddsRatio_working_3-way'!X549^(1/3)*SIN(('OddsRatio_working_3-way'!Y549+2*PI())/3)</f>
        <v>0.36974631598091529</v>
      </c>
      <c r="AE549" s="11">
        <f>'OddsRatio_working_3-way'!X549^(1/3)*SIN(('OddsRatio_working_3-way'!Y549+4*PI())/3)</f>
        <v>-0.55047521545639055</v>
      </c>
      <c r="AF549" s="11">
        <f>-'OddsRatio_working_3-way'!U549/(3*'OddsRatio_working_3-way'!X549^(1/3))*COS(('OddsRatio_working_3-way'!Y549)/3)</f>
        <v>0.53129014888941817</v>
      </c>
      <c r="AG549" s="11">
        <f>-'OddsRatio_working_3-way'!U549/(3*'OddsRatio_working_3-way'!X549^(1/3))*COS(('OddsRatio_working_3-way'!Y549+2*PI())/3)</f>
        <v>-0.42216089258847483</v>
      </c>
      <c r="AH549" s="11">
        <f>-'OddsRatio_working_3-way'!U549/(3*'OddsRatio_working_3-way'!X549^(1/3))*COS(('OddsRatio_working_3-way'!Y549+4*PI())/3)</f>
        <v>-0.1091292563009435</v>
      </c>
      <c r="AI549" s="11">
        <f>'OddsRatio_working_3-way'!U549/(3*'OddsRatio_working_3-way'!X549^(1/3))*SIN(('OddsRatio_working_3-way'!Y549)/3)</f>
        <v>-0.1807288994754753</v>
      </c>
      <c r="AJ549" s="11">
        <f>'OddsRatio_working_3-way'!U549/(3*'OddsRatio_working_3-way'!X549^(1/3))*SIN(('OddsRatio_working_3-way'!Y549+2*PI())/3)</f>
        <v>-0.36974631598091529</v>
      </c>
      <c r="AK549" s="11">
        <f>'OddsRatio_working_3-way'!U549/(3*'OddsRatio_working_3-way'!X549^(1/3))*SIN(('OddsRatio_working_3-way'!Y549+4*PI())/3)</f>
        <v>0.55047521545639055</v>
      </c>
      <c r="AL549" s="11">
        <f>'OddsRatio_working_3-way'!Z549+'OddsRatio_working_3-way'!AF549</f>
        <v>1.0625802977788363</v>
      </c>
      <c r="AM549" s="11">
        <f>'OddsRatio_working_3-way'!AA549+'OddsRatio_working_3-way'!AG549</f>
        <v>-0.84432178517694967</v>
      </c>
      <c r="AN549" s="11">
        <f>'OddsRatio_working_3-way'!AB549+'OddsRatio_working_3-way'!AH549</f>
        <v>-0.218258512601887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1.0625802977788363</v>
      </c>
      <c r="AS549" s="11">
        <f>IF(('OddsRatio_working_3-way'!X549=0),IF(Q549&gt;0,-Q549^(1/3),(-Q549)^(1/3)),'OddsRatio_working_3-way'!AM549-'OddsRatio_working_3-way'!R549/3)</f>
        <v>-0.84432178517694967</v>
      </c>
      <c r="AT549" s="11">
        <f>IF(('OddsRatio_working_3-way'!X549=0),IF(Q549&gt;0,-Q549^(1/3),(-Q549)^(1/3)),'OddsRatio_working_3-way'!AN549-'OddsRatio_working_3-way'!R549/3)</f>
        <v>-0.218258512601887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9">
        <f t="shared" si="117"/>
        <v>0.7121564044408607</v>
      </c>
      <c r="E550" s="9">
        <f t="shared" si="118"/>
        <v>0.18071951448470178</v>
      </c>
      <c r="F550" s="9">
        <f t="shared" si="119"/>
        <v>0.10712408107443733</v>
      </c>
      <c r="G550" s="9">
        <f t="shared" si="120"/>
        <v>1.0923943937345482</v>
      </c>
      <c r="H550" s="9">
        <f t="shared" si="121"/>
        <v>1.4041859256817828</v>
      </c>
      <c r="I550" s="9">
        <f t="shared" si="122"/>
        <v>5.5334367339983741</v>
      </c>
      <c r="J550" s="9">
        <f t="shared" si="123"/>
        <v>9.3349692241946034</v>
      </c>
      <c r="K550" s="11">
        <f t="shared" si="124"/>
        <v>0.72992700729927007</v>
      </c>
      <c r="L550" s="11">
        <f t="shared" si="125"/>
        <v>0.1941747572815534</v>
      </c>
      <c r="M550" s="11">
        <f t="shared" si="126"/>
        <v>0.11587485515643105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-0.19241360072387481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0.1995435461910052</v>
      </c>
      <c r="Q550" s="11">
        <f>2*'OddsRatio_working_3-way'!K550*'OddsRatio_working_3-way'!L550*'OddsRatio_working_3-way'!M550</f>
        <v>3.2846674270124311E-2</v>
      </c>
      <c r="R550" s="11">
        <f t="shared" si="127"/>
        <v>0</v>
      </c>
      <c r="S550" s="11">
        <f t="shared" si="128"/>
        <v>-1.0370553091897194</v>
      </c>
      <c r="T550" s="11">
        <f t="shared" si="129"/>
        <v>-0.1707086928707357</v>
      </c>
      <c r="U550" s="11">
        <f>'OddsRatio_working_3-way'!S550-'OddsRatio_working_3-way'!R550^2/3</f>
        <v>-1.0370553091897194</v>
      </c>
      <c r="V550" s="11">
        <f>'OddsRatio_working_3-way'!S550*'OddsRatio_working_3-way'!R550/3-2*'OddsRatio_working_3-way'!R550^3/27-'OddsRatio_working_3-way'!T550</f>
        <v>0.1707086928707357</v>
      </c>
      <c r="W550" s="11">
        <f>'OddsRatio_working_3-way'!V550^2+4*'OddsRatio_working_3-way'!U550^3/27</f>
        <v>-0.13609351934594524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0.20324552711411659</v>
      </c>
      <c r="Y550" s="11">
        <f>IF('OddsRatio_working_3-way'!W550&gt;=0,IF('OddsRatio_working_3-way'!V550+SQRT('OddsRatio_working_3-way'!W550)&gt;0,0,PI()),ACOS('OddsRatio_working_3-way'!V550/(2*'OddsRatio_working_3-way'!X550)))</f>
        <v>1.1373985797569515</v>
      </c>
      <c r="Z550" s="11">
        <f>'OddsRatio_working_3-way'!X550^(1/3)*COS('OddsRatio_working_3-way'!Y550/3)</f>
        <v>0.54619719686727408</v>
      </c>
      <c r="AA550" s="11">
        <f>'OddsRatio_working_3-way'!X550^(1/3)*COS(('OddsRatio_working_3-way'!Y550+2*PI())/3)</f>
        <v>-0.46155361666923372</v>
      </c>
      <c r="AB550" s="11">
        <f>'OddsRatio_working_3-way'!X550^(1/3)*COS(('OddsRatio_working_3-way'!Y550+4*PI())/3)</f>
        <v>-8.4643580198040233E-2</v>
      </c>
      <c r="AC550" s="11">
        <f>'OddsRatio_working_3-way'!X550^(1/3)*SIN('OddsRatio_working_3-way'!Y550/3)</f>
        <v>0.2176091110169153</v>
      </c>
      <c r="AD550" s="11">
        <f>'OddsRatio_working_3-way'!X550^(1/3)*SIN(('OddsRatio_working_3-way'!Y550+2*PI())/3)</f>
        <v>0.36421609245445202</v>
      </c>
      <c r="AE550" s="11">
        <f>'OddsRatio_working_3-way'!X550^(1/3)*SIN(('OddsRatio_working_3-way'!Y550+4*PI())/3)</f>
        <v>-0.58182520347136713</v>
      </c>
      <c r="AF550" s="11">
        <f>-'OddsRatio_working_3-way'!U550/(3*'OddsRatio_working_3-way'!X550^(1/3))*COS(('OddsRatio_working_3-way'!Y550)/3)</f>
        <v>0.54619719686727397</v>
      </c>
      <c r="AG550" s="11">
        <f>-'OddsRatio_working_3-way'!U550/(3*'OddsRatio_working_3-way'!X550^(1/3))*COS(('OddsRatio_working_3-way'!Y550+2*PI())/3)</f>
        <v>-0.46155361666923361</v>
      </c>
      <c r="AH550" s="11">
        <f>-'OddsRatio_working_3-way'!U550/(3*'OddsRatio_working_3-way'!X550^(1/3))*COS(('OddsRatio_working_3-way'!Y550+4*PI())/3)</f>
        <v>-8.4643580198040219E-2</v>
      </c>
      <c r="AI550" s="11">
        <f>'OddsRatio_working_3-way'!U550/(3*'OddsRatio_working_3-way'!X550^(1/3))*SIN(('OddsRatio_working_3-way'!Y550)/3)</f>
        <v>-0.21760911101691524</v>
      </c>
      <c r="AJ550" s="11">
        <f>'OddsRatio_working_3-way'!U550/(3*'OddsRatio_working_3-way'!X550^(1/3))*SIN(('OddsRatio_working_3-way'!Y550+2*PI())/3)</f>
        <v>-0.36421609245445197</v>
      </c>
      <c r="AK550" s="11">
        <f>'OddsRatio_working_3-way'!U550/(3*'OddsRatio_working_3-way'!X550^(1/3))*SIN(('OddsRatio_working_3-way'!Y550+4*PI())/3)</f>
        <v>0.58182520347136701</v>
      </c>
      <c r="AL550" s="11">
        <f>'OddsRatio_working_3-way'!Z550+'OddsRatio_working_3-way'!AF550</f>
        <v>1.0923943937345482</v>
      </c>
      <c r="AM550" s="11">
        <f>'OddsRatio_working_3-way'!AA550+'OddsRatio_working_3-way'!AG550</f>
        <v>-0.92310723333846734</v>
      </c>
      <c r="AN550" s="11">
        <f>'OddsRatio_working_3-way'!AB550+'OddsRatio_working_3-way'!AH550</f>
        <v>-0.16928716039608044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1.0923943937345482</v>
      </c>
      <c r="AS550" s="11">
        <f>IF(('OddsRatio_working_3-way'!X550=0),IF(Q550&gt;0,-Q550^(1/3),(-Q550)^(1/3)),'OddsRatio_working_3-way'!AM550-'OddsRatio_working_3-way'!R550/3)</f>
        <v>-0.92310723333846734</v>
      </c>
      <c r="AT550" s="11">
        <f>IF(('OddsRatio_working_3-way'!X550=0),IF(Q550&gt;0,-Q550^(1/3),(-Q550)^(1/3)),'OddsRatio_working_3-way'!AN550-'OddsRatio_working_3-way'!R550/3)</f>
        <v>-0.16928716039608044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9">
        <f t="shared" si="117"/>
        <v>8.5521355750992401E-2</v>
      </c>
      <c r="E551" s="9">
        <f t="shared" si="118"/>
        <v>0.1588230003011912</v>
      </c>
      <c r="F551" s="9">
        <f t="shared" si="119"/>
        <v>0.75565564394781659</v>
      </c>
      <c r="G551" s="9">
        <f t="shared" si="120"/>
        <v>1.1150141625432148</v>
      </c>
      <c r="H551" s="9">
        <f t="shared" si="121"/>
        <v>11.692985818789429</v>
      </c>
      <c r="I551" s="9">
        <f t="shared" si="122"/>
        <v>6.2963172720802696</v>
      </c>
      <c r="J551" s="9">
        <f t="shared" si="123"/>
        <v>1.3233541071375325</v>
      </c>
      <c r="K551" s="11">
        <f t="shared" si="124"/>
        <v>9.442870632672333E-2</v>
      </c>
      <c r="L551" s="11">
        <f t="shared" si="125"/>
        <v>0.17391304347826086</v>
      </c>
      <c r="M551" s="11">
        <f t="shared" si="126"/>
        <v>0.77519379844961234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-0.16817316576136709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0.18624765400201715</v>
      </c>
      <c r="Q551" s="11">
        <f>2*'OddsRatio_working_3-way'!K551*'OddsRatio_working_3-way'!L551*'OddsRatio_working_3-way'!M551</f>
        <v>2.5461060013946293E-2</v>
      </c>
      <c r="R551" s="11">
        <f t="shared" si="127"/>
        <v>0</v>
      </c>
      <c r="S551" s="11">
        <f t="shared" si="128"/>
        <v>-1.1074754593506151</v>
      </c>
      <c r="T551" s="11">
        <f t="shared" si="129"/>
        <v>-0.15139787550931169</v>
      </c>
      <c r="U551" s="11">
        <f>'OddsRatio_working_3-way'!S551-'OddsRatio_working_3-way'!R551^2/3</f>
        <v>-1.1074754593506151</v>
      </c>
      <c r="V551" s="11">
        <f>'OddsRatio_working_3-way'!S551*'OddsRatio_working_3-way'!R551/3-2*'OddsRatio_working_3-way'!R551^3/27-'OddsRatio_working_3-way'!T551</f>
        <v>0.15139787550931169</v>
      </c>
      <c r="W551" s="11">
        <f>'OddsRatio_working_3-way'!V551^2+4*'OddsRatio_working_3-way'!U551^3/27</f>
        <v>-0.17831138661205106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0.2242948412919834</v>
      </c>
      <c r="Y551" s="11">
        <f>IF('OddsRatio_working_3-way'!W551&gt;=0,IF('OddsRatio_working_3-way'!V551+SQRT('OddsRatio_working_3-way'!W551)&gt;0,0,PI()),ACOS('OddsRatio_working_3-way'!V551/(2*'OddsRatio_working_3-way'!X551)))</f>
        <v>1.2265392327417199</v>
      </c>
      <c r="Z551" s="11">
        <f>'OddsRatio_working_3-way'!X551^(1/3)*COS('OddsRatio_working_3-way'!Y551/3)</f>
        <v>0.55750708127160753</v>
      </c>
      <c r="AA551" s="11">
        <f>'OddsRatio_working_3-way'!X551^(1/3)*COS(('OddsRatio_working_3-way'!Y551+2*PI())/3)</f>
        <v>-0.4879382809651685</v>
      </c>
      <c r="AB551" s="11">
        <f>'OddsRatio_working_3-way'!X551^(1/3)*COS(('OddsRatio_working_3-way'!Y551+4*PI())/3)</f>
        <v>-6.956880030643911E-2</v>
      </c>
      <c r="AC551" s="11">
        <f>'OddsRatio_working_3-way'!X551^(1/3)*SIN('OddsRatio_working_3-way'!Y551/3)</f>
        <v>0.24154573227904139</v>
      </c>
      <c r="AD551" s="11">
        <f>'OddsRatio_working_3-way'!X551^(1/3)*SIN(('OddsRatio_working_3-way'!Y551+2*PI())/3)</f>
        <v>0.36204242903140704</v>
      </c>
      <c r="AE551" s="11">
        <f>'OddsRatio_working_3-way'!X551^(1/3)*SIN(('OddsRatio_working_3-way'!Y551+4*PI())/3)</f>
        <v>-0.60358816131044846</v>
      </c>
      <c r="AF551" s="11">
        <f>-'OddsRatio_working_3-way'!U551/(3*'OddsRatio_working_3-way'!X551^(1/3))*COS(('OddsRatio_working_3-way'!Y551)/3)</f>
        <v>0.55750708127160742</v>
      </c>
      <c r="AG551" s="11">
        <f>-'OddsRatio_working_3-way'!U551/(3*'OddsRatio_working_3-way'!X551^(1/3))*COS(('OddsRatio_working_3-way'!Y551+2*PI())/3)</f>
        <v>-0.48793828096516845</v>
      </c>
      <c r="AH551" s="11">
        <f>-'OddsRatio_working_3-way'!U551/(3*'OddsRatio_working_3-way'!X551^(1/3))*COS(('OddsRatio_working_3-way'!Y551+4*PI())/3)</f>
        <v>-6.9568800306439096E-2</v>
      </c>
      <c r="AI551" s="11">
        <f>'OddsRatio_working_3-way'!U551/(3*'OddsRatio_working_3-way'!X551^(1/3))*SIN(('OddsRatio_working_3-way'!Y551)/3)</f>
        <v>-0.24154573227904133</v>
      </c>
      <c r="AJ551" s="11">
        <f>'OddsRatio_working_3-way'!U551/(3*'OddsRatio_working_3-way'!X551^(1/3))*SIN(('OddsRatio_working_3-way'!Y551+2*PI())/3)</f>
        <v>-0.36204242903140693</v>
      </c>
      <c r="AK551" s="11">
        <f>'OddsRatio_working_3-way'!U551/(3*'OddsRatio_working_3-way'!X551^(1/3))*SIN(('OddsRatio_working_3-way'!Y551+4*PI())/3)</f>
        <v>0.60358816131044835</v>
      </c>
      <c r="AL551" s="11">
        <f>'OddsRatio_working_3-way'!Z551+'OddsRatio_working_3-way'!AF551</f>
        <v>1.1150141625432148</v>
      </c>
      <c r="AM551" s="11">
        <f>'OddsRatio_working_3-way'!AA551+'OddsRatio_working_3-way'!AG551</f>
        <v>-0.97587656193033689</v>
      </c>
      <c r="AN551" s="11">
        <f>'OddsRatio_working_3-way'!AB551+'OddsRatio_working_3-way'!AH551</f>
        <v>-0.13913760061287822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1.1150141625432148</v>
      </c>
      <c r="AS551" s="11">
        <f>IF(('OddsRatio_working_3-way'!X551=0),IF(Q551&gt;0,-Q551^(1/3),(-Q551)^(1/3)),'OddsRatio_working_3-way'!AM551-'OddsRatio_working_3-way'!R551/3)</f>
        <v>-0.97587656193033689</v>
      </c>
      <c r="AT551" s="11">
        <f>IF(('OddsRatio_working_3-way'!X551=0),IF(Q551&gt;0,-Q551^(1/3),(-Q551)^(1/3)),'OddsRatio_working_3-way'!AN551-'OddsRatio_working_3-way'!R551/3)</f>
        <v>-0.13913760061287822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9">
        <f t="shared" si="117"/>
        <v>0.60701599818276719</v>
      </c>
      <c r="E552" s="9">
        <f t="shared" si="118"/>
        <v>0.23895974487011337</v>
      </c>
      <c r="F552" s="9">
        <f t="shared" si="119"/>
        <v>0.15402425694711933</v>
      </c>
      <c r="G552" s="9">
        <f t="shared" si="120"/>
        <v>1.044198449660132</v>
      </c>
      <c r="H552" s="9">
        <f t="shared" si="121"/>
        <v>1.6474030387892822</v>
      </c>
      <c r="I552" s="9">
        <f t="shared" si="122"/>
        <v>4.1848052714634019</v>
      </c>
      <c r="J552" s="9">
        <f t="shared" si="123"/>
        <v>6.4924838452122966</v>
      </c>
      <c r="K552" s="11">
        <f t="shared" si="124"/>
        <v>0.61728395061728392</v>
      </c>
      <c r="L552" s="11">
        <f t="shared" si="125"/>
        <v>0.24691358024691359</v>
      </c>
      <c r="M552" s="11">
        <f t="shared" si="126"/>
        <v>0.15974440894568689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-0.2421770039146024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0.21742380306126868</v>
      </c>
      <c r="Q552" s="11">
        <f>2*'OddsRatio_working_3-way'!K552*'OddsRatio_working_3-way'!L552*'OddsRatio_working_3-way'!M552</f>
        <v>4.8695140663218069E-2</v>
      </c>
      <c r="R552" s="11">
        <f t="shared" si="127"/>
        <v>0</v>
      </c>
      <c r="S552" s="11">
        <f t="shared" si="128"/>
        <v>-0.89778880548847528</v>
      </c>
      <c r="T552" s="11">
        <f t="shared" si="129"/>
        <v>-0.20107252082608629</v>
      </c>
      <c r="U552" s="11">
        <f>'OddsRatio_working_3-way'!S552-'OddsRatio_working_3-way'!R552^2/3</f>
        <v>-0.89778880548847528</v>
      </c>
      <c r="V552" s="11">
        <f>'OddsRatio_working_3-way'!S552*'OddsRatio_working_3-way'!R552/3-2*'OddsRatio_working_3-way'!R552^3/27-'OddsRatio_working_3-way'!T552</f>
        <v>0.20107252082608629</v>
      </c>
      <c r="W552" s="11">
        <f>'OddsRatio_working_3-way'!V552^2+4*'OddsRatio_working_3-way'!U552^3/27</f>
        <v>-6.6775765495276446E-2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0.16371157879532633</v>
      </c>
      <c r="Y552" s="11">
        <f>IF('OddsRatio_working_3-way'!W552&gt;=0,IF('OddsRatio_working_3-way'!V552+SQRT('OddsRatio_working_3-way'!W552)&gt;0,0,PI()),ACOS('OddsRatio_working_3-way'!V552/(2*'OddsRatio_working_3-way'!X552)))</f>
        <v>0.90954363761718449</v>
      </c>
      <c r="Z552" s="11">
        <f>'OddsRatio_working_3-way'!X552^(1/3)*COS('OddsRatio_working_3-way'!Y552/3)</f>
        <v>0.52209922483006599</v>
      </c>
      <c r="AA552" s="11">
        <f>'OddsRatio_working_3-way'!X552^(1/3)*COS(('OddsRatio_working_3-way'!Y552+2*PI())/3)</f>
        <v>-0.40249395109990932</v>
      </c>
      <c r="AB552" s="11">
        <f>'OddsRatio_working_3-way'!X552^(1/3)*COS(('OddsRatio_working_3-way'!Y552+4*PI())/3)</f>
        <v>-0.11960527373015634</v>
      </c>
      <c r="AC552" s="11">
        <f>'OddsRatio_working_3-way'!X552^(1/3)*SIN('OddsRatio_working_3-way'!Y552/3)</f>
        <v>0.16332585403012406</v>
      </c>
      <c r="AD552" s="11">
        <f>'OddsRatio_working_3-way'!X552^(1/3)*SIN(('OddsRatio_working_3-way'!Y552+2*PI())/3)</f>
        <v>0.37048826498393844</v>
      </c>
      <c r="AE552" s="11">
        <f>'OddsRatio_working_3-way'!X552^(1/3)*SIN(('OddsRatio_working_3-way'!Y552+4*PI())/3)</f>
        <v>-0.53381411901406239</v>
      </c>
      <c r="AF552" s="11">
        <f>-'OddsRatio_working_3-way'!U552/(3*'OddsRatio_working_3-way'!X552^(1/3))*COS(('OddsRatio_working_3-way'!Y552)/3)</f>
        <v>0.52209922483006588</v>
      </c>
      <c r="AG552" s="11">
        <f>-'OddsRatio_working_3-way'!U552/(3*'OddsRatio_working_3-way'!X552^(1/3))*COS(('OddsRatio_working_3-way'!Y552+2*PI())/3)</f>
        <v>-0.40249395109990926</v>
      </c>
      <c r="AH552" s="11">
        <f>-'OddsRatio_working_3-way'!U552/(3*'OddsRatio_working_3-way'!X552^(1/3))*COS(('OddsRatio_working_3-way'!Y552+4*PI())/3)</f>
        <v>-0.11960527373015631</v>
      </c>
      <c r="AI552" s="11">
        <f>'OddsRatio_working_3-way'!U552/(3*'OddsRatio_working_3-way'!X552^(1/3))*SIN(('OddsRatio_working_3-way'!Y552)/3)</f>
        <v>-0.16332585403012403</v>
      </c>
      <c r="AJ552" s="11">
        <f>'OddsRatio_working_3-way'!U552/(3*'OddsRatio_working_3-way'!X552^(1/3))*SIN(('OddsRatio_working_3-way'!Y552+2*PI())/3)</f>
        <v>-0.37048826498393833</v>
      </c>
      <c r="AK552" s="11">
        <f>'OddsRatio_working_3-way'!U552/(3*'OddsRatio_working_3-way'!X552^(1/3))*SIN(('OddsRatio_working_3-way'!Y552+4*PI())/3)</f>
        <v>0.53381411901406228</v>
      </c>
      <c r="AL552" s="11">
        <f>'OddsRatio_working_3-way'!Z552+'OddsRatio_working_3-way'!AF552</f>
        <v>1.044198449660132</v>
      </c>
      <c r="AM552" s="11">
        <f>'OddsRatio_working_3-way'!AA552+'OddsRatio_working_3-way'!AG552</f>
        <v>-0.80498790219981853</v>
      </c>
      <c r="AN552" s="11">
        <f>'OddsRatio_working_3-way'!AB552+'OddsRatio_working_3-way'!AH552</f>
        <v>-0.23921054746031264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1.044198449660132</v>
      </c>
      <c r="AS552" s="11">
        <f>IF(('OddsRatio_working_3-way'!X552=0),IF(Q552&gt;0,-Q552^(1/3),(-Q552)^(1/3)),'OddsRatio_working_3-way'!AM552-'OddsRatio_working_3-way'!R552/3)</f>
        <v>-0.80498790219981853</v>
      </c>
      <c r="AT552" s="11">
        <f>IF(('OddsRatio_working_3-way'!X552=0),IF(Q552&gt;0,-Q552^(1/3),(-Q552)^(1/3)),'OddsRatio_working_3-way'!AN552-'OddsRatio_working_3-way'!R552/3)</f>
        <v>-0.23921054746031264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9">
        <f t="shared" si="117"/>
        <v>0.35775486472872969</v>
      </c>
      <c r="E553" s="9">
        <f t="shared" si="118"/>
        <v>0.35641622970149267</v>
      </c>
      <c r="F553" s="9">
        <f t="shared" si="119"/>
        <v>0.28582890556977775</v>
      </c>
      <c r="G553" s="9">
        <f t="shared" si="120"/>
        <v>1.049830449505762</v>
      </c>
      <c r="H553" s="9">
        <f t="shared" si="121"/>
        <v>2.7952100686548524</v>
      </c>
      <c r="I553" s="9">
        <f t="shared" si="122"/>
        <v>2.8057083731499111</v>
      </c>
      <c r="J553" s="9">
        <f t="shared" si="123"/>
        <v>3.4985964698237138</v>
      </c>
      <c r="K553" s="11">
        <f t="shared" si="124"/>
        <v>0.36900369003690037</v>
      </c>
      <c r="L553" s="11">
        <f t="shared" si="125"/>
        <v>0.36764705882352938</v>
      </c>
      <c r="M553" s="11">
        <f t="shared" si="126"/>
        <v>0.29585798816568049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-0.28096137470250448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0.23319607543447515</v>
      </c>
      <c r="Q553" s="11">
        <f>2*'OddsRatio_working_3-way'!K553*'OddsRatio_working_3-way'!L553*'OddsRatio_working_3-way'!M553</f>
        <v>8.0274036294139484E-2</v>
      </c>
      <c r="R553" s="11">
        <f t="shared" si="127"/>
        <v>0</v>
      </c>
      <c r="S553" s="11">
        <f t="shared" si="128"/>
        <v>-0.82999336005311919</v>
      </c>
      <c r="T553" s="11">
        <f t="shared" si="129"/>
        <v>-0.28571200001828551</v>
      </c>
      <c r="U553" s="11">
        <f>'OddsRatio_working_3-way'!S553-'OddsRatio_working_3-way'!R553^2/3</f>
        <v>-0.82999336005311919</v>
      </c>
      <c r="V553" s="11">
        <f>'OddsRatio_working_3-way'!S553*'OddsRatio_working_3-way'!R553/3-2*'OddsRatio_working_3-way'!R553^3/27-'OddsRatio_working_3-way'!T553</f>
        <v>0.28571200001828551</v>
      </c>
      <c r="W553" s="11">
        <f>'OddsRatio_working_3-way'!V553^2+4*'OddsRatio_working_3-way'!U553^3/27</f>
        <v>-3.0758052428197374E-3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0.14552246578902217</v>
      </c>
      <c r="Y553" s="11">
        <f>IF('OddsRatio_working_3-way'!W553&gt;=0,IF('OddsRatio_working_3-way'!V553+SQRT('OddsRatio_working_3-way'!W553)&gt;0,0,PI()),ACOS('OddsRatio_working_3-way'!V553/(2*'OddsRatio_working_3-way'!X553)))</f>
        <v>0.19172704001383889</v>
      </c>
      <c r="Z553" s="11">
        <f>'OddsRatio_working_3-way'!X553^(1/3)*COS('OddsRatio_working_3-way'!Y553/3)</f>
        <v>0.52491522475288099</v>
      </c>
      <c r="AA553" s="11">
        <f>'OddsRatio_working_3-way'!X553^(1/3)*COS(('OddsRatio_working_3-way'!Y553+2*PI())/3)</f>
        <v>-0.29154962382725175</v>
      </c>
      <c r="AB553" s="11">
        <f>'OddsRatio_working_3-way'!X553^(1/3)*COS(('OddsRatio_working_3-way'!Y553+4*PI())/3)</f>
        <v>-0.23336560092562936</v>
      </c>
      <c r="AC553" s="11">
        <f>'OddsRatio_working_3-way'!X553^(1/3)*SIN('OddsRatio_working_3-way'!Y553/3)</f>
        <v>3.3592561284787083E-2</v>
      </c>
      <c r="AD553" s="11">
        <f>'OddsRatio_working_3-way'!X553^(1/3)*SIN(('OddsRatio_working_3-way'!Y553+2*PI())/3)</f>
        <v>0.43779363882681954</v>
      </c>
      <c r="AE553" s="11">
        <f>'OddsRatio_working_3-way'!X553^(1/3)*SIN(('OddsRatio_working_3-way'!Y553+4*PI())/3)</f>
        <v>-0.47138620011160659</v>
      </c>
      <c r="AF553" s="11">
        <f>-'OddsRatio_working_3-way'!U553/(3*'OddsRatio_working_3-way'!X553^(1/3))*COS(('OddsRatio_working_3-way'!Y553)/3)</f>
        <v>0.52491522475288099</v>
      </c>
      <c r="AG553" s="11">
        <f>-'OddsRatio_working_3-way'!U553/(3*'OddsRatio_working_3-way'!X553^(1/3))*COS(('OddsRatio_working_3-way'!Y553+2*PI())/3)</f>
        <v>-0.29154962382725175</v>
      </c>
      <c r="AH553" s="11">
        <f>-'OddsRatio_working_3-way'!U553/(3*'OddsRatio_working_3-way'!X553^(1/3))*COS(('OddsRatio_working_3-way'!Y553+4*PI())/3)</f>
        <v>-0.23336560092562936</v>
      </c>
      <c r="AI553" s="11">
        <f>'OddsRatio_working_3-way'!U553/(3*'OddsRatio_working_3-way'!X553^(1/3))*SIN(('OddsRatio_working_3-way'!Y553)/3)</f>
        <v>-3.3592561284787083E-2</v>
      </c>
      <c r="AJ553" s="11">
        <f>'OddsRatio_working_3-way'!U553/(3*'OddsRatio_working_3-way'!X553^(1/3))*SIN(('OddsRatio_working_3-way'!Y553+2*PI())/3)</f>
        <v>-0.43779363882681954</v>
      </c>
      <c r="AK553" s="11">
        <f>'OddsRatio_working_3-way'!U553/(3*'OddsRatio_working_3-way'!X553^(1/3))*SIN(('OddsRatio_working_3-way'!Y553+4*PI())/3)</f>
        <v>0.47138620011160659</v>
      </c>
      <c r="AL553" s="11">
        <f>'OddsRatio_working_3-way'!Z553+'OddsRatio_working_3-way'!AF553</f>
        <v>1.049830449505762</v>
      </c>
      <c r="AM553" s="11">
        <f>'OddsRatio_working_3-way'!AA553+'OddsRatio_working_3-way'!AG553</f>
        <v>-0.58309924765450349</v>
      </c>
      <c r="AN553" s="11">
        <f>'OddsRatio_working_3-way'!AB553+'OddsRatio_working_3-way'!AH553</f>
        <v>-0.46673120185125871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1.049830449505762</v>
      </c>
      <c r="AS553" s="11">
        <f>IF(('OddsRatio_working_3-way'!X553=0),IF(Q553&gt;0,-Q553^(1/3),(-Q553)^(1/3)),'OddsRatio_working_3-way'!AM553-'OddsRatio_working_3-way'!R553/3)</f>
        <v>-0.58309924765450349</v>
      </c>
      <c r="AT553" s="11">
        <f>IF(('OddsRatio_working_3-way'!X553=0),IF(Q553&gt;0,-Q553^(1/3),(-Q553)^(1/3)),'OddsRatio_working_3-way'!AN553-'OddsRatio_working_3-way'!R553/3)</f>
        <v>-0.46673120185125871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9">
        <f t="shared" si="117"/>
        <v>0.46927931166739706</v>
      </c>
      <c r="E554" s="9">
        <f t="shared" si="118"/>
        <v>0.34579046179054257</v>
      </c>
      <c r="F554" s="9">
        <f t="shared" si="119"/>
        <v>0.18493022654206043</v>
      </c>
      <c r="G554" s="9">
        <f t="shared" si="120"/>
        <v>1.0569412095733721</v>
      </c>
      <c r="H554" s="9">
        <f t="shared" si="121"/>
        <v>2.1309270942435079</v>
      </c>
      <c r="I554" s="9">
        <f t="shared" si="122"/>
        <v>2.891924765136336</v>
      </c>
      <c r="J554" s="9">
        <f t="shared" si="123"/>
        <v>5.4074448439209615</v>
      </c>
      <c r="K554" s="11">
        <f t="shared" si="124"/>
        <v>0.48309178743961356</v>
      </c>
      <c r="L554" s="11">
        <f t="shared" si="125"/>
        <v>0.35842293906810035</v>
      </c>
      <c r="M554" s="11">
        <f t="shared" si="126"/>
        <v>0.19342359767891684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-0.26749013616012507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0.23544541265090732</v>
      </c>
      <c r="Q554" s="11">
        <f>2*'OddsRatio_working_3-way'!K554*'OddsRatio_working_3-way'!L554*'OddsRatio_working_3-way'!M554</f>
        <v>6.698304769584848E-2</v>
      </c>
      <c r="R554" s="11">
        <f t="shared" si="127"/>
        <v>0</v>
      </c>
      <c r="S554" s="11">
        <f t="shared" si="128"/>
        <v>-0.88020222364373424</v>
      </c>
      <c r="T554" s="11">
        <f t="shared" si="129"/>
        <v>-0.25041315039651052</v>
      </c>
      <c r="U554" s="11">
        <f>'OddsRatio_working_3-way'!S554-'OddsRatio_working_3-way'!R554^2/3</f>
        <v>-0.88020222364373424</v>
      </c>
      <c r="V554" s="11">
        <f>'OddsRatio_working_3-way'!S554*'OddsRatio_working_3-way'!R554/3-2*'OddsRatio_working_3-way'!R554^3/27-'OddsRatio_working_3-way'!T554</f>
        <v>0.25041315039651052</v>
      </c>
      <c r="W554" s="11">
        <f>'OddsRatio_working_3-way'!V554^2+4*'OddsRatio_working_3-way'!U554^3/27</f>
        <v>-3.8321685803104188E-2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0.15892484992490127</v>
      </c>
      <c r="Y554" s="11">
        <f>IF('OddsRatio_working_3-way'!W554&gt;=0,IF('OddsRatio_working_3-way'!V554+SQRT('OddsRatio_working_3-way'!W554)&gt;0,0,PI()),ACOS('OddsRatio_working_3-way'!V554/(2*'OddsRatio_working_3-way'!X554)))</f>
        <v>0.66351037075002539</v>
      </c>
      <c r="Z554" s="11">
        <f>'OddsRatio_working_3-way'!X554^(1/3)*COS('OddsRatio_working_3-way'!Y554/3)</f>
        <v>0.52847060478668606</v>
      </c>
      <c r="AA554" s="11">
        <f>'OddsRatio_working_3-way'!X554^(1/3)*COS(('OddsRatio_working_3-way'!Y554+2*PI())/3)</f>
        <v>-0.3671414286358034</v>
      </c>
      <c r="AB554" s="11">
        <f>'OddsRatio_working_3-way'!X554^(1/3)*COS(('OddsRatio_working_3-way'!Y554+4*PI())/3)</f>
        <v>-0.16132917615088282</v>
      </c>
      <c r="AC554" s="11">
        <f>'OddsRatio_working_3-way'!X554^(1/3)*SIN('OddsRatio_working_3-way'!Y554/3)</f>
        <v>0.11882575937469239</v>
      </c>
      <c r="AD554" s="11">
        <f>'OddsRatio_working_3-way'!X554^(1/3)*SIN(('OddsRatio_working_3-way'!Y554+2*PI())/3)</f>
        <v>0.39825608921125022</v>
      </c>
      <c r="AE554" s="11">
        <f>'OddsRatio_working_3-way'!X554^(1/3)*SIN(('OddsRatio_working_3-way'!Y554+4*PI())/3)</f>
        <v>-0.51708184858594242</v>
      </c>
      <c r="AF554" s="11">
        <f>-'OddsRatio_working_3-way'!U554/(3*'OddsRatio_working_3-way'!X554^(1/3))*COS(('OddsRatio_working_3-way'!Y554)/3)</f>
        <v>0.52847060478668617</v>
      </c>
      <c r="AG554" s="11">
        <f>-'OddsRatio_working_3-way'!U554/(3*'OddsRatio_working_3-way'!X554^(1/3))*COS(('OddsRatio_working_3-way'!Y554+2*PI())/3)</f>
        <v>-0.36714142863580351</v>
      </c>
      <c r="AH554" s="11">
        <f>-'OddsRatio_working_3-way'!U554/(3*'OddsRatio_working_3-way'!X554^(1/3))*COS(('OddsRatio_working_3-way'!Y554+4*PI())/3)</f>
        <v>-0.16132917615088285</v>
      </c>
      <c r="AI554" s="11">
        <f>'OddsRatio_working_3-way'!U554/(3*'OddsRatio_working_3-way'!X554^(1/3))*SIN(('OddsRatio_working_3-way'!Y554)/3)</f>
        <v>-0.11882575937469242</v>
      </c>
      <c r="AJ554" s="11">
        <f>'OddsRatio_working_3-way'!U554/(3*'OddsRatio_working_3-way'!X554^(1/3))*SIN(('OddsRatio_working_3-way'!Y554+2*PI())/3)</f>
        <v>-0.39825608921125033</v>
      </c>
      <c r="AK554" s="11">
        <f>'OddsRatio_working_3-way'!U554/(3*'OddsRatio_working_3-way'!X554^(1/3))*SIN(('OddsRatio_working_3-way'!Y554+4*PI())/3)</f>
        <v>0.51708184858594253</v>
      </c>
      <c r="AL554" s="11">
        <f>'OddsRatio_working_3-way'!Z554+'OddsRatio_working_3-way'!AF554</f>
        <v>1.0569412095733721</v>
      </c>
      <c r="AM554" s="11">
        <f>'OddsRatio_working_3-way'!AA554+'OddsRatio_working_3-way'!AG554</f>
        <v>-0.73428285727160691</v>
      </c>
      <c r="AN554" s="11">
        <f>'OddsRatio_working_3-way'!AB554+'OddsRatio_working_3-way'!AH554</f>
        <v>-0.32265835230176565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1.0569412095733721</v>
      </c>
      <c r="AS554" s="11">
        <f>IF(('OddsRatio_working_3-way'!X554=0),IF(Q554&gt;0,-Q554^(1/3),(-Q554)^(1/3)),'OddsRatio_working_3-way'!AM554-'OddsRatio_working_3-way'!R554/3)</f>
        <v>-0.73428285727160691</v>
      </c>
      <c r="AT554" s="11">
        <f>IF(('OddsRatio_working_3-way'!X554=0),IF(Q554&gt;0,-Q554^(1/3),(-Q554)^(1/3)),'OddsRatio_working_3-way'!AN554-'OddsRatio_working_3-way'!R554/3)</f>
        <v>-0.32265835230176565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9">
        <f t="shared" si="117"/>
        <v>0.2198256353619448</v>
      </c>
      <c r="E555" s="9">
        <f t="shared" si="118"/>
        <v>0.31073632989021804</v>
      </c>
      <c r="F555" s="9">
        <f t="shared" si="119"/>
        <v>0.46943803474783713</v>
      </c>
      <c r="G555" s="9">
        <f t="shared" si="120"/>
        <v>1.0562678506447301</v>
      </c>
      <c r="H555" s="9">
        <f t="shared" si="121"/>
        <v>4.5490599781662926</v>
      </c>
      <c r="I555" s="9">
        <f t="shared" si="122"/>
        <v>3.2181624863539326</v>
      </c>
      <c r="J555" s="9">
        <f t="shared" si="123"/>
        <v>2.1302066001898612</v>
      </c>
      <c r="K555" s="11">
        <f t="shared" si="124"/>
        <v>0.2293577981651376</v>
      </c>
      <c r="L555" s="11">
        <f t="shared" si="125"/>
        <v>0.32258064516129031</v>
      </c>
      <c r="M555" s="11">
        <f t="shared" si="126"/>
        <v>0.48309178743961356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-0.26985086917920142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0.23339666853955876</v>
      </c>
      <c r="Q555" s="11">
        <f>2*'OddsRatio_working_3-way'!K555*'OddsRatio_working_3-way'!L555*'OddsRatio_working_3-way'!M555</f>
        <v>7.1484431405684154E-2</v>
      </c>
      <c r="R555" s="11">
        <f t="shared" si="127"/>
        <v>0</v>
      </c>
      <c r="S555" s="11">
        <f t="shared" si="128"/>
        <v>-0.86490982685909268</v>
      </c>
      <c r="T555" s="11">
        <f t="shared" si="129"/>
        <v>-0.26490346917583235</v>
      </c>
      <c r="U555" s="11">
        <f>'OddsRatio_working_3-way'!S555-'OddsRatio_working_3-way'!R555^2/3</f>
        <v>-0.86490982685909268</v>
      </c>
      <c r="V555" s="11">
        <f>'OddsRatio_working_3-way'!S555*'OddsRatio_working_3-way'!R555/3-2*'OddsRatio_working_3-way'!R555^3/27-'OddsRatio_working_3-way'!T555</f>
        <v>0.26490346917583235</v>
      </c>
      <c r="W555" s="11">
        <f>'OddsRatio_working_3-way'!V555^2+4*'OddsRatio_working_3-way'!U555^3/27</f>
        <v>-2.5679816715594411E-2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0.15480121502832719</v>
      </c>
      <c r="Y555" s="11">
        <f>IF('OddsRatio_working_3-way'!W555&gt;=0,IF('OddsRatio_working_3-way'!V555+SQRT('OddsRatio_working_3-way'!W555)&gt;0,0,PI()),ACOS('OddsRatio_working_3-way'!V555/(2*'OddsRatio_working_3-way'!X555)))</f>
        <v>0.54403987143742061</v>
      </c>
      <c r="Z555" s="11">
        <f>'OddsRatio_working_3-way'!X555^(1/3)*COS('OddsRatio_working_3-way'!Y555/3)</f>
        <v>0.52813392532236503</v>
      </c>
      <c r="AA555" s="11">
        <f>'OddsRatio_working_3-way'!X555^(1/3)*COS(('OddsRatio_working_3-way'!Y555+2*PI())/3)</f>
        <v>-0.3479321783794177</v>
      </c>
      <c r="AB555" s="11">
        <f>'OddsRatio_working_3-way'!X555^(1/3)*COS(('OddsRatio_working_3-way'!Y555+4*PI())/3)</f>
        <v>-0.18020174694294763</v>
      </c>
      <c r="AC555" s="11">
        <f>'OddsRatio_working_3-way'!X555^(1/3)*SIN('OddsRatio_working_3-way'!Y555/3)</f>
        <v>9.6839209741138299E-2</v>
      </c>
      <c r="AD555" s="11">
        <f>'OddsRatio_working_3-way'!X555^(1/3)*SIN(('OddsRatio_working_3-way'!Y555+2*PI())/3)</f>
        <v>0.4089577910589926</v>
      </c>
      <c r="AE555" s="11">
        <f>'OddsRatio_working_3-way'!X555^(1/3)*SIN(('OddsRatio_working_3-way'!Y555+4*PI())/3)</f>
        <v>-0.50579700080013068</v>
      </c>
      <c r="AF555" s="11">
        <f>-'OddsRatio_working_3-way'!U555/(3*'OddsRatio_working_3-way'!X555^(1/3))*COS(('OddsRatio_working_3-way'!Y555)/3)</f>
        <v>0.52813392532236503</v>
      </c>
      <c r="AG555" s="11">
        <f>-'OddsRatio_working_3-way'!U555/(3*'OddsRatio_working_3-way'!X555^(1/3))*COS(('OddsRatio_working_3-way'!Y555+2*PI())/3)</f>
        <v>-0.3479321783794177</v>
      </c>
      <c r="AH555" s="11">
        <f>-'OddsRatio_working_3-way'!U555/(3*'OddsRatio_working_3-way'!X555^(1/3))*COS(('OddsRatio_working_3-way'!Y555+4*PI())/3)</f>
        <v>-0.18020174694294763</v>
      </c>
      <c r="AI555" s="11">
        <f>'OddsRatio_working_3-way'!U555/(3*'OddsRatio_working_3-way'!X555^(1/3))*SIN(('OddsRatio_working_3-way'!Y555)/3)</f>
        <v>-9.6839209741138299E-2</v>
      </c>
      <c r="AJ555" s="11">
        <f>'OddsRatio_working_3-way'!U555/(3*'OddsRatio_working_3-way'!X555^(1/3))*SIN(('OddsRatio_working_3-way'!Y555+2*PI())/3)</f>
        <v>-0.4089577910589926</v>
      </c>
      <c r="AK555" s="11">
        <f>'OddsRatio_working_3-way'!U555/(3*'OddsRatio_working_3-way'!X555^(1/3))*SIN(('OddsRatio_working_3-way'!Y555+4*PI())/3)</f>
        <v>0.50579700080013068</v>
      </c>
      <c r="AL555" s="11">
        <f>'OddsRatio_working_3-way'!Z555+'OddsRatio_working_3-way'!AF555</f>
        <v>1.0562678506447301</v>
      </c>
      <c r="AM555" s="11">
        <f>'OddsRatio_working_3-way'!AA555+'OddsRatio_working_3-way'!AG555</f>
        <v>-0.6958643567588354</v>
      </c>
      <c r="AN555" s="11">
        <f>'OddsRatio_working_3-way'!AB555+'OddsRatio_working_3-way'!AH555</f>
        <v>-0.36040349388589527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1.0562678506447301</v>
      </c>
      <c r="AS555" s="11">
        <f>IF(('OddsRatio_working_3-way'!X555=0),IF(Q555&gt;0,-Q555^(1/3),(-Q555)^(1/3)),'OddsRatio_working_3-way'!AM555-'OddsRatio_working_3-way'!R555/3)</f>
        <v>-0.6958643567588354</v>
      </c>
      <c r="AT555" s="11">
        <f>IF(('OddsRatio_working_3-way'!X555=0),IF(Q555&gt;0,-Q555^(1/3),(-Q555)^(1/3)),'OddsRatio_working_3-way'!AN555-'OddsRatio_working_3-way'!R555/3)</f>
        <v>-0.36040349388589527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9">
        <f t="shared" si="117"/>
        <v>0.19557044484128119</v>
      </c>
      <c r="E556" s="9">
        <f t="shared" si="118"/>
        <v>0.22649151679015098</v>
      </c>
      <c r="F556" s="9">
        <f t="shared" si="119"/>
        <v>0.57793803836856816</v>
      </c>
      <c r="G556" s="9">
        <f t="shared" si="120"/>
        <v>1.073954843139284</v>
      </c>
      <c r="H556" s="9">
        <f t="shared" si="121"/>
        <v>5.1132470492234576</v>
      </c>
      <c r="I556" s="9">
        <f t="shared" si="122"/>
        <v>4.4151764011829213</v>
      </c>
      <c r="J556" s="9">
        <f t="shared" si="123"/>
        <v>1.7302892933347129</v>
      </c>
      <c r="K556" s="11">
        <f t="shared" si="124"/>
        <v>0.20703933747412007</v>
      </c>
      <c r="L556" s="11">
        <f t="shared" si="125"/>
        <v>0.23923444976076558</v>
      </c>
      <c r="M556" s="11">
        <f t="shared" si="126"/>
        <v>0.59523809523809523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-0.24417551501565893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0.22672199037024143</v>
      </c>
      <c r="Q556" s="11">
        <f>2*'OddsRatio_working_3-way'!K556*'OddsRatio_working_3-way'!L556*'OddsRatio_working_3-way'!M556</f>
        <v>5.8965407118398296E-2</v>
      </c>
      <c r="R556" s="11">
        <f t="shared" si="127"/>
        <v>0</v>
      </c>
      <c r="S556" s="11">
        <f t="shared" si="128"/>
        <v>-0.92852057814110389</v>
      </c>
      <c r="T556" s="11">
        <f t="shared" si="129"/>
        <v>-0.24148779665568373</v>
      </c>
      <c r="U556" s="11">
        <f>'OddsRatio_working_3-way'!S556-'OddsRatio_working_3-way'!R556^2/3</f>
        <v>-0.92852057814110389</v>
      </c>
      <c r="V556" s="11">
        <f>'OddsRatio_working_3-way'!S556*'OddsRatio_working_3-way'!R556/3-2*'OddsRatio_working_3-way'!R556^3/27-'OddsRatio_working_3-way'!T556</f>
        <v>0.24148779665568373</v>
      </c>
      <c r="W556" s="11">
        <f>'OddsRatio_working_3-way'!V556^2+4*'OddsRatio_working_3-way'!U556^3/27</f>
        <v>-6.0279858482255734E-2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0.17218900546773638</v>
      </c>
      <c r="Y556" s="11">
        <f>IF('OddsRatio_working_3-way'!W556&gt;=0,IF('OddsRatio_working_3-way'!V556+SQRT('OddsRatio_working_3-way'!W556)&gt;0,0,PI()),ACOS('OddsRatio_working_3-way'!V556/(2*'OddsRatio_working_3-way'!X556)))</f>
        <v>0.79367664121922454</v>
      </c>
      <c r="Z556" s="11">
        <f>'OddsRatio_working_3-way'!X556^(1/3)*COS('OddsRatio_working_3-way'!Y556/3)</f>
        <v>0.53697742156964201</v>
      </c>
      <c r="AA556" s="11">
        <f>'OddsRatio_working_3-way'!X556^(1/3)*COS(('OddsRatio_working_3-way'!Y556+2*PI())/3)</f>
        <v>-0.39447117416203137</v>
      </c>
      <c r="AB556" s="11">
        <f>'OddsRatio_working_3-way'!X556^(1/3)*COS(('OddsRatio_working_3-way'!Y556+4*PI())/3)</f>
        <v>-0.14250624740761086</v>
      </c>
      <c r="AC556" s="11">
        <f>'OddsRatio_working_3-way'!X556^(1/3)*SIN('OddsRatio_working_3-way'!Y556/3)</f>
        <v>0.14547201828800913</v>
      </c>
      <c r="AD556" s="11">
        <f>'OddsRatio_working_3-way'!X556^(1/3)*SIN(('OddsRatio_working_3-way'!Y556+2*PI())/3)</f>
        <v>0.39230007919397147</v>
      </c>
      <c r="AE556" s="11">
        <f>'OddsRatio_working_3-way'!X556^(1/3)*SIN(('OddsRatio_working_3-way'!Y556+4*PI())/3)</f>
        <v>-0.53777209748198052</v>
      </c>
      <c r="AF556" s="11">
        <f>-'OddsRatio_working_3-way'!U556/(3*'OddsRatio_working_3-way'!X556^(1/3))*COS(('OddsRatio_working_3-way'!Y556)/3)</f>
        <v>0.53697742156964201</v>
      </c>
      <c r="AG556" s="11">
        <f>-'OddsRatio_working_3-way'!U556/(3*'OddsRatio_working_3-way'!X556^(1/3))*COS(('OddsRatio_working_3-way'!Y556+2*PI())/3)</f>
        <v>-0.39447117416203137</v>
      </c>
      <c r="AH556" s="11">
        <f>-'OddsRatio_working_3-way'!U556/(3*'OddsRatio_working_3-way'!X556^(1/3))*COS(('OddsRatio_working_3-way'!Y556+4*PI())/3)</f>
        <v>-0.14250624740761086</v>
      </c>
      <c r="AI556" s="11">
        <f>'OddsRatio_working_3-way'!U556/(3*'OddsRatio_working_3-way'!X556^(1/3))*SIN(('OddsRatio_working_3-way'!Y556)/3)</f>
        <v>-0.14547201828800913</v>
      </c>
      <c r="AJ556" s="11">
        <f>'OddsRatio_working_3-way'!U556/(3*'OddsRatio_working_3-way'!X556^(1/3))*SIN(('OddsRatio_working_3-way'!Y556+2*PI())/3)</f>
        <v>-0.39230007919397147</v>
      </c>
      <c r="AK556" s="11">
        <f>'OddsRatio_working_3-way'!U556/(3*'OddsRatio_working_3-way'!X556^(1/3))*SIN(('OddsRatio_working_3-way'!Y556+4*PI())/3)</f>
        <v>0.53777209748198052</v>
      </c>
      <c r="AL556" s="11">
        <f>'OddsRatio_working_3-way'!Z556+'OddsRatio_working_3-way'!AF556</f>
        <v>1.073954843139284</v>
      </c>
      <c r="AM556" s="11">
        <f>'OddsRatio_working_3-way'!AA556+'OddsRatio_working_3-way'!AG556</f>
        <v>-0.78894234832406274</v>
      </c>
      <c r="AN556" s="11">
        <f>'OddsRatio_working_3-way'!AB556+'OddsRatio_working_3-way'!AH556</f>
        <v>-0.28501249481522173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1.073954843139284</v>
      </c>
      <c r="AS556" s="11">
        <f>IF(('OddsRatio_working_3-way'!X556=0),IF(Q556&gt;0,-Q556^(1/3),(-Q556)^(1/3)),'OddsRatio_working_3-way'!AM556-'OddsRatio_working_3-way'!R556/3)</f>
        <v>-0.78894234832406274</v>
      </c>
      <c r="AT556" s="11">
        <f>IF(('OddsRatio_working_3-way'!X556=0),IF(Q556&gt;0,-Q556^(1/3),(-Q556)^(1/3)),'OddsRatio_working_3-way'!AN556-'OddsRatio_working_3-way'!R556/3)</f>
        <v>-0.28501249481522173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9">
        <f t="shared" si="117"/>
        <v>0.44966316397157424</v>
      </c>
      <c r="E557" s="9">
        <f t="shared" si="118"/>
        <v>0.26883537461165707</v>
      </c>
      <c r="F557" s="9">
        <f t="shared" si="119"/>
        <v>0.28150146141676857</v>
      </c>
      <c r="G557" s="9">
        <f t="shared" si="120"/>
        <v>1.0460571419112163</v>
      </c>
      <c r="H557" s="9">
        <f t="shared" si="121"/>
        <v>2.2238868560361231</v>
      </c>
      <c r="I557" s="9">
        <f t="shared" si="122"/>
        <v>3.7197485689691621</v>
      </c>
      <c r="J557" s="9">
        <f t="shared" si="123"/>
        <v>3.5523794262633683</v>
      </c>
      <c r="K557" s="11">
        <f t="shared" si="124"/>
        <v>0.46082949308755761</v>
      </c>
      <c r="L557" s="11">
        <f t="shared" si="125"/>
        <v>0.27777777777777779</v>
      </c>
      <c r="M557" s="11">
        <f t="shared" si="126"/>
        <v>0.29069767441860467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-0.27620297931625759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0.2310845568534991</v>
      </c>
      <c r="Q557" s="11">
        <f>2*'OddsRatio_working_3-way'!K557*'OddsRatio_working_3-way'!L557*'OddsRatio_working_3-way'!M557</f>
        <v>7.4423367746698582E-2</v>
      </c>
      <c r="R557" s="11">
        <f t="shared" si="127"/>
        <v>0</v>
      </c>
      <c r="S557" s="11">
        <f t="shared" si="128"/>
        <v>-0.83664758948491624</v>
      </c>
      <c r="T557" s="11">
        <f t="shared" si="129"/>
        <v>-0.26945171964087478</v>
      </c>
      <c r="U557" s="11">
        <f>'OddsRatio_working_3-way'!S557-'OddsRatio_working_3-way'!R557^2/3</f>
        <v>-0.83664758948491624</v>
      </c>
      <c r="V557" s="11">
        <f>'OddsRatio_working_3-way'!S557*'OddsRatio_working_3-way'!R557/3-2*'OddsRatio_working_3-way'!R557^3/27-'OddsRatio_working_3-way'!T557</f>
        <v>0.26945171964087478</v>
      </c>
      <c r="W557" s="11">
        <f>'OddsRatio_working_3-way'!V557^2+4*'OddsRatio_working_3-way'!U557^3/27</f>
        <v>-1.4156645028332554E-2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0.14727599451858842</v>
      </c>
      <c r="Y557" s="11">
        <f>IF('OddsRatio_working_3-way'!W557&gt;=0,IF('OddsRatio_working_3-way'!V557+SQRT('OddsRatio_working_3-way'!W557)&gt;0,0,PI()),ACOS('OddsRatio_working_3-way'!V557/(2*'OddsRatio_working_3-way'!X557)))</f>
        <v>0.41582116509626266</v>
      </c>
      <c r="Z557" s="11">
        <f>'OddsRatio_working_3-way'!X557^(1/3)*COS('OddsRatio_working_3-way'!Y557/3)</f>
        <v>0.52302857095560817</v>
      </c>
      <c r="AA557" s="11">
        <f>'OddsRatio_working_3-way'!X557^(1/3)*COS(('OddsRatio_working_3-way'!Y557+2*PI())/3)</f>
        <v>-0.32470236065287056</v>
      </c>
      <c r="AB557" s="11">
        <f>'OddsRatio_working_3-way'!X557^(1/3)*COS(('OddsRatio_working_3-way'!Y557+4*PI())/3)</f>
        <v>-0.1983262103027377</v>
      </c>
      <c r="AC557" s="11">
        <f>'OddsRatio_working_3-way'!X557^(1/3)*SIN('OddsRatio_working_3-way'!Y557/3)</f>
        <v>7.2963304423797934E-2</v>
      </c>
      <c r="AD557" s="11">
        <f>'OddsRatio_working_3-way'!X557^(1/3)*SIN(('OddsRatio_working_3-way'!Y557+2*PI())/3)</f>
        <v>0.41647437714072955</v>
      </c>
      <c r="AE557" s="11">
        <f>'OddsRatio_working_3-way'!X557^(1/3)*SIN(('OddsRatio_working_3-way'!Y557+4*PI())/3)</f>
        <v>-0.48943768156452738</v>
      </c>
      <c r="AF557" s="11">
        <f>-'OddsRatio_working_3-way'!U557/(3*'OddsRatio_working_3-way'!X557^(1/3))*COS(('OddsRatio_working_3-way'!Y557)/3)</f>
        <v>0.52302857095560817</v>
      </c>
      <c r="AG557" s="11">
        <f>-'OddsRatio_working_3-way'!U557/(3*'OddsRatio_working_3-way'!X557^(1/3))*COS(('OddsRatio_working_3-way'!Y557+2*PI())/3)</f>
        <v>-0.32470236065287056</v>
      </c>
      <c r="AH557" s="11">
        <f>-'OddsRatio_working_3-way'!U557/(3*'OddsRatio_working_3-way'!X557^(1/3))*COS(('OddsRatio_working_3-way'!Y557+4*PI())/3)</f>
        <v>-0.1983262103027377</v>
      </c>
      <c r="AI557" s="11">
        <f>'OddsRatio_working_3-way'!U557/(3*'OddsRatio_working_3-way'!X557^(1/3))*SIN(('OddsRatio_working_3-way'!Y557)/3)</f>
        <v>-7.2963304423797934E-2</v>
      </c>
      <c r="AJ557" s="11">
        <f>'OddsRatio_working_3-way'!U557/(3*'OddsRatio_working_3-way'!X557^(1/3))*SIN(('OddsRatio_working_3-way'!Y557+2*PI())/3)</f>
        <v>-0.41647437714072955</v>
      </c>
      <c r="AK557" s="11">
        <f>'OddsRatio_working_3-way'!U557/(3*'OddsRatio_working_3-way'!X557^(1/3))*SIN(('OddsRatio_working_3-way'!Y557+4*PI())/3)</f>
        <v>0.48943768156452738</v>
      </c>
      <c r="AL557" s="11">
        <f>'OddsRatio_working_3-way'!Z557+'OddsRatio_working_3-way'!AF557</f>
        <v>1.0460571419112163</v>
      </c>
      <c r="AM557" s="11">
        <f>'OddsRatio_working_3-way'!AA557+'OddsRatio_working_3-way'!AG557</f>
        <v>-0.64940472130574112</v>
      </c>
      <c r="AN557" s="11">
        <f>'OddsRatio_working_3-way'!AB557+'OddsRatio_working_3-way'!AH557</f>
        <v>-0.3966524206054754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1.0460571419112163</v>
      </c>
      <c r="AS557" s="11">
        <f>IF(('OddsRatio_working_3-way'!X557=0),IF(Q557&gt;0,-Q557^(1/3),(-Q557)^(1/3)),'OddsRatio_working_3-way'!AM557-'OddsRatio_working_3-way'!R557/3)</f>
        <v>-0.64940472130574112</v>
      </c>
      <c r="AT557" s="11">
        <f>IF(('OddsRatio_working_3-way'!X557=0),IF(Q557&gt;0,-Q557^(1/3),(-Q557)^(1/3)),'OddsRatio_working_3-way'!AN557-'OddsRatio_working_3-way'!R557/3)</f>
        <v>-0.3966524206054754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9">
        <f t="shared" si="117"/>
        <v>0.55624228075144466</v>
      </c>
      <c r="E558" s="9">
        <f t="shared" si="118"/>
        <v>0.24663047012405476</v>
      </c>
      <c r="F558" s="9">
        <f t="shared" si="119"/>
        <v>0.19712724912450033</v>
      </c>
      <c r="G558" s="9">
        <f t="shared" si="120"/>
        <v>1.0497075753834553</v>
      </c>
      <c r="H558" s="9">
        <f t="shared" si="121"/>
        <v>1.7977777572914262</v>
      </c>
      <c r="I558" s="9">
        <f t="shared" si="122"/>
        <v>4.0546490443658545</v>
      </c>
      <c r="J558" s="9">
        <f t="shared" si="123"/>
        <v>5.0728653924878069</v>
      </c>
      <c r="K558" s="11">
        <f t="shared" si="124"/>
        <v>0.56818181818181823</v>
      </c>
      <c r="L558" s="11">
        <f t="shared" si="125"/>
        <v>0.25575447570332482</v>
      </c>
      <c r="M558" s="11">
        <f t="shared" si="126"/>
        <v>0.20491803278688525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-0.25552244807726743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0.22482142925206111</v>
      </c>
      <c r="Q558" s="11">
        <f>2*'OddsRatio_working_3-way'!K558*'OddsRatio_working_3-way'!L558*'OddsRatio_working_3-way'!M558</f>
        <v>5.9555345497234742E-2</v>
      </c>
      <c r="R558" s="11">
        <f t="shared" si="127"/>
        <v>0</v>
      </c>
      <c r="S558" s="11">
        <f t="shared" si="128"/>
        <v>-0.87985001295885112</v>
      </c>
      <c r="T558" s="11">
        <f t="shared" si="129"/>
        <v>-0.23307285111492748</v>
      </c>
      <c r="U558" s="11">
        <f>'OddsRatio_working_3-way'!S558-'OddsRatio_working_3-way'!R558^2/3</f>
        <v>-0.87985001295885112</v>
      </c>
      <c r="V558" s="11">
        <f>'OddsRatio_working_3-way'!S558*'OddsRatio_working_3-way'!R558/3-2*'OddsRatio_working_3-way'!R558^3/27-'OddsRatio_working_3-way'!T558</f>
        <v>0.23307285111492748</v>
      </c>
      <c r="W558" s="11">
        <f>'OddsRatio_working_3-way'!V558^2+4*'OddsRatio_working_3-way'!U558^3/27</f>
        <v>-4.6584247479435265E-2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0.15882946940529993</v>
      </c>
      <c r="Y558" s="11">
        <f>IF('OddsRatio_working_3-way'!W558&gt;=0,IF('OddsRatio_working_3-way'!V558+SQRT('OddsRatio_working_3-way'!W558)&gt;0,0,PI()),ACOS('OddsRatio_working_3-way'!V558/(2*'OddsRatio_working_3-way'!X558)))</f>
        <v>0.74701481498313138</v>
      </c>
      <c r="Z558" s="11">
        <f>'OddsRatio_working_3-way'!X558^(1/3)*COS('OddsRatio_working_3-way'!Y558/3)</f>
        <v>0.52485378769172764</v>
      </c>
      <c r="AA558" s="11">
        <f>'OddsRatio_working_3-way'!X558^(1/3)*COS(('OddsRatio_working_3-way'!Y558+2*PI())/3)</f>
        <v>-0.3780075124587956</v>
      </c>
      <c r="AB558" s="11">
        <f>'OddsRatio_working_3-way'!X558^(1/3)*COS(('OddsRatio_working_3-way'!Y558+4*PI())/3)</f>
        <v>-0.14684627523293212</v>
      </c>
      <c r="AC558" s="11">
        <f>'OddsRatio_working_3-way'!X558^(1/3)*SIN('OddsRatio_working_3-way'!Y558/3)</f>
        <v>0.13346100253855919</v>
      </c>
      <c r="AD558" s="11">
        <f>'OddsRatio_working_3-way'!X558^(1/3)*SIN(('OddsRatio_working_3-way'!Y558+2*PI())/3)</f>
        <v>0.38780621214424082</v>
      </c>
      <c r="AE558" s="11">
        <f>'OddsRatio_working_3-way'!X558^(1/3)*SIN(('OddsRatio_working_3-way'!Y558+4*PI())/3)</f>
        <v>-0.52126721468280002</v>
      </c>
      <c r="AF558" s="11">
        <f>-'OddsRatio_working_3-way'!U558/(3*'OddsRatio_working_3-way'!X558^(1/3))*COS(('OddsRatio_working_3-way'!Y558)/3)</f>
        <v>0.52485378769172764</v>
      </c>
      <c r="AG558" s="11">
        <f>-'OddsRatio_working_3-way'!U558/(3*'OddsRatio_working_3-way'!X558^(1/3))*COS(('OddsRatio_working_3-way'!Y558+2*PI())/3)</f>
        <v>-0.3780075124587956</v>
      </c>
      <c r="AH558" s="11">
        <f>-'OddsRatio_working_3-way'!U558/(3*'OddsRatio_working_3-way'!X558^(1/3))*COS(('OddsRatio_working_3-way'!Y558+4*PI())/3)</f>
        <v>-0.14684627523293212</v>
      </c>
      <c r="AI558" s="11">
        <f>'OddsRatio_working_3-way'!U558/(3*'OddsRatio_working_3-way'!X558^(1/3))*SIN(('OddsRatio_working_3-way'!Y558)/3)</f>
        <v>-0.13346100253855919</v>
      </c>
      <c r="AJ558" s="11">
        <f>'OddsRatio_working_3-way'!U558/(3*'OddsRatio_working_3-way'!X558^(1/3))*SIN(('OddsRatio_working_3-way'!Y558+2*PI())/3)</f>
        <v>-0.38780621214424082</v>
      </c>
      <c r="AK558" s="11">
        <f>'OddsRatio_working_3-way'!U558/(3*'OddsRatio_working_3-way'!X558^(1/3))*SIN(('OddsRatio_working_3-way'!Y558+4*PI())/3)</f>
        <v>0.52126721468280002</v>
      </c>
      <c r="AL558" s="11">
        <f>'OddsRatio_working_3-way'!Z558+'OddsRatio_working_3-way'!AF558</f>
        <v>1.0497075753834553</v>
      </c>
      <c r="AM558" s="11">
        <f>'OddsRatio_working_3-way'!AA558+'OddsRatio_working_3-way'!AG558</f>
        <v>-0.75601502491759121</v>
      </c>
      <c r="AN558" s="11">
        <f>'OddsRatio_working_3-way'!AB558+'OddsRatio_working_3-way'!AH558</f>
        <v>-0.29369255046586423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1.0497075753834553</v>
      </c>
      <c r="AS558" s="11">
        <f>IF(('OddsRatio_working_3-way'!X558=0),IF(Q558&gt;0,-Q558^(1/3),(-Q558)^(1/3)),'OddsRatio_working_3-way'!AM558-'OddsRatio_working_3-way'!R558/3)</f>
        <v>-0.75601502491759121</v>
      </c>
      <c r="AT558" s="11">
        <f>IF(('OddsRatio_working_3-way'!X558=0),IF(Q558&gt;0,-Q558^(1/3),(-Q558)^(1/3)),'OddsRatio_working_3-way'!AN558-'OddsRatio_working_3-way'!R558/3)</f>
        <v>-0.29369255046586423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9">
        <f t="shared" si="117"/>
        <v>0.14908208576217374</v>
      </c>
      <c r="E559" s="9">
        <f t="shared" si="118"/>
        <v>0.20286536109650621</v>
      </c>
      <c r="F559" s="9">
        <f t="shared" si="119"/>
        <v>0.64805255314132004</v>
      </c>
      <c r="G559" s="9">
        <f t="shared" si="120"/>
        <v>1.064872022664106</v>
      </c>
      <c r="H559" s="9">
        <f t="shared" si="121"/>
        <v>6.7077140414796084</v>
      </c>
      <c r="I559" s="9">
        <f t="shared" si="122"/>
        <v>4.9293777636305514</v>
      </c>
      <c r="J559" s="9">
        <f t="shared" si="123"/>
        <v>1.5430847315586937</v>
      </c>
      <c r="K559" s="11">
        <f t="shared" si="124"/>
        <v>0.15723270440251572</v>
      </c>
      <c r="L559" s="11">
        <f t="shared" si="125"/>
        <v>0.21321961620469082</v>
      </c>
      <c r="M559" s="11">
        <f t="shared" si="126"/>
        <v>0.66225165562913912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-0.22395173238606947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0.21225160678462707</v>
      </c>
      <c r="Q559" s="11">
        <f>2*'OddsRatio_working_3-way'!K559*'OddsRatio_working_3-way'!L559*'OddsRatio_working_3-way'!M559</f>
        <v>4.440410183778809E-2</v>
      </c>
      <c r="R559" s="11">
        <f t="shared" si="127"/>
        <v>0</v>
      </c>
      <c r="S559" s="11">
        <f t="shared" si="128"/>
        <v>-0.94775603887148052</v>
      </c>
      <c r="T559" s="11">
        <f t="shared" si="129"/>
        <v>-0.19827532193964029</v>
      </c>
      <c r="U559" s="11">
        <f>'OddsRatio_working_3-way'!S559-'OddsRatio_working_3-way'!R559^2/3</f>
        <v>-0.94775603887148052</v>
      </c>
      <c r="V559" s="11">
        <f>'OddsRatio_working_3-way'!S559*'OddsRatio_working_3-way'!R559/3-2*'OddsRatio_working_3-way'!R559^3/27-'OddsRatio_working_3-way'!T559</f>
        <v>0.19827532193964029</v>
      </c>
      <c r="W559" s="11">
        <f>'OddsRatio_working_3-way'!V559^2+4*'OddsRatio_working_3-way'!U559^3/27</f>
        <v>-8.680746185429275E-2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0.17756728664407806</v>
      </c>
      <c r="Y559" s="11">
        <f>IF('OddsRatio_working_3-way'!W559&gt;=0,IF('OddsRatio_working_3-way'!V559+SQRT('OddsRatio_working_3-way'!W559)&gt;0,0,PI()),ACOS('OddsRatio_working_3-way'!V559/(2*'OddsRatio_working_3-way'!X559)))</f>
        <v>0.97844850360937807</v>
      </c>
      <c r="Z559" s="11">
        <f>'OddsRatio_working_3-way'!X559^(1/3)*COS('OddsRatio_working_3-way'!Y559/3)</f>
        <v>0.53243601133205298</v>
      </c>
      <c r="AA559" s="11">
        <f>'OddsRatio_working_3-way'!X559^(1/3)*COS(('OddsRatio_working_3-way'!Y559+2*PI())/3)</f>
        <v>-0.42217610932043942</v>
      </c>
      <c r="AB559" s="11">
        <f>'OddsRatio_working_3-way'!X559^(1/3)*COS(('OddsRatio_working_3-way'!Y559+4*PI())/3)</f>
        <v>-0.11025990201161372</v>
      </c>
      <c r="AC559" s="11">
        <f>'OddsRatio_working_3-way'!X559^(1/3)*SIN('OddsRatio_working_3-way'!Y559/3)</f>
        <v>0.18008490625435777</v>
      </c>
      <c r="AD559" s="11">
        <f>'OddsRatio_working_3-way'!X559^(1/3)*SIN(('OddsRatio_working_3-way'!Y559+2*PI())/3)</f>
        <v>0.37106065857603832</v>
      </c>
      <c r="AE559" s="11">
        <f>'OddsRatio_working_3-way'!X559^(1/3)*SIN(('OddsRatio_working_3-way'!Y559+4*PI())/3)</f>
        <v>-0.55114556483039601</v>
      </c>
      <c r="AF559" s="11">
        <f>-'OddsRatio_working_3-way'!U559/(3*'OddsRatio_working_3-way'!X559^(1/3))*COS(('OddsRatio_working_3-way'!Y559)/3)</f>
        <v>0.53243601133205298</v>
      </c>
      <c r="AG559" s="11">
        <f>-'OddsRatio_working_3-way'!U559/(3*'OddsRatio_working_3-way'!X559^(1/3))*COS(('OddsRatio_working_3-way'!Y559+2*PI())/3)</f>
        <v>-0.42217610932043942</v>
      </c>
      <c r="AH559" s="11">
        <f>-'OddsRatio_working_3-way'!U559/(3*'OddsRatio_working_3-way'!X559^(1/3))*COS(('OddsRatio_working_3-way'!Y559+4*PI())/3)</f>
        <v>-0.11025990201161372</v>
      </c>
      <c r="AI559" s="11">
        <f>'OddsRatio_working_3-way'!U559/(3*'OddsRatio_working_3-way'!X559^(1/3))*SIN(('OddsRatio_working_3-way'!Y559)/3)</f>
        <v>-0.18008490625435777</v>
      </c>
      <c r="AJ559" s="11">
        <f>'OddsRatio_working_3-way'!U559/(3*'OddsRatio_working_3-way'!X559^(1/3))*SIN(('OddsRatio_working_3-way'!Y559+2*PI())/3)</f>
        <v>-0.37106065857603832</v>
      </c>
      <c r="AK559" s="11">
        <f>'OddsRatio_working_3-way'!U559/(3*'OddsRatio_working_3-way'!X559^(1/3))*SIN(('OddsRatio_working_3-way'!Y559+4*PI())/3)</f>
        <v>0.55114556483039601</v>
      </c>
      <c r="AL559" s="11">
        <f>'OddsRatio_working_3-way'!Z559+'OddsRatio_working_3-way'!AF559</f>
        <v>1.064872022664106</v>
      </c>
      <c r="AM559" s="11">
        <f>'OddsRatio_working_3-way'!AA559+'OddsRatio_working_3-way'!AG559</f>
        <v>-0.84435221864087884</v>
      </c>
      <c r="AN559" s="11">
        <f>'OddsRatio_working_3-way'!AB559+'OddsRatio_working_3-way'!AH559</f>
        <v>-0.22051980402322743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1.064872022664106</v>
      </c>
      <c r="AS559" s="11">
        <f>IF(('OddsRatio_working_3-way'!X559=0),IF(Q559&gt;0,-Q559^(1/3),(-Q559)^(1/3)),'OddsRatio_working_3-way'!AM559-'OddsRatio_working_3-way'!R559/3)</f>
        <v>-0.84435221864087884</v>
      </c>
      <c r="AT559" s="11">
        <f>IF(('OddsRatio_working_3-way'!X559=0),IF(Q559&gt;0,-Q559^(1/3),(-Q559)^(1/3)),'OddsRatio_working_3-way'!AN559-'OddsRatio_working_3-way'!R559/3)</f>
        <v>-0.22051980402322743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9">
        <f t="shared" si="117"/>
        <v>0.25308562859436651</v>
      </c>
      <c r="E560" s="9">
        <f t="shared" si="118"/>
        <v>0.26782562499852058</v>
      </c>
      <c r="F560" s="9">
        <f t="shared" si="119"/>
        <v>0.4790887464071128</v>
      </c>
      <c r="G560" s="9">
        <f t="shared" si="120"/>
        <v>1.0355199522494654</v>
      </c>
      <c r="H560" s="9">
        <f t="shared" si="121"/>
        <v>3.9512318639109769</v>
      </c>
      <c r="I560" s="9">
        <f t="shared" si="122"/>
        <v>3.733772673938589</v>
      </c>
      <c r="J560" s="9">
        <f t="shared" si="123"/>
        <v>2.0872959498619386</v>
      </c>
      <c r="K560" s="11">
        <f t="shared" si="124"/>
        <v>0.25974025974025972</v>
      </c>
      <c r="L560" s="11">
        <f t="shared" si="125"/>
        <v>0.27472527472527469</v>
      </c>
      <c r="M560" s="11">
        <f t="shared" si="126"/>
        <v>0.48780487804878053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-0.27499329938354322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0.22764691754238792</v>
      </c>
      <c r="Q560" s="11">
        <f>2*'OddsRatio_working_3-way'!K560*'OddsRatio_working_3-way'!L560*'OddsRatio_working_3-way'!M560</f>
        <v>6.9616794355470316E-2</v>
      </c>
      <c r="R560" s="11">
        <f t="shared" si="127"/>
        <v>0</v>
      </c>
      <c r="S560" s="11">
        <f t="shared" si="128"/>
        <v>-0.82782714361661747</v>
      </c>
      <c r="T560" s="11">
        <f t="shared" si="129"/>
        <v>-0.25315814789499008</v>
      </c>
      <c r="U560" s="11">
        <f>'OddsRatio_working_3-way'!S560-'OddsRatio_working_3-way'!R560^2/3</f>
        <v>-0.82782714361661747</v>
      </c>
      <c r="V560" s="11">
        <f>'OddsRatio_working_3-way'!S560*'OddsRatio_working_3-way'!R560/3-2*'OddsRatio_working_3-way'!R560^3/27-'OddsRatio_working_3-way'!T560</f>
        <v>0.25315814789499008</v>
      </c>
      <c r="W560" s="11">
        <f>'OddsRatio_working_3-way'!V560^2+4*'OddsRatio_working_3-way'!U560^3/27</f>
        <v>-1.9956597117764166E-2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0.14495313463615217</v>
      </c>
      <c r="Y560" s="11">
        <f>IF('OddsRatio_working_3-way'!W560&gt;=0,IF('OddsRatio_working_3-way'!V560+SQRT('OddsRatio_working_3-way'!W560)&gt;0,0,PI()),ACOS('OddsRatio_working_3-way'!V560/(2*'OddsRatio_working_3-way'!X560)))</f>
        <v>0.50898128025624501</v>
      </c>
      <c r="Z560" s="11">
        <f>'OddsRatio_working_3-way'!X560^(1/3)*COS('OddsRatio_working_3-way'!Y560/3)</f>
        <v>0.51775997612473268</v>
      </c>
      <c r="AA560" s="11">
        <f>'OddsRatio_working_3-way'!X560^(1/3)*COS(('OddsRatio_working_3-way'!Y560+2*PI())/3)</f>
        <v>-0.33569301590687678</v>
      </c>
      <c r="AB560" s="11">
        <f>'OddsRatio_working_3-way'!X560^(1/3)*COS(('OddsRatio_working_3-way'!Y560+4*PI())/3)</f>
        <v>-0.18206696021785607</v>
      </c>
      <c r="AC560" s="11">
        <f>'OddsRatio_working_3-way'!X560^(1/3)*SIN('OddsRatio_working_3-way'!Y560/3)</f>
        <v>8.8696044606596539E-2</v>
      </c>
      <c r="AD560" s="11">
        <f>'OddsRatio_working_3-way'!X560^(1/3)*SIN(('OddsRatio_working_3-way'!Y560+2*PI())/3)</f>
        <v>0.40404527008354463</v>
      </c>
      <c r="AE560" s="11">
        <f>'OddsRatio_working_3-way'!X560^(1/3)*SIN(('OddsRatio_working_3-way'!Y560+4*PI())/3)</f>
        <v>-0.49274131469014121</v>
      </c>
      <c r="AF560" s="11">
        <f>-'OddsRatio_working_3-way'!U560/(3*'OddsRatio_working_3-way'!X560^(1/3))*COS(('OddsRatio_working_3-way'!Y560)/3)</f>
        <v>0.51775997612473268</v>
      </c>
      <c r="AG560" s="11">
        <f>-'OddsRatio_working_3-way'!U560/(3*'OddsRatio_working_3-way'!X560^(1/3))*COS(('OddsRatio_working_3-way'!Y560+2*PI())/3)</f>
        <v>-0.33569301590687678</v>
      </c>
      <c r="AH560" s="11">
        <f>-'OddsRatio_working_3-way'!U560/(3*'OddsRatio_working_3-way'!X560^(1/3))*COS(('OddsRatio_working_3-way'!Y560+4*PI())/3)</f>
        <v>-0.18206696021785607</v>
      </c>
      <c r="AI560" s="11">
        <f>'OddsRatio_working_3-way'!U560/(3*'OddsRatio_working_3-way'!X560^(1/3))*SIN(('OddsRatio_working_3-way'!Y560)/3)</f>
        <v>-8.8696044606596539E-2</v>
      </c>
      <c r="AJ560" s="11">
        <f>'OddsRatio_working_3-way'!U560/(3*'OddsRatio_working_3-way'!X560^(1/3))*SIN(('OddsRatio_working_3-way'!Y560+2*PI())/3)</f>
        <v>-0.40404527008354463</v>
      </c>
      <c r="AK560" s="11">
        <f>'OddsRatio_working_3-way'!U560/(3*'OddsRatio_working_3-way'!X560^(1/3))*SIN(('OddsRatio_working_3-way'!Y560+4*PI())/3)</f>
        <v>0.49274131469014121</v>
      </c>
      <c r="AL560" s="11">
        <f>'OddsRatio_working_3-way'!Z560+'OddsRatio_working_3-way'!AF560</f>
        <v>1.0355199522494654</v>
      </c>
      <c r="AM560" s="11">
        <f>'OddsRatio_working_3-way'!AA560+'OddsRatio_working_3-way'!AG560</f>
        <v>-0.67138603181375356</v>
      </c>
      <c r="AN560" s="11">
        <f>'OddsRatio_working_3-way'!AB560+'OddsRatio_working_3-way'!AH560</f>
        <v>-0.36413392043571213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1.0355199522494654</v>
      </c>
      <c r="AS560" s="11">
        <f>IF(('OddsRatio_working_3-way'!X560=0),IF(Q560&gt;0,-Q560^(1/3),(-Q560)^(1/3)),'OddsRatio_working_3-way'!AM560-'OddsRatio_working_3-way'!R560/3)</f>
        <v>-0.67138603181375356</v>
      </c>
      <c r="AT560" s="11">
        <f>IF(('OddsRatio_working_3-way'!X560=0),IF(Q560&gt;0,-Q560^(1/3),(-Q560)^(1/3)),'OddsRatio_working_3-way'!AN560-'OddsRatio_working_3-way'!R560/3)</f>
        <v>-0.36413392043571213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9">
        <f t="shared" si="117"/>
        <v>0.36819121091570534</v>
      </c>
      <c r="E561" s="9">
        <f t="shared" si="118"/>
        <v>0.27581213441988017</v>
      </c>
      <c r="F561" s="9">
        <f t="shared" si="119"/>
        <v>0.3559966546644146</v>
      </c>
      <c r="G561" s="9">
        <f t="shared" si="120"/>
        <v>1.0337229487935409</v>
      </c>
      <c r="H561" s="9">
        <f t="shared" si="121"/>
        <v>2.7159800949972777</v>
      </c>
      <c r="I561" s="9">
        <f t="shared" si="122"/>
        <v>3.6256562899355935</v>
      </c>
      <c r="J561" s="9">
        <f t="shared" si="123"/>
        <v>2.8090151603886966</v>
      </c>
      <c r="K561" s="11">
        <f t="shared" si="124"/>
        <v>0.37593984962406013</v>
      </c>
      <c r="L561" s="11">
        <f t="shared" si="125"/>
        <v>0.2824858757062147</v>
      </c>
      <c r="M561" s="11">
        <f t="shared" si="126"/>
        <v>0.36363636363636365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-0.28494580055686214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0.22977320033519857</v>
      </c>
      <c r="Q561" s="11">
        <f>2*'OddsRatio_working_3-way'!K561*'OddsRatio_working_3-way'!L561*'OddsRatio_working_3-way'!M561</f>
        <v>7.7234689188302036E-2</v>
      </c>
      <c r="R561" s="11">
        <f t="shared" si="127"/>
        <v>0</v>
      </c>
      <c r="S561" s="11">
        <f t="shared" si="128"/>
        <v>-0.80637510672611701</v>
      </c>
      <c r="T561" s="11">
        <f t="shared" si="129"/>
        <v>-0.27105045604239225</v>
      </c>
      <c r="U561" s="11">
        <f>'OddsRatio_working_3-way'!S561-'OddsRatio_working_3-way'!R561^2/3</f>
        <v>-0.80637510672611701</v>
      </c>
      <c r="V561" s="11">
        <f>'OddsRatio_working_3-way'!S561*'OddsRatio_working_3-way'!R561/3-2*'OddsRatio_working_3-way'!R561^3/27-'OddsRatio_working_3-way'!T561</f>
        <v>0.27105045604239225</v>
      </c>
      <c r="W561" s="11">
        <f>'OddsRatio_working_3-way'!V561^2+4*'OddsRatio_working_3-way'!U561^3/27</f>
        <v>-4.2113546906168142E-3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0.1393553949542371</v>
      </c>
      <c r="Y561" s="11">
        <f>IF('OddsRatio_working_3-way'!W561&gt;=0,IF('OddsRatio_working_3-way'!V561+SQRT('OddsRatio_working_3-way'!W561)&gt;0,0,PI()),ACOS('OddsRatio_working_3-way'!V561/(2*'OddsRatio_working_3-way'!X561)))</f>
        <v>0.23499667507641808</v>
      </c>
      <c r="Z561" s="11">
        <f>'OddsRatio_working_3-way'!X561^(1/3)*COS('OddsRatio_working_3-way'!Y561/3)</f>
        <v>0.51686147439677055</v>
      </c>
      <c r="AA561" s="11">
        <f>'OddsRatio_working_3-way'!X561^(1/3)*COS(('OddsRatio_working_3-way'!Y561+2*PI())/3)</f>
        <v>-0.29356531980337303</v>
      </c>
      <c r="AB561" s="11">
        <f>'OddsRatio_working_3-way'!X561^(1/3)*COS(('OddsRatio_working_3-way'!Y561+4*PI())/3)</f>
        <v>-0.22329615459339741</v>
      </c>
      <c r="AC561" s="11">
        <f>'OddsRatio_working_3-way'!X561^(1/3)*SIN('OddsRatio_working_3-way'!Y561/3)</f>
        <v>4.0569921449709619E-2</v>
      </c>
      <c r="AD561" s="11">
        <f>'OddsRatio_working_3-way'!X561^(1/3)*SIN(('OddsRatio_working_3-way'!Y561+2*PI())/3)</f>
        <v>0.42733020634022867</v>
      </c>
      <c r="AE561" s="11">
        <f>'OddsRatio_working_3-way'!X561^(1/3)*SIN(('OddsRatio_working_3-way'!Y561+4*PI())/3)</f>
        <v>-0.46790012778993839</v>
      </c>
      <c r="AF561" s="11">
        <f>-'OddsRatio_working_3-way'!U561/(3*'OddsRatio_working_3-way'!X561^(1/3))*COS(('OddsRatio_working_3-way'!Y561)/3)</f>
        <v>0.51686147439677033</v>
      </c>
      <c r="AG561" s="11">
        <f>-'OddsRatio_working_3-way'!U561/(3*'OddsRatio_working_3-way'!X561^(1/3))*COS(('OddsRatio_working_3-way'!Y561+2*PI())/3)</f>
        <v>-0.29356531980337286</v>
      </c>
      <c r="AH561" s="11">
        <f>-'OddsRatio_working_3-way'!U561/(3*'OddsRatio_working_3-way'!X561^(1/3))*COS(('OddsRatio_working_3-way'!Y561+4*PI())/3)</f>
        <v>-0.22329615459339733</v>
      </c>
      <c r="AI561" s="11">
        <f>'OddsRatio_working_3-way'!U561/(3*'OddsRatio_working_3-way'!X561^(1/3))*SIN(('OddsRatio_working_3-way'!Y561)/3)</f>
        <v>-4.0569921449709598E-2</v>
      </c>
      <c r="AJ561" s="11">
        <f>'OddsRatio_working_3-way'!U561/(3*'OddsRatio_working_3-way'!X561^(1/3))*SIN(('OddsRatio_working_3-way'!Y561+2*PI())/3)</f>
        <v>-0.42733020634022845</v>
      </c>
      <c r="AK561" s="11">
        <f>'OddsRatio_working_3-way'!U561/(3*'OddsRatio_working_3-way'!X561^(1/3))*SIN(('OddsRatio_working_3-way'!Y561+4*PI())/3)</f>
        <v>0.46790012778993817</v>
      </c>
      <c r="AL561" s="11">
        <f>'OddsRatio_working_3-way'!Z561+'OddsRatio_working_3-way'!AF561</f>
        <v>1.0337229487935409</v>
      </c>
      <c r="AM561" s="11">
        <f>'OddsRatio_working_3-way'!AA561+'OddsRatio_working_3-way'!AG561</f>
        <v>-0.58713063960674594</v>
      </c>
      <c r="AN561" s="11">
        <f>'OddsRatio_working_3-way'!AB561+'OddsRatio_working_3-way'!AH561</f>
        <v>-0.44659230918679471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1.0337229487935409</v>
      </c>
      <c r="AS561" s="11">
        <f>IF(('OddsRatio_working_3-way'!X561=0),IF(Q561&gt;0,-Q561^(1/3),(-Q561)^(1/3)),'OddsRatio_working_3-way'!AM561-'OddsRatio_working_3-way'!R561/3)</f>
        <v>-0.58713063960674594</v>
      </c>
      <c r="AT561" s="11">
        <f>IF(('OddsRatio_working_3-way'!X561=0),IF(Q561&gt;0,-Q561^(1/3),(-Q561)^(1/3)),'OddsRatio_working_3-way'!AN561-'OddsRatio_working_3-way'!R561/3)</f>
        <v>-0.44659230918679471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9">
        <f t="shared" si="117"/>
        <v>0.30362573671484216</v>
      </c>
      <c r="E562" s="9">
        <f t="shared" si="118"/>
        <v>0.27179391559526284</v>
      </c>
      <c r="F562" s="9">
        <f t="shared" si="119"/>
        <v>0.424580347689895</v>
      </c>
      <c r="G562" s="9">
        <f t="shared" si="120"/>
        <v>1.0425129287903179</v>
      </c>
      <c r="H562" s="9">
        <f t="shared" si="121"/>
        <v>3.2935284433386998</v>
      </c>
      <c r="I562" s="9">
        <f t="shared" si="122"/>
        <v>3.6792582269911169</v>
      </c>
      <c r="J562" s="9">
        <f t="shared" si="123"/>
        <v>2.3552668074274132</v>
      </c>
      <c r="K562" s="11">
        <f t="shared" si="124"/>
        <v>0.3125</v>
      </c>
      <c r="L562" s="11">
        <f t="shared" si="125"/>
        <v>0.28011204481792717</v>
      </c>
      <c r="M562" s="11">
        <f t="shared" si="126"/>
        <v>0.43478260869565222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-0.27973906954085981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0.23101631957130678</v>
      </c>
      <c r="Q562" s="11">
        <f>2*'OddsRatio_working_3-way'!K562*'OddsRatio_working_3-way'!L562*'OddsRatio_working_3-way'!M562</f>
        <v>7.6117403483132381E-2</v>
      </c>
      <c r="R562" s="11">
        <f t="shared" si="127"/>
        <v>0</v>
      </c>
      <c r="S562" s="11">
        <f t="shared" si="128"/>
        <v>-0.82582786862942503</v>
      </c>
      <c r="T562" s="11">
        <f t="shared" si="129"/>
        <v>-0.27210143941661452</v>
      </c>
      <c r="U562" s="11">
        <f>'OddsRatio_working_3-way'!S562-'OddsRatio_working_3-way'!R562^2/3</f>
        <v>-0.82582786862942503</v>
      </c>
      <c r="V562" s="11">
        <f>'OddsRatio_working_3-way'!S562*'OddsRatio_working_3-way'!R562/3-2*'OddsRatio_working_3-way'!R562^3/27-'OddsRatio_working_3-way'!T562</f>
        <v>0.27210143941661452</v>
      </c>
      <c r="W562" s="11">
        <f>'OddsRatio_working_3-way'!V562^2+4*'OddsRatio_working_3-way'!U562^3/27</f>
        <v>-9.398988312903922E-3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0.14442834005614813</v>
      </c>
      <c r="Y562" s="11">
        <f>IF('OddsRatio_working_3-way'!W562&gt;=0,IF('OddsRatio_working_3-way'!V562+SQRT('OddsRatio_working_3-way'!W562)&gt;0,0,PI()),ACOS('OddsRatio_working_3-way'!V562/(2*'OddsRatio_working_3-way'!X562)))</f>
        <v>0.34227178397787483</v>
      </c>
      <c r="Z562" s="11">
        <f>'OddsRatio_working_3-way'!X562^(1/3)*COS('OddsRatio_working_3-way'!Y562/3)</f>
        <v>0.52125646439515883</v>
      </c>
      <c r="AA562" s="11">
        <f>'OddsRatio_working_3-way'!X562^(1/3)*COS(('OddsRatio_working_3-way'!Y562+2*PI())/3)</f>
        <v>-0.31235579643609784</v>
      </c>
      <c r="AB562" s="11">
        <f>'OddsRatio_working_3-way'!X562^(1/3)*COS(('OddsRatio_working_3-way'!Y562+4*PI())/3)</f>
        <v>-0.20890066795906118</v>
      </c>
      <c r="AC562" s="11">
        <f>'OddsRatio_working_3-way'!X562^(1/3)*SIN('OddsRatio_working_3-way'!Y562/3)</f>
        <v>5.972984627526462E-2</v>
      </c>
      <c r="AD562" s="11">
        <f>'OddsRatio_working_3-way'!X562^(1/3)*SIN(('OddsRatio_working_3-way'!Y562+2*PI())/3)</f>
        <v>0.42155641691543411</v>
      </c>
      <c r="AE562" s="11">
        <f>'OddsRatio_working_3-way'!X562^(1/3)*SIN(('OddsRatio_working_3-way'!Y562+4*PI())/3)</f>
        <v>-0.48128626319069856</v>
      </c>
      <c r="AF562" s="11">
        <f>-'OddsRatio_working_3-way'!U562/(3*'OddsRatio_working_3-way'!X562^(1/3))*COS(('OddsRatio_working_3-way'!Y562)/3)</f>
        <v>0.52125646439515894</v>
      </c>
      <c r="AG562" s="11">
        <f>-'OddsRatio_working_3-way'!U562/(3*'OddsRatio_working_3-way'!X562^(1/3))*COS(('OddsRatio_working_3-way'!Y562+2*PI())/3)</f>
        <v>-0.3123557964360979</v>
      </c>
      <c r="AH562" s="11">
        <f>-'OddsRatio_working_3-way'!U562/(3*'OddsRatio_working_3-way'!X562^(1/3))*COS(('OddsRatio_working_3-way'!Y562+4*PI())/3)</f>
        <v>-0.20890066795906123</v>
      </c>
      <c r="AI562" s="11">
        <f>'OddsRatio_working_3-way'!U562/(3*'OddsRatio_working_3-way'!X562^(1/3))*SIN(('OddsRatio_working_3-way'!Y562)/3)</f>
        <v>-5.9729846275264627E-2</v>
      </c>
      <c r="AJ562" s="11">
        <f>'OddsRatio_working_3-way'!U562/(3*'OddsRatio_working_3-way'!X562^(1/3))*SIN(('OddsRatio_working_3-way'!Y562+2*PI())/3)</f>
        <v>-0.42155641691543422</v>
      </c>
      <c r="AK562" s="11">
        <f>'OddsRatio_working_3-way'!U562/(3*'OddsRatio_working_3-way'!X562^(1/3))*SIN(('OddsRatio_working_3-way'!Y562+4*PI())/3)</f>
        <v>0.48128626319069867</v>
      </c>
      <c r="AL562" s="11">
        <f>'OddsRatio_working_3-way'!Z562+'OddsRatio_working_3-way'!AF562</f>
        <v>1.0425129287903179</v>
      </c>
      <c r="AM562" s="11">
        <f>'OddsRatio_working_3-way'!AA562+'OddsRatio_working_3-way'!AG562</f>
        <v>-0.6247115928721958</v>
      </c>
      <c r="AN562" s="11">
        <f>'OddsRatio_working_3-way'!AB562+'OddsRatio_working_3-way'!AH562</f>
        <v>-0.41780133591812241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1.0425129287903179</v>
      </c>
      <c r="AS562" s="11">
        <f>IF(('OddsRatio_working_3-way'!X562=0),IF(Q562&gt;0,-Q562^(1/3),(-Q562)^(1/3)),'OddsRatio_working_3-way'!AM562-'OddsRatio_working_3-way'!R562/3)</f>
        <v>-0.6247115928721958</v>
      </c>
      <c r="AT562" s="11">
        <f>IF(('OddsRatio_working_3-way'!X562=0),IF(Q562&gt;0,-Q562^(1/3),(-Q562)^(1/3)),'OddsRatio_working_3-way'!AN562-'OddsRatio_working_3-way'!R562/3)</f>
        <v>-0.41780133591812241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9">
        <f t="shared" si="117"/>
        <v>0.3647824618381707</v>
      </c>
      <c r="E563" s="9">
        <f t="shared" si="118"/>
        <v>0.2863585274803529</v>
      </c>
      <c r="F563" s="9">
        <f t="shared" si="119"/>
        <v>0.34885901068147657</v>
      </c>
      <c r="G563" s="9">
        <f t="shared" si="120"/>
        <v>1.0427304575272622</v>
      </c>
      <c r="H563" s="9">
        <f t="shared" si="121"/>
        <v>2.7413598640705272</v>
      </c>
      <c r="I563" s="9">
        <f t="shared" si="122"/>
        <v>3.4921257934901559</v>
      </c>
      <c r="J563" s="9">
        <f t="shared" si="123"/>
        <v>2.8664875189737997</v>
      </c>
      <c r="K563" s="11">
        <f t="shared" si="124"/>
        <v>0.37453183520599254</v>
      </c>
      <c r="L563" s="11">
        <f t="shared" si="125"/>
        <v>0.29498525073746312</v>
      </c>
      <c r="M563" s="11">
        <f t="shared" si="126"/>
        <v>0.35842293906810035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-0.28291256761984362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0.23165447985906851</v>
      </c>
      <c r="Q563" s="11">
        <f>2*'OddsRatio_working_3-way'!K563*'OddsRatio_working_3-way'!L563*'OddsRatio_working_3-way'!M563</f>
        <v>7.9198112772331131E-2</v>
      </c>
      <c r="R563" s="11">
        <f t="shared" si="127"/>
        <v>0</v>
      </c>
      <c r="S563" s="11">
        <f t="shared" si="128"/>
        <v>-0.81882003973166784</v>
      </c>
      <c r="T563" s="11">
        <f t="shared" si="129"/>
        <v>-0.27993847512193776</v>
      </c>
      <c r="U563" s="11">
        <f>'OddsRatio_working_3-way'!S563-'OddsRatio_working_3-way'!R563^2/3</f>
        <v>-0.81882003973166784</v>
      </c>
      <c r="V563" s="11">
        <f>'OddsRatio_working_3-way'!S563*'OddsRatio_working_3-way'!R563/3-2*'OddsRatio_working_3-way'!R563^3/27-'OddsRatio_working_3-way'!T563</f>
        <v>0.27993847512193776</v>
      </c>
      <c r="W563" s="11">
        <f>'OddsRatio_working_3-way'!V563^2+4*'OddsRatio_working_3-way'!U563^3/27</f>
        <v>-2.9664808985808283E-3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0.14259385571631111</v>
      </c>
      <c r="Y563" s="11">
        <f>IF('OddsRatio_working_3-way'!W563&gt;=0,IF('OddsRatio_working_3-way'!V563+SQRT('OddsRatio_working_3-way'!W563)&gt;0,0,PI()),ACOS('OddsRatio_working_3-way'!V563/(2*'OddsRatio_working_3-way'!X563)))</f>
        <v>0.19216135821726588</v>
      </c>
      <c r="Z563" s="11">
        <f>'OddsRatio_working_3-way'!X563^(1/3)*COS('OddsRatio_working_3-way'!Y563/3)</f>
        <v>0.52136522876363123</v>
      </c>
      <c r="AA563" s="11">
        <f>'OddsRatio_working_3-way'!X563^(1/3)*COS(('OddsRatio_working_3-way'!Y563+2*PI())/3)</f>
        <v>-0.28964351233236008</v>
      </c>
      <c r="AB563" s="11">
        <f>'OddsRatio_working_3-way'!X563^(1/3)*COS(('OddsRatio_working_3-way'!Y563+4*PI())/3)</f>
        <v>-0.2317217164312711</v>
      </c>
      <c r="AC563" s="11">
        <f>'OddsRatio_working_3-way'!X563^(1/3)*SIN('OddsRatio_working_3-way'!Y563/3)</f>
        <v>3.3441164455440209E-2</v>
      </c>
      <c r="AD563" s="11">
        <f>'OddsRatio_working_3-way'!X563^(1/3)*SIN(('OddsRatio_working_3-way'!Y563+2*PI())/3)</f>
        <v>0.43479495053146994</v>
      </c>
      <c r="AE563" s="11">
        <f>'OddsRatio_working_3-way'!X563^(1/3)*SIN(('OddsRatio_working_3-way'!Y563+4*PI())/3)</f>
        <v>-0.46823611498691015</v>
      </c>
      <c r="AF563" s="11">
        <f>-'OddsRatio_working_3-way'!U563/(3*'OddsRatio_working_3-way'!X563^(1/3))*COS(('OddsRatio_working_3-way'!Y563)/3)</f>
        <v>0.52136522876363101</v>
      </c>
      <c r="AG563" s="11">
        <f>-'OddsRatio_working_3-way'!U563/(3*'OddsRatio_working_3-way'!X563^(1/3))*COS(('OddsRatio_working_3-way'!Y563+2*PI())/3)</f>
        <v>-0.28964351233235996</v>
      </c>
      <c r="AH563" s="11">
        <f>-'OddsRatio_working_3-way'!U563/(3*'OddsRatio_working_3-way'!X563^(1/3))*COS(('OddsRatio_working_3-way'!Y563+4*PI())/3)</f>
        <v>-0.23172171643127101</v>
      </c>
      <c r="AI563" s="11">
        <f>'OddsRatio_working_3-way'!U563/(3*'OddsRatio_working_3-way'!X563^(1/3))*SIN(('OddsRatio_working_3-way'!Y563)/3)</f>
        <v>-3.3441164455440195E-2</v>
      </c>
      <c r="AJ563" s="11">
        <f>'OddsRatio_working_3-way'!U563/(3*'OddsRatio_working_3-way'!X563^(1/3))*SIN(('OddsRatio_working_3-way'!Y563+2*PI())/3)</f>
        <v>-0.43479495053146971</v>
      </c>
      <c r="AK563" s="11">
        <f>'OddsRatio_working_3-way'!U563/(3*'OddsRatio_working_3-way'!X563^(1/3))*SIN(('OddsRatio_working_3-way'!Y563+4*PI())/3)</f>
        <v>0.46823611498690992</v>
      </c>
      <c r="AL563" s="11">
        <f>'OddsRatio_working_3-way'!Z563+'OddsRatio_working_3-way'!AF563</f>
        <v>1.0427304575272622</v>
      </c>
      <c r="AM563" s="11">
        <f>'OddsRatio_working_3-way'!AA563+'OddsRatio_working_3-way'!AG563</f>
        <v>-0.57928702466472004</v>
      </c>
      <c r="AN563" s="11">
        <f>'OddsRatio_working_3-way'!AB563+'OddsRatio_working_3-way'!AH563</f>
        <v>-0.46344343286254208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1.0427304575272622</v>
      </c>
      <c r="AS563" s="11">
        <f>IF(('OddsRatio_working_3-way'!X563=0),IF(Q563&gt;0,-Q563^(1/3),(-Q563)^(1/3)),'OddsRatio_working_3-way'!AM563-'OddsRatio_working_3-way'!R563/3)</f>
        <v>-0.57928702466472004</v>
      </c>
      <c r="AT563" s="11">
        <f>IF(('OddsRatio_working_3-way'!X563=0),IF(Q563&gt;0,-Q563^(1/3),(-Q563)^(1/3)),'OddsRatio_working_3-way'!AN563-'OddsRatio_working_3-way'!R563/3)</f>
        <v>-0.46344343286254208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9">
        <f t="shared" si="117"/>
        <v>0.2390276255687773</v>
      </c>
      <c r="E564" s="9">
        <f t="shared" si="118"/>
        <v>0.25704370603168136</v>
      </c>
      <c r="F564" s="9">
        <f t="shared" si="119"/>
        <v>0.50392866839954142</v>
      </c>
      <c r="G564" s="9">
        <f t="shared" si="120"/>
        <v>1.0472423821916941</v>
      </c>
      <c r="H564" s="9">
        <f t="shared" si="121"/>
        <v>4.18361684186275</v>
      </c>
      <c r="I564" s="9">
        <f t="shared" si="122"/>
        <v>3.8903889748490754</v>
      </c>
      <c r="J564" s="9">
        <f t="shared" si="123"/>
        <v>1.9844078392601925</v>
      </c>
      <c r="K564" s="11">
        <f t="shared" si="124"/>
        <v>0.24752475247524752</v>
      </c>
      <c r="L564" s="11">
        <f t="shared" si="125"/>
        <v>0.26595744680851063</v>
      </c>
      <c r="M564" s="11">
        <f t="shared" si="126"/>
        <v>0.51546391752577325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-0.26763294886189659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0.22871200258872129</v>
      </c>
      <c r="Q564" s="11">
        <f>2*'OddsRatio_working_3-way'!K564*'OddsRatio_working_3-way'!L564*'OddsRatio_working_3-way'!M564</f>
        <v>6.7867063082706611E-2</v>
      </c>
      <c r="R564" s="11">
        <f t="shared" si="127"/>
        <v>0</v>
      </c>
      <c r="S564" s="11">
        <f t="shared" si="128"/>
        <v>-0.8545734131814271</v>
      </c>
      <c r="T564" s="11">
        <f t="shared" si="129"/>
        <v>-0.25358261518736708</v>
      </c>
      <c r="U564" s="11">
        <f>'OddsRatio_working_3-way'!S564-'OddsRatio_working_3-way'!R564^2/3</f>
        <v>-0.8545734131814271</v>
      </c>
      <c r="V564" s="11">
        <f>'OddsRatio_working_3-way'!S564*'OddsRatio_working_3-way'!R564/3-2*'OddsRatio_working_3-way'!R564^3/27-'OddsRatio_working_3-way'!T564</f>
        <v>0.25358261518736708</v>
      </c>
      <c r="W564" s="11">
        <f>'OddsRatio_working_3-way'!V564^2+4*'OddsRatio_working_3-way'!U564^3/27</f>
        <v>-2.8153828356880073E-2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0.15203451177458391</v>
      </c>
      <c r="Y564" s="11">
        <f>IF('OddsRatio_working_3-way'!W564&gt;=0,IF('OddsRatio_working_3-way'!V564+SQRT('OddsRatio_working_3-way'!W564)&gt;0,0,PI()),ACOS('OddsRatio_working_3-way'!V564/(2*'OddsRatio_working_3-way'!X564)))</f>
        <v>0.5845436650464424</v>
      </c>
      <c r="Z564" s="11">
        <f>'OddsRatio_working_3-way'!X564^(1/3)*COS('OddsRatio_working_3-way'!Y564/3)</f>
        <v>0.52362119109584704</v>
      </c>
      <c r="AA564" s="11">
        <f>'OddsRatio_working_3-way'!X564^(1/3)*COS(('OddsRatio_working_3-way'!Y564+2*PI())/3)</f>
        <v>-0.35130355321433193</v>
      </c>
      <c r="AB564" s="11">
        <f>'OddsRatio_working_3-way'!X564^(1/3)*COS(('OddsRatio_working_3-way'!Y564+4*PI())/3)</f>
        <v>-0.17231763788151519</v>
      </c>
      <c r="AC564" s="11">
        <f>'OddsRatio_working_3-way'!X564^(1/3)*SIN('OddsRatio_working_3-way'!Y564/3)</f>
        <v>0.10333756639855342</v>
      </c>
      <c r="AD564" s="11">
        <f>'OddsRatio_working_3-way'!X564^(1/3)*SIN(('OddsRatio_working_3-way'!Y564+2*PI())/3)</f>
        <v>0.40180047024959298</v>
      </c>
      <c r="AE564" s="11">
        <f>'OddsRatio_working_3-way'!X564^(1/3)*SIN(('OddsRatio_working_3-way'!Y564+4*PI())/3)</f>
        <v>-0.50513803664814627</v>
      </c>
      <c r="AF564" s="11">
        <f>-'OddsRatio_working_3-way'!U564/(3*'OddsRatio_working_3-way'!X564^(1/3))*COS(('OddsRatio_working_3-way'!Y564)/3)</f>
        <v>0.52362119109584704</v>
      </c>
      <c r="AG564" s="11">
        <f>-'OddsRatio_working_3-way'!U564/(3*'OddsRatio_working_3-way'!X564^(1/3))*COS(('OddsRatio_working_3-way'!Y564+2*PI())/3)</f>
        <v>-0.35130355321433193</v>
      </c>
      <c r="AH564" s="11">
        <f>-'OddsRatio_working_3-way'!U564/(3*'OddsRatio_working_3-way'!X564^(1/3))*COS(('OddsRatio_working_3-way'!Y564+4*PI())/3)</f>
        <v>-0.17231763788151519</v>
      </c>
      <c r="AI564" s="11">
        <f>'OddsRatio_working_3-way'!U564/(3*'OddsRatio_working_3-way'!X564^(1/3))*SIN(('OddsRatio_working_3-way'!Y564)/3)</f>
        <v>-0.10333756639855342</v>
      </c>
      <c r="AJ564" s="11">
        <f>'OddsRatio_working_3-way'!U564/(3*'OddsRatio_working_3-way'!X564^(1/3))*SIN(('OddsRatio_working_3-way'!Y564+2*PI())/3)</f>
        <v>-0.40180047024959298</v>
      </c>
      <c r="AK564" s="11">
        <f>'OddsRatio_working_3-way'!U564/(3*'OddsRatio_working_3-way'!X564^(1/3))*SIN(('OddsRatio_working_3-way'!Y564+4*PI())/3)</f>
        <v>0.50513803664814627</v>
      </c>
      <c r="AL564" s="11">
        <f>'OddsRatio_working_3-way'!Z564+'OddsRatio_working_3-way'!AF564</f>
        <v>1.0472423821916941</v>
      </c>
      <c r="AM564" s="11">
        <f>'OddsRatio_working_3-way'!AA564+'OddsRatio_working_3-way'!AG564</f>
        <v>-0.70260710642866386</v>
      </c>
      <c r="AN564" s="11">
        <f>'OddsRatio_working_3-way'!AB564+'OddsRatio_working_3-way'!AH564</f>
        <v>-0.34463527576303038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1.0472423821916941</v>
      </c>
      <c r="AS564" s="11">
        <f>IF(('OddsRatio_working_3-way'!X564=0),IF(Q564&gt;0,-Q564^(1/3),(-Q564)^(1/3)),'OddsRatio_working_3-way'!AM564-'OddsRatio_working_3-way'!R564/3)</f>
        <v>-0.70260710642866386</v>
      </c>
      <c r="AT564" s="11">
        <f>IF(('OddsRatio_working_3-way'!X564=0),IF(Q564&gt;0,-Q564^(1/3),(-Q564)^(1/3)),'OddsRatio_working_3-way'!AN564-'OddsRatio_working_3-way'!R564/3)</f>
        <v>-0.34463527576303038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9">
        <f t="shared" si="117"/>
        <v>0.38807447699647857</v>
      </c>
      <c r="E565" s="9">
        <f t="shared" si="118"/>
        <v>0.26293340638369278</v>
      </c>
      <c r="F565" s="9">
        <f t="shared" si="119"/>
        <v>0.34899211661982849</v>
      </c>
      <c r="G565" s="9">
        <f t="shared" si="120"/>
        <v>1.0306045512705881</v>
      </c>
      <c r="H565" s="9">
        <f t="shared" si="121"/>
        <v>2.576824963443999</v>
      </c>
      <c r="I565" s="9">
        <f t="shared" si="122"/>
        <v>3.8032443794560002</v>
      </c>
      <c r="J565" s="9">
        <f t="shared" si="123"/>
        <v>2.8653942377997645</v>
      </c>
      <c r="K565" s="11">
        <f t="shared" si="124"/>
        <v>0.39525691699604748</v>
      </c>
      <c r="L565" s="11">
        <f t="shared" si="125"/>
        <v>0.26881720430107525</v>
      </c>
      <c r="M565" s="11">
        <f t="shared" si="126"/>
        <v>0.35587188612099646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-0.28481911244834668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0.2291410206440179</v>
      </c>
      <c r="Q565" s="11">
        <f>2*'OddsRatio_working_3-way'!K565*'OddsRatio_working_3-way'!L565*'OddsRatio_working_3-way'!M565</f>
        <v>7.5624099222448143E-2</v>
      </c>
      <c r="R565" s="11">
        <f t="shared" si="127"/>
        <v>0</v>
      </c>
      <c r="S565" s="11">
        <f t="shared" si="128"/>
        <v>-0.8045142008704691</v>
      </c>
      <c r="T565" s="11">
        <f t="shared" si="129"/>
        <v>-0.26551623791104589</v>
      </c>
      <c r="U565" s="11">
        <f>'OddsRatio_working_3-way'!S565-'OddsRatio_working_3-way'!R565^2/3</f>
        <v>-0.8045142008704691</v>
      </c>
      <c r="V565" s="11">
        <f>'OddsRatio_working_3-way'!S565*'OddsRatio_working_3-way'!R565/3-2*'OddsRatio_working_3-way'!R565^3/27-'OddsRatio_working_3-way'!T565</f>
        <v>0.26551623791104589</v>
      </c>
      <c r="W565" s="11">
        <f>'OddsRatio_working_3-way'!V565^2+4*'OddsRatio_working_3-way'!U565^3/27</f>
        <v>-6.6442777588280322E-3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0.13887327888516132</v>
      </c>
      <c r="Y565" s="11">
        <f>IF('OddsRatio_working_3-way'!W565&gt;=0,IF('OddsRatio_working_3-way'!V565+SQRT('OddsRatio_working_3-way'!W565)&gt;0,0,PI()),ACOS('OddsRatio_working_3-way'!V565/(2*'OddsRatio_working_3-way'!X565)))</f>
        <v>0.29786277682159756</v>
      </c>
      <c r="Z565" s="11">
        <f>'OddsRatio_working_3-way'!X565^(1/3)*COS('OddsRatio_working_3-way'!Y565/3)</f>
        <v>0.51530227563529418</v>
      </c>
      <c r="AA565" s="11">
        <f>'OddsRatio_working_3-way'!X565^(1/3)*COS(('OddsRatio_working_3-way'!Y565+2*PI())/3)</f>
        <v>-0.30210587616388884</v>
      </c>
      <c r="AB565" s="11">
        <f>'OddsRatio_working_3-way'!X565^(1/3)*COS(('OddsRatio_working_3-way'!Y565+4*PI())/3)</f>
        <v>-0.21319639947140545</v>
      </c>
      <c r="AC565" s="11">
        <f>'OddsRatio_working_3-way'!X565^(1/3)*SIN('OddsRatio_working_3-way'!Y565/3)</f>
        <v>5.1331910301914217E-2</v>
      </c>
      <c r="AD565" s="11">
        <f>'OddsRatio_working_3-way'!X565^(1/3)*SIN(('OddsRatio_working_3-way'!Y565+2*PI())/3)</f>
        <v>0.42059890617713874</v>
      </c>
      <c r="AE565" s="11">
        <f>'OddsRatio_working_3-way'!X565^(1/3)*SIN(('OddsRatio_working_3-way'!Y565+4*PI())/3)</f>
        <v>-0.47193081647905277</v>
      </c>
      <c r="AF565" s="11">
        <f>-'OddsRatio_working_3-way'!U565/(3*'OddsRatio_working_3-way'!X565^(1/3))*COS(('OddsRatio_working_3-way'!Y565)/3)</f>
        <v>0.51530227563529407</v>
      </c>
      <c r="AG565" s="11">
        <f>-'OddsRatio_working_3-way'!U565/(3*'OddsRatio_working_3-way'!X565^(1/3))*COS(('OddsRatio_working_3-way'!Y565+2*PI())/3)</f>
        <v>-0.30210587616388879</v>
      </c>
      <c r="AH565" s="11">
        <f>-'OddsRatio_working_3-way'!U565/(3*'OddsRatio_working_3-way'!X565^(1/3))*COS(('OddsRatio_working_3-way'!Y565+4*PI())/3)</f>
        <v>-0.2131963994714054</v>
      </c>
      <c r="AI565" s="11">
        <f>'OddsRatio_working_3-way'!U565/(3*'OddsRatio_working_3-way'!X565^(1/3))*SIN(('OddsRatio_working_3-way'!Y565)/3)</f>
        <v>-5.133191030191421E-2</v>
      </c>
      <c r="AJ565" s="11">
        <f>'OddsRatio_working_3-way'!U565/(3*'OddsRatio_working_3-way'!X565^(1/3))*SIN(('OddsRatio_working_3-way'!Y565+2*PI())/3)</f>
        <v>-0.42059890617713863</v>
      </c>
      <c r="AK565" s="11">
        <f>'OddsRatio_working_3-way'!U565/(3*'OddsRatio_working_3-way'!X565^(1/3))*SIN(('OddsRatio_working_3-way'!Y565+4*PI())/3)</f>
        <v>0.47193081647905266</v>
      </c>
      <c r="AL565" s="11">
        <f>'OddsRatio_working_3-way'!Z565+'OddsRatio_working_3-way'!AF565</f>
        <v>1.0306045512705881</v>
      </c>
      <c r="AM565" s="11">
        <f>'OddsRatio_working_3-way'!AA565+'OddsRatio_working_3-way'!AG565</f>
        <v>-0.60421175232777768</v>
      </c>
      <c r="AN565" s="11">
        <f>'OddsRatio_working_3-way'!AB565+'OddsRatio_working_3-way'!AH565</f>
        <v>-0.42639279894281085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1.0306045512705881</v>
      </c>
      <c r="AS565" s="11">
        <f>IF(('OddsRatio_working_3-way'!X565=0),IF(Q565&gt;0,-Q565^(1/3),(-Q565)^(1/3)),'OddsRatio_working_3-way'!AM565-'OddsRatio_working_3-way'!R565/3)</f>
        <v>-0.60421175232777768</v>
      </c>
      <c r="AT565" s="11">
        <f>IF(('OddsRatio_working_3-way'!X565=0),IF(Q565&gt;0,-Q565^(1/3),(-Q565)^(1/3)),'OddsRatio_working_3-way'!AN565-'OddsRatio_working_3-way'!R565/3)</f>
        <v>-0.42639279894281085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9">
        <f t="shared" si="117"/>
        <v>0.2554604501114372</v>
      </c>
      <c r="E566" s="9">
        <f t="shared" si="118"/>
        <v>0.27428916431116851</v>
      </c>
      <c r="F566" s="9">
        <f t="shared" si="119"/>
        <v>0.4702503855773944</v>
      </c>
      <c r="G566" s="9">
        <f t="shared" si="120"/>
        <v>1.0335107327439075</v>
      </c>
      <c r="H566" s="9">
        <f t="shared" si="121"/>
        <v>3.9145002663378188</v>
      </c>
      <c r="I566" s="9">
        <f t="shared" si="122"/>
        <v>3.6457874758244033</v>
      </c>
      <c r="J566" s="9">
        <f t="shared" si="123"/>
        <v>2.1265266986908591</v>
      </c>
      <c r="K566" s="11">
        <f t="shared" si="124"/>
        <v>0.26178010471204188</v>
      </c>
      <c r="L566" s="11">
        <f t="shared" si="125"/>
        <v>0.2808988764044944</v>
      </c>
      <c r="M566" s="11">
        <f t="shared" si="126"/>
        <v>0.47846889952153115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-0.27685726517546339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0.22763793310667588</v>
      </c>
      <c r="Q566" s="11">
        <f>2*'OddsRatio_working_3-way'!K566*'OddsRatio_working_3-way'!L566*'OddsRatio_working_3-way'!M566</f>
        <v>7.036721270685499E-2</v>
      </c>
      <c r="R566" s="11">
        <f t="shared" si="127"/>
        <v>0</v>
      </c>
      <c r="S566" s="11">
        <f t="shared" si="128"/>
        <v>-0.82222127334244288</v>
      </c>
      <c r="T566" s="11">
        <f t="shared" si="129"/>
        <v>-0.25416422669009053</v>
      </c>
      <c r="U566" s="11">
        <f>'OddsRatio_working_3-way'!S566-'OddsRatio_working_3-way'!R566^2/3</f>
        <v>-0.82222127334244288</v>
      </c>
      <c r="V566" s="11">
        <f>'OddsRatio_working_3-way'!S566*'OddsRatio_working_3-way'!R566/3-2*'OddsRatio_working_3-way'!R566^3/27-'OddsRatio_working_3-way'!T566</f>
        <v>0.25416422669009053</v>
      </c>
      <c r="W566" s="11">
        <f>'OddsRatio_working_3-way'!V566^2+4*'OddsRatio_working_3-way'!U566^3/27</f>
        <v>-1.7750309029873512E-2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0.14348324219124445</v>
      </c>
      <c r="Y566" s="11">
        <f>IF('OddsRatio_working_3-way'!W566&gt;=0,IF('OddsRatio_working_3-way'!V566+SQRT('OddsRatio_working_3-way'!W566)&gt;0,0,PI()),ACOS('OddsRatio_working_3-way'!V566/(2*'OddsRatio_working_3-way'!X566)))</f>
        <v>0.48281162099903541</v>
      </c>
      <c r="Z566" s="11">
        <f>'OddsRatio_working_3-way'!X566^(1/3)*COS('OddsRatio_working_3-way'!Y566/3)</f>
        <v>0.51675536637195385</v>
      </c>
      <c r="AA566" s="11">
        <f>'OddsRatio_working_3-way'!X566^(1/3)*COS(('OddsRatio_working_3-way'!Y566+2*PI())/3)</f>
        <v>-0.33102915825669738</v>
      </c>
      <c r="AB566" s="11">
        <f>'OddsRatio_working_3-way'!X566^(1/3)*COS(('OddsRatio_working_3-way'!Y566+4*PI())/3)</f>
        <v>-0.18572620811525667</v>
      </c>
      <c r="AC566" s="11">
        <f>'OddsRatio_working_3-way'!X566^(1/3)*SIN('OddsRatio_working_3-way'!Y566/3)</f>
        <v>8.3890697378207785E-2</v>
      </c>
      <c r="AD566" s="11">
        <f>'OddsRatio_working_3-way'!X566^(1/3)*SIN(('OddsRatio_working_3-way'!Y566+2*PI())/3)</f>
        <v>0.40557792613094312</v>
      </c>
      <c r="AE566" s="11">
        <f>'OddsRatio_working_3-way'!X566^(1/3)*SIN(('OddsRatio_working_3-way'!Y566+4*PI())/3)</f>
        <v>-0.48946862350915066</v>
      </c>
      <c r="AF566" s="11">
        <f>-'OddsRatio_working_3-way'!U566/(3*'OddsRatio_working_3-way'!X566^(1/3))*COS(('OddsRatio_working_3-way'!Y566)/3)</f>
        <v>0.51675536637195374</v>
      </c>
      <c r="AG566" s="11">
        <f>-'OddsRatio_working_3-way'!U566/(3*'OddsRatio_working_3-way'!X566^(1/3))*COS(('OddsRatio_working_3-way'!Y566+2*PI())/3)</f>
        <v>-0.33102915825669732</v>
      </c>
      <c r="AH566" s="11">
        <f>-'OddsRatio_working_3-way'!U566/(3*'OddsRatio_working_3-way'!X566^(1/3))*COS(('OddsRatio_working_3-way'!Y566+4*PI())/3)</f>
        <v>-0.18572620811525664</v>
      </c>
      <c r="AI566" s="11">
        <f>'OddsRatio_working_3-way'!U566/(3*'OddsRatio_working_3-way'!X566^(1/3))*SIN(('OddsRatio_working_3-way'!Y566)/3)</f>
        <v>-8.3890697378207771E-2</v>
      </c>
      <c r="AJ566" s="11">
        <f>'OddsRatio_working_3-way'!U566/(3*'OddsRatio_working_3-way'!X566^(1/3))*SIN(('OddsRatio_working_3-way'!Y566+2*PI())/3)</f>
        <v>-0.40557792613094301</v>
      </c>
      <c r="AK566" s="11">
        <f>'OddsRatio_working_3-way'!U566/(3*'OddsRatio_working_3-way'!X566^(1/3))*SIN(('OddsRatio_working_3-way'!Y566+4*PI())/3)</f>
        <v>0.48946862350915055</v>
      </c>
      <c r="AL566" s="11">
        <f>'OddsRatio_working_3-way'!Z566+'OddsRatio_working_3-way'!AF566</f>
        <v>1.0335107327439075</v>
      </c>
      <c r="AM566" s="11">
        <f>'OddsRatio_working_3-way'!AA566+'OddsRatio_working_3-way'!AG566</f>
        <v>-0.66205831651339464</v>
      </c>
      <c r="AN566" s="11">
        <f>'OddsRatio_working_3-way'!AB566+'OddsRatio_working_3-way'!AH566</f>
        <v>-0.37145241623051328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1.0335107327439075</v>
      </c>
      <c r="AS566" s="11">
        <f>IF(('OddsRatio_working_3-way'!X566=0),IF(Q566&gt;0,-Q566^(1/3),(-Q566)^(1/3)),'OddsRatio_working_3-way'!AM566-'OddsRatio_working_3-way'!R566/3)</f>
        <v>-0.66205831651339464</v>
      </c>
      <c r="AT566" s="11">
        <f>IF(('OddsRatio_working_3-way'!X566=0),IF(Q566&gt;0,-Q566^(1/3),(-Q566)^(1/3)),'OddsRatio_working_3-way'!AN566-'OddsRatio_working_3-way'!R566/3)</f>
        <v>-0.37145241623051328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9">
        <f t="shared" si="117"/>
        <v>0.47979416803311914</v>
      </c>
      <c r="E567" s="9">
        <f t="shared" si="118"/>
        <v>0.25835652361532202</v>
      </c>
      <c r="F567" s="9">
        <f t="shared" si="119"/>
        <v>0.26184930835155895</v>
      </c>
      <c r="G567" s="9">
        <f t="shared" si="120"/>
        <v>1.0325972233337883</v>
      </c>
      <c r="H567" s="9">
        <f t="shared" si="121"/>
        <v>2.0842270845004771</v>
      </c>
      <c r="I567" s="9">
        <f t="shared" si="122"/>
        <v>3.8706202808679313</v>
      </c>
      <c r="J567" s="9">
        <f t="shared" si="123"/>
        <v>3.8189904197012416</v>
      </c>
      <c r="K567" s="11">
        <f t="shared" si="124"/>
        <v>0.48780487804878053</v>
      </c>
      <c r="L567" s="11">
        <f t="shared" si="125"/>
        <v>0.26455026455026459</v>
      </c>
      <c r="M567" s="11">
        <f t="shared" si="126"/>
        <v>0.26809651474530832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-0.27570348089539876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0.22696001248280068</v>
      </c>
      <c r="Q567" s="11">
        <f>2*'OddsRatio_working_3-way'!K567*'OddsRatio_working_3-way'!L567*'OddsRatio_working_3-way'!M567</f>
        <v>6.9195125756951442E-2</v>
      </c>
      <c r="R567" s="11">
        <f t="shared" si="127"/>
        <v>0</v>
      </c>
      <c r="S567" s="11">
        <f t="shared" si="128"/>
        <v>-0.82320328980143986</v>
      </c>
      <c r="T567" s="11">
        <f t="shared" si="129"/>
        <v>-0.25097661274434147</v>
      </c>
      <c r="U567" s="11">
        <f>'OddsRatio_working_3-way'!S567-'OddsRatio_working_3-way'!R567^2/3</f>
        <v>-0.82320328980143986</v>
      </c>
      <c r="V567" s="11">
        <f>'OddsRatio_working_3-way'!S567*'OddsRatio_working_3-way'!R567/3-2*'OddsRatio_working_3-way'!R567^3/27-'OddsRatio_working_3-way'!T567</f>
        <v>0.25097661274434147</v>
      </c>
      <c r="W567" s="11">
        <f>'OddsRatio_working_3-way'!V567^2+4*'OddsRatio_working_3-way'!U567^3/27</f>
        <v>-1.9655917822471544E-2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0.1437403718228587</v>
      </c>
      <c r="Y567" s="11">
        <f>IF('OddsRatio_working_3-way'!W567&gt;=0,IF('OddsRatio_working_3-way'!V567+SQRT('OddsRatio_working_3-way'!W567)&gt;0,0,PI()),ACOS('OddsRatio_working_3-way'!V567/(2*'OddsRatio_working_3-way'!X567)))</f>
        <v>0.50943414590435609</v>
      </c>
      <c r="Z567" s="11">
        <f>'OddsRatio_working_3-way'!X567^(1/3)*COS('OddsRatio_working_3-way'!Y567/3)</f>
        <v>0.51629861166689417</v>
      </c>
      <c r="AA567" s="11">
        <f>'OddsRatio_working_3-way'!X567^(1/3)*COS(('OddsRatio_working_3-way'!Y567+2*PI())/3)</f>
        <v>-0.33481500966174427</v>
      </c>
      <c r="AB567" s="11">
        <f>'OddsRatio_working_3-way'!X567^(1/3)*COS(('OddsRatio_working_3-way'!Y567+4*PI())/3)</f>
        <v>-0.18148360200515004</v>
      </c>
      <c r="AC567" s="11">
        <f>'OddsRatio_working_3-way'!X567^(1/3)*SIN('OddsRatio_working_3-way'!Y567/3)</f>
        <v>8.8525929485759158E-2</v>
      </c>
      <c r="AD567" s="11">
        <f>'OddsRatio_working_3-way'!X567^(1/3)*SIN(('OddsRatio_working_3-way'!Y567+2*PI())/3)</f>
        <v>0.40286474889928764</v>
      </c>
      <c r="AE567" s="11">
        <f>'OddsRatio_working_3-way'!X567^(1/3)*SIN(('OddsRatio_working_3-way'!Y567+4*PI())/3)</f>
        <v>-0.49139067838504658</v>
      </c>
      <c r="AF567" s="11">
        <f>-'OddsRatio_working_3-way'!U567/(3*'OddsRatio_working_3-way'!X567^(1/3))*COS(('OddsRatio_working_3-way'!Y567)/3)</f>
        <v>0.51629861166689417</v>
      </c>
      <c r="AG567" s="11">
        <f>-'OddsRatio_working_3-way'!U567/(3*'OddsRatio_working_3-way'!X567^(1/3))*COS(('OddsRatio_working_3-way'!Y567+2*PI())/3)</f>
        <v>-0.33481500966174427</v>
      </c>
      <c r="AH567" s="11">
        <f>-'OddsRatio_working_3-way'!U567/(3*'OddsRatio_working_3-way'!X567^(1/3))*COS(('OddsRatio_working_3-way'!Y567+4*PI())/3)</f>
        <v>-0.18148360200515004</v>
      </c>
      <c r="AI567" s="11">
        <f>'OddsRatio_working_3-way'!U567/(3*'OddsRatio_working_3-way'!X567^(1/3))*SIN(('OddsRatio_working_3-way'!Y567)/3)</f>
        <v>-8.8525929485759158E-2</v>
      </c>
      <c r="AJ567" s="11">
        <f>'OddsRatio_working_3-way'!U567/(3*'OddsRatio_working_3-way'!X567^(1/3))*SIN(('OddsRatio_working_3-way'!Y567+2*PI())/3)</f>
        <v>-0.40286474889928764</v>
      </c>
      <c r="AK567" s="11">
        <f>'OddsRatio_working_3-way'!U567/(3*'OddsRatio_working_3-way'!X567^(1/3))*SIN(('OddsRatio_working_3-way'!Y567+4*PI())/3)</f>
        <v>0.49139067838504658</v>
      </c>
      <c r="AL567" s="11">
        <f>'OddsRatio_working_3-way'!Z567+'OddsRatio_working_3-way'!AF567</f>
        <v>1.0325972233337883</v>
      </c>
      <c r="AM567" s="11">
        <f>'OddsRatio_working_3-way'!AA567+'OddsRatio_working_3-way'!AG567</f>
        <v>-0.66963001932348853</v>
      </c>
      <c r="AN567" s="11">
        <f>'OddsRatio_working_3-way'!AB567+'OddsRatio_working_3-way'!AH567</f>
        <v>-0.36296720401030008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1.0325972233337883</v>
      </c>
      <c r="AS567" s="11">
        <f>IF(('OddsRatio_working_3-way'!X567=0),IF(Q567&gt;0,-Q567^(1/3),(-Q567)^(1/3)),'OddsRatio_working_3-way'!AM567-'OddsRatio_working_3-way'!R567/3)</f>
        <v>-0.66963001932348853</v>
      </c>
      <c r="AT567" s="11">
        <f>IF(('OddsRatio_working_3-way'!X567=0),IF(Q567&gt;0,-Q567^(1/3),(-Q567)^(1/3)),'OddsRatio_working_3-way'!AN567-'OddsRatio_working_3-way'!R567/3)</f>
        <v>-0.36296720401030008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9">
        <f t="shared" si="117"/>
        <v>0.59699991493700488</v>
      </c>
      <c r="E568" s="9">
        <f t="shared" si="118"/>
        <v>0.22801918763067178</v>
      </c>
      <c r="F568" s="9">
        <f t="shared" si="119"/>
        <v>0.17498089743232323</v>
      </c>
      <c r="G568" s="9">
        <f t="shared" si="120"/>
        <v>1.0385263303288215</v>
      </c>
      <c r="H568" s="9">
        <f t="shared" si="121"/>
        <v>1.675042114713734</v>
      </c>
      <c r="I568" s="9">
        <f t="shared" si="122"/>
        <v>4.3855958368719579</v>
      </c>
      <c r="J568" s="9">
        <f t="shared" si="123"/>
        <v>5.7149095396928491</v>
      </c>
      <c r="K568" s="11">
        <f t="shared" si="124"/>
        <v>0.60606060606060608</v>
      </c>
      <c r="L568" s="11">
        <f t="shared" si="125"/>
        <v>0.23474178403755869</v>
      </c>
      <c r="M568" s="11">
        <f t="shared" si="126"/>
        <v>0.18050541516245489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-0.24704922823598774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0.21699683569821365</v>
      </c>
      <c r="Q568" s="11">
        <f>2*'OddsRatio_working_3-way'!K568*'OddsRatio_working_3-way'!L568*'OddsRatio_working_3-way'!M568</f>
        <v>5.1360197798393764E-2</v>
      </c>
      <c r="R568" s="11">
        <f t="shared" si="127"/>
        <v>0</v>
      </c>
      <c r="S568" s="11">
        <f t="shared" si="128"/>
        <v>-0.87835463906380928</v>
      </c>
      <c r="T568" s="11">
        <f t="shared" si="129"/>
        <v>-0.20789458912752884</v>
      </c>
      <c r="U568" s="11">
        <f>'OddsRatio_working_3-way'!S568-'OddsRatio_working_3-way'!R568^2/3</f>
        <v>-0.87835463906380928</v>
      </c>
      <c r="V568" s="11">
        <f>'OddsRatio_working_3-way'!S568*'OddsRatio_working_3-way'!R568/3-2*'OddsRatio_working_3-way'!R568^3/27-'OddsRatio_working_3-way'!T568</f>
        <v>0.20789458912752884</v>
      </c>
      <c r="W568" s="11">
        <f>'OddsRatio_working_3-way'!V568^2+4*'OddsRatio_working_3-way'!U568^3/27</f>
        <v>-5.7173416116679844E-2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0.15842472684620912</v>
      </c>
      <c r="Y568" s="11">
        <f>IF('OddsRatio_working_3-way'!W568&gt;=0,IF('OddsRatio_working_3-way'!V568+SQRT('OddsRatio_working_3-way'!W568)&gt;0,0,PI()),ACOS('OddsRatio_working_3-way'!V568/(2*'OddsRatio_working_3-way'!X568)))</f>
        <v>0.85511663520188375</v>
      </c>
      <c r="Z568" s="11">
        <f>'OddsRatio_working_3-way'!X568^(1/3)*COS('OddsRatio_working_3-way'!Y568/3)</f>
        <v>0.51926316516441073</v>
      </c>
      <c r="AA568" s="11">
        <f>'OddsRatio_working_3-way'!X568^(1/3)*COS(('OddsRatio_working_3-way'!Y568+2*PI())/3)</f>
        <v>-0.39140025770467424</v>
      </c>
      <c r="AB568" s="11">
        <f>'OddsRatio_working_3-way'!X568^(1/3)*COS(('OddsRatio_working_3-way'!Y568+4*PI())/3)</f>
        <v>-0.12786290745973619</v>
      </c>
      <c r="AC568" s="11">
        <f>'OddsRatio_working_3-way'!X568^(1/3)*SIN('OddsRatio_working_3-way'!Y568/3)</f>
        <v>0.15215336010543556</v>
      </c>
      <c r="AD568" s="11">
        <f>'OddsRatio_working_3-way'!X568^(1/3)*SIN(('OddsRatio_working_3-way'!Y568+2*PI())/3)</f>
        <v>0.37361841222917674</v>
      </c>
      <c r="AE568" s="11">
        <f>'OddsRatio_working_3-way'!X568^(1/3)*SIN(('OddsRatio_working_3-way'!Y568+4*PI())/3)</f>
        <v>-0.52577177233461225</v>
      </c>
      <c r="AF568" s="11">
        <f>-'OddsRatio_working_3-way'!U568/(3*'OddsRatio_working_3-way'!X568^(1/3))*COS(('OddsRatio_working_3-way'!Y568)/3)</f>
        <v>0.51926316516441073</v>
      </c>
      <c r="AG568" s="11">
        <f>-'OddsRatio_working_3-way'!U568/(3*'OddsRatio_working_3-way'!X568^(1/3))*COS(('OddsRatio_working_3-way'!Y568+2*PI())/3)</f>
        <v>-0.39140025770467424</v>
      </c>
      <c r="AH568" s="11">
        <f>-'OddsRatio_working_3-way'!U568/(3*'OddsRatio_working_3-way'!X568^(1/3))*COS(('OddsRatio_working_3-way'!Y568+4*PI())/3)</f>
        <v>-0.12786290745973619</v>
      </c>
      <c r="AI568" s="11">
        <f>'OddsRatio_working_3-way'!U568/(3*'OddsRatio_working_3-way'!X568^(1/3))*SIN(('OddsRatio_working_3-way'!Y568)/3)</f>
        <v>-0.15215336010543556</v>
      </c>
      <c r="AJ568" s="11">
        <f>'OddsRatio_working_3-way'!U568/(3*'OddsRatio_working_3-way'!X568^(1/3))*SIN(('OddsRatio_working_3-way'!Y568+2*PI())/3)</f>
        <v>-0.37361841222917674</v>
      </c>
      <c r="AK568" s="11">
        <f>'OddsRatio_working_3-way'!U568/(3*'OddsRatio_working_3-way'!X568^(1/3))*SIN(('OddsRatio_working_3-way'!Y568+4*PI())/3)</f>
        <v>0.52577177233461225</v>
      </c>
      <c r="AL568" s="11">
        <f>'OddsRatio_working_3-way'!Z568+'OddsRatio_working_3-way'!AF568</f>
        <v>1.0385263303288215</v>
      </c>
      <c r="AM568" s="11">
        <f>'OddsRatio_working_3-way'!AA568+'OddsRatio_working_3-way'!AG568</f>
        <v>-0.78280051540934847</v>
      </c>
      <c r="AN568" s="11">
        <f>'OddsRatio_working_3-way'!AB568+'OddsRatio_working_3-way'!AH568</f>
        <v>-0.25572581491947238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1.0385263303288215</v>
      </c>
      <c r="AS568" s="11">
        <f>IF(('OddsRatio_working_3-way'!X568=0),IF(Q568&gt;0,-Q568^(1/3),(-Q568)^(1/3)),'OddsRatio_working_3-way'!AM568-'OddsRatio_working_3-way'!R568/3)</f>
        <v>-0.78280051540934847</v>
      </c>
      <c r="AT568" s="11">
        <f>IF(('OddsRatio_working_3-way'!X568=0),IF(Q568&gt;0,-Q568^(1/3),(-Q568)^(1/3)),'OddsRatio_working_3-way'!AN568-'OddsRatio_working_3-way'!R568/3)</f>
        <v>-0.25572581491947238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9">
        <f t="shared" si="117"/>
        <v>0.39890975180337707</v>
      </c>
      <c r="E569" s="9">
        <f t="shared" si="118"/>
        <v>0.27691969203351197</v>
      </c>
      <c r="F569" s="9">
        <f t="shared" si="119"/>
        <v>0.32417055616311125</v>
      </c>
      <c r="G569" s="9">
        <f t="shared" si="120"/>
        <v>1.0320771743195483</v>
      </c>
      <c r="H569" s="9">
        <f t="shared" si="121"/>
        <v>2.5068326745065406</v>
      </c>
      <c r="I569" s="9">
        <f t="shared" si="122"/>
        <v>3.6111552510284572</v>
      </c>
      <c r="J569" s="9">
        <f t="shared" si="123"/>
        <v>3.084795892125487</v>
      </c>
      <c r="K569" s="11">
        <f t="shared" si="124"/>
        <v>0.4065040650406504</v>
      </c>
      <c r="L569" s="11">
        <f t="shared" si="125"/>
        <v>0.28328611898016998</v>
      </c>
      <c r="M569" s="11">
        <f t="shared" si="126"/>
        <v>0.33112582781456956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-0.28451684944592737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0.22916997456937782</v>
      </c>
      <c r="Q569" s="11">
        <f>2*'OddsRatio_working_3-way'!K569*'OddsRatio_working_3-way'!L569*'OddsRatio_working_3-way'!M569</f>
        <v>7.6262886711939371E-2</v>
      </c>
      <c r="R569" s="11">
        <f t="shared" si="127"/>
        <v>0</v>
      </c>
      <c r="S569" s="11">
        <f t="shared" si="128"/>
        <v>-0.80547066022861935</v>
      </c>
      <c r="T569" s="11">
        <f t="shared" si="129"/>
        <v>-0.26804348094130426</v>
      </c>
      <c r="U569" s="11">
        <f>'OddsRatio_working_3-way'!S569-'OddsRatio_working_3-way'!R569^2/3</f>
        <v>-0.80547066022861935</v>
      </c>
      <c r="V569" s="11">
        <f>'OddsRatio_working_3-way'!S569*'OddsRatio_working_3-way'!R569/3-2*'OddsRatio_working_3-way'!R569^3/27-'OddsRatio_working_3-way'!T569</f>
        <v>0.26804348094130426</v>
      </c>
      <c r="W569" s="11">
        <f>'OddsRatio_working_3-way'!V569^2+4*'OddsRatio_working_3-way'!U569^3/27</f>
        <v>-5.5713084525059881E-3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0.1391210049989193</v>
      </c>
      <c r="Y569" s="11">
        <f>IF('OddsRatio_working_3-way'!W569&gt;=0,IF('OddsRatio_working_3-way'!V569+SQRT('OddsRatio_working_3-way'!W569)&gt;0,0,PI()),ACOS('OddsRatio_working_3-way'!V569/(2*'OddsRatio_working_3-way'!X569)))</f>
        <v>0.27158635933110253</v>
      </c>
      <c r="Z569" s="11">
        <f>'OddsRatio_working_3-way'!X569^(1/3)*COS('OddsRatio_working_3-way'!Y569/3)</f>
        <v>0.51603858715977424</v>
      </c>
      <c r="AA569" s="11">
        <f>'OddsRatio_working_3-way'!X569^(1/3)*COS(('OddsRatio_working_3-way'!Y569+2*PI())/3)</f>
        <v>-0.29858772316205001</v>
      </c>
      <c r="AB569" s="11">
        <f>'OddsRatio_working_3-way'!X569^(1/3)*COS(('OddsRatio_working_3-way'!Y569+4*PI())/3)</f>
        <v>-0.21745086399772434</v>
      </c>
      <c r="AC569" s="11">
        <f>'OddsRatio_working_3-way'!X569^(1/3)*SIN('OddsRatio_working_3-way'!Y569/3)</f>
        <v>4.6844387479724178E-2</v>
      </c>
      <c r="AD569" s="11">
        <f>'OddsRatio_working_3-way'!X569^(1/3)*SIN(('OddsRatio_working_3-way'!Y569+2*PI())/3)</f>
        <v>0.42348033207353264</v>
      </c>
      <c r="AE569" s="11">
        <f>'OddsRatio_working_3-way'!X569^(1/3)*SIN(('OddsRatio_working_3-way'!Y569+4*PI())/3)</f>
        <v>-0.47032471955325683</v>
      </c>
      <c r="AF569" s="11">
        <f>-'OddsRatio_working_3-way'!U569/(3*'OddsRatio_working_3-way'!X569^(1/3))*COS(('OddsRatio_working_3-way'!Y569)/3)</f>
        <v>0.51603858715977413</v>
      </c>
      <c r="AG569" s="11">
        <f>-'OddsRatio_working_3-way'!U569/(3*'OddsRatio_working_3-way'!X569^(1/3))*COS(('OddsRatio_working_3-way'!Y569+2*PI())/3)</f>
        <v>-0.29858772316204996</v>
      </c>
      <c r="AH569" s="11">
        <f>-'OddsRatio_working_3-way'!U569/(3*'OddsRatio_working_3-way'!X569^(1/3))*COS(('OddsRatio_working_3-way'!Y569+4*PI())/3)</f>
        <v>-0.21745086399772429</v>
      </c>
      <c r="AI569" s="11">
        <f>'OddsRatio_working_3-way'!U569/(3*'OddsRatio_working_3-way'!X569^(1/3))*SIN(('OddsRatio_working_3-way'!Y569)/3)</f>
        <v>-4.6844387479724171E-2</v>
      </c>
      <c r="AJ569" s="11">
        <f>'OddsRatio_working_3-way'!U569/(3*'OddsRatio_working_3-way'!X569^(1/3))*SIN(('OddsRatio_working_3-way'!Y569+2*PI())/3)</f>
        <v>-0.42348033207353253</v>
      </c>
      <c r="AK569" s="11">
        <f>'OddsRatio_working_3-way'!U569/(3*'OddsRatio_working_3-way'!X569^(1/3))*SIN(('OddsRatio_working_3-way'!Y569+4*PI())/3)</f>
        <v>0.47032471955325672</v>
      </c>
      <c r="AL569" s="11">
        <f>'OddsRatio_working_3-way'!Z569+'OddsRatio_working_3-way'!AF569</f>
        <v>1.0320771743195483</v>
      </c>
      <c r="AM569" s="11">
        <f>'OddsRatio_working_3-way'!AA569+'OddsRatio_working_3-way'!AG569</f>
        <v>-0.59717544632409991</v>
      </c>
      <c r="AN569" s="11">
        <f>'OddsRatio_working_3-way'!AB569+'OddsRatio_working_3-way'!AH569</f>
        <v>-0.43490172799544863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1.0320771743195483</v>
      </c>
      <c r="AS569" s="11">
        <f>IF(('OddsRatio_working_3-way'!X569=0),IF(Q569&gt;0,-Q569^(1/3),(-Q569)^(1/3)),'OddsRatio_working_3-way'!AM569-'OddsRatio_working_3-way'!R569/3)</f>
        <v>-0.59717544632409991</v>
      </c>
      <c r="AT569" s="11">
        <f>IF(('OddsRatio_working_3-way'!X569=0),IF(Q569&gt;0,-Q569^(1/3),(-Q569)^(1/3)),'OddsRatio_working_3-way'!AN569-'OddsRatio_working_3-way'!R569/3)</f>
        <v>-0.43490172799544863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9">
        <f t="shared" si="117"/>
        <v>0.43047277364437142</v>
      </c>
      <c r="E570" s="9">
        <f t="shared" si="118"/>
        <v>0.28476361317781435</v>
      </c>
      <c r="F570" s="9">
        <f t="shared" si="119"/>
        <v>0.28476361317781435</v>
      </c>
      <c r="G570" s="9">
        <f t="shared" si="120"/>
        <v>1.0336150689007757</v>
      </c>
      <c r="H570" s="9">
        <f t="shared" si="121"/>
        <v>2.3230272881929923</v>
      </c>
      <c r="I570" s="9">
        <f t="shared" si="122"/>
        <v>3.5116846174288852</v>
      </c>
      <c r="J570" s="9">
        <f t="shared" si="123"/>
        <v>3.5116846174288852</v>
      </c>
      <c r="K570" s="11">
        <f t="shared" si="124"/>
        <v>0.43859649122807021</v>
      </c>
      <c r="L570" s="11">
        <f t="shared" si="125"/>
        <v>0.29154518950437314</v>
      </c>
      <c r="M570" s="11">
        <f t="shared" si="126"/>
        <v>0.29154518950437314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-0.28177303495544948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0.22889973192635299</v>
      </c>
      <c r="Q570" s="11">
        <f>2*'OddsRatio_working_3-way'!K570*'OddsRatio_working_3-way'!L570*'OddsRatio_working_3-way'!M570</f>
        <v>7.4560173265913021E-2</v>
      </c>
      <c r="R570" s="11">
        <f t="shared" si="127"/>
        <v>0</v>
      </c>
      <c r="S570" s="11">
        <f t="shared" si="128"/>
        <v>-0.81235499331064032</v>
      </c>
      <c r="T570" s="11">
        <f t="shared" si="129"/>
        <v>-0.26461074700672321</v>
      </c>
      <c r="U570" s="11">
        <f>'OddsRatio_working_3-way'!S570-'OddsRatio_working_3-way'!R570^2/3</f>
        <v>-0.81235499331064032</v>
      </c>
      <c r="V570" s="11">
        <f>'OddsRatio_working_3-way'!S570*'OddsRatio_working_3-way'!R570/3-2*'OddsRatio_working_3-way'!R570^3/27-'OddsRatio_working_3-way'!T570</f>
        <v>0.26461074700672321</v>
      </c>
      <c r="W570" s="11">
        <f>'OddsRatio_working_3-way'!V570^2+4*'OddsRatio_working_3-way'!U570^3/27</f>
        <v>-9.4018671105142032E-3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0.14090840512720512</v>
      </c>
      <c r="Y570" s="11">
        <f>IF('OddsRatio_working_3-way'!W570&gt;=0,IF('OddsRatio_working_3-way'!V570+SQRT('OddsRatio_working_3-way'!W570)&gt;0,0,PI()),ACOS('OddsRatio_working_3-way'!V570/(2*'OddsRatio_working_3-way'!X570)))</f>
        <v>0.351242521162626</v>
      </c>
      <c r="Z570" s="11">
        <f>'OddsRatio_working_3-way'!X570^(1/3)*COS('OddsRatio_working_3-way'!Y570/3)</f>
        <v>0.51680753445038796</v>
      </c>
      <c r="AA570" s="11">
        <f>'OddsRatio_working_3-way'!X570^(1/3)*COS(('OddsRatio_working_3-way'!Y570+2*PI())/3)</f>
        <v>-0.31104621757795997</v>
      </c>
      <c r="AB570" s="11">
        <f>'OddsRatio_working_3-way'!X570^(1/3)*COS(('OddsRatio_working_3-way'!Y570+4*PI())/3)</f>
        <v>-0.20576131687242807</v>
      </c>
      <c r="AC570" s="11">
        <f>'OddsRatio_working_3-way'!X570^(1/3)*SIN('OddsRatio_working_3-way'!Y570/3)</f>
        <v>6.0786265763941881E-2</v>
      </c>
      <c r="AD570" s="11">
        <f>'OddsRatio_working_3-way'!X570^(1/3)*SIN(('OddsRatio_working_3-way'!Y570+2*PI())/3)</f>
        <v>0.4171753208192665</v>
      </c>
      <c r="AE570" s="11">
        <f>'OddsRatio_working_3-way'!X570^(1/3)*SIN(('OddsRatio_working_3-way'!Y570+4*PI())/3)</f>
        <v>-0.47796158658320831</v>
      </c>
      <c r="AF570" s="11">
        <f>-'OddsRatio_working_3-way'!U570/(3*'OddsRatio_working_3-way'!X570^(1/3))*COS(('OddsRatio_working_3-way'!Y570)/3)</f>
        <v>0.51680753445038774</v>
      </c>
      <c r="AG570" s="11">
        <f>-'OddsRatio_working_3-way'!U570/(3*'OddsRatio_working_3-way'!X570^(1/3))*COS(('OddsRatio_working_3-way'!Y570+2*PI())/3)</f>
        <v>-0.31104621757795986</v>
      </c>
      <c r="AH570" s="11">
        <f>-'OddsRatio_working_3-way'!U570/(3*'OddsRatio_working_3-way'!X570^(1/3))*COS(('OddsRatio_working_3-way'!Y570+4*PI())/3)</f>
        <v>-0.20576131687242799</v>
      </c>
      <c r="AI570" s="11">
        <f>'OddsRatio_working_3-way'!U570/(3*'OddsRatio_working_3-way'!X570^(1/3))*SIN(('OddsRatio_working_3-way'!Y570)/3)</f>
        <v>-6.078626576394186E-2</v>
      </c>
      <c r="AJ570" s="11">
        <f>'OddsRatio_working_3-way'!U570/(3*'OddsRatio_working_3-way'!X570^(1/3))*SIN(('OddsRatio_working_3-way'!Y570+2*PI())/3)</f>
        <v>-0.41717532081926628</v>
      </c>
      <c r="AK570" s="11">
        <f>'OddsRatio_working_3-way'!U570/(3*'OddsRatio_working_3-way'!X570^(1/3))*SIN(('OddsRatio_working_3-way'!Y570+4*PI())/3)</f>
        <v>0.47796158658320814</v>
      </c>
      <c r="AL570" s="11">
        <f>'OddsRatio_working_3-way'!Z570+'OddsRatio_working_3-way'!AF570</f>
        <v>1.0336150689007757</v>
      </c>
      <c r="AM570" s="11">
        <f>'OddsRatio_working_3-way'!AA570+'OddsRatio_working_3-way'!AG570</f>
        <v>-0.62209243515591983</v>
      </c>
      <c r="AN570" s="11">
        <f>'OddsRatio_working_3-way'!AB570+'OddsRatio_working_3-way'!AH570</f>
        <v>-0.41152263374485609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1.0336150689007757</v>
      </c>
      <c r="AS570" s="11">
        <f>IF(('OddsRatio_working_3-way'!X570=0),IF(Q570&gt;0,-Q570^(1/3),(-Q570)^(1/3)),'OddsRatio_working_3-way'!AM570-'OddsRatio_working_3-way'!R570/3)</f>
        <v>-0.62209243515591983</v>
      </c>
      <c r="AT570" s="11">
        <f>IF(('OddsRatio_working_3-way'!X570=0),IF(Q570&gt;0,-Q570^(1/3),(-Q570)^(1/3)),'OddsRatio_working_3-way'!AN570-'OddsRatio_working_3-way'!R570/3)</f>
        <v>-0.41152263374485609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9">
        <f t="shared" si="117"/>
        <v>0.2993032126375203</v>
      </c>
      <c r="E571" s="9">
        <f t="shared" si="118"/>
        <v>0.27076105491639241</v>
      </c>
      <c r="F571" s="9">
        <f t="shared" si="119"/>
        <v>0.42993573244608763</v>
      </c>
      <c r="G571" s="9">
        <f t="shared" si="120"/>
        <v>1.0358820526329269</v>
      </c>
      <c r="H571" s="9">
        <f t="shared" si="121"/>
        <v>3.341093438950415</v>
      </c>
      <c r="I571" s="9">
        <f t="shared" si="122"/>
        <v>3.6932933368456085</v>
      </c>
      <c r="J571" s="9">
        <f t="shared" si="123"/>
        <v>2.3259290273701461</v>
      </c>
      <c r="K571" s="11">
        <f t="shared" si="124"/>
        <v>0.30674846625766872</v>
      </c>
      <c r="L571" s="11">
        <f t="shared" si="125"/>
        <v>0.27777777777777779</v>
      </c>
      <c r="M571" s="11">
        <f t="shared" si="126"/>
        <v>0.43859649122807021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-0.28108444253100395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0.22946339946662841</v>
      </c>
      <c r="Q571" s="11">
        <f>2*'OddsRatio_working_3-way'!K571*'OddsRatio_working_3-way'!L571*'OddsRatio_working_3-way'!M571</f>
        <v>7.4743778327892002E-2</v>
      </c>
      <c r="R571" s="11">
        <f t="shared" si="127"/>
        <v>0</v>
      </c>
      <c r="S571" s="11">
        <f t="shared" si="128"/>
        <v>-0.81635040844111584</v>
      </c>
      <c r="T571" s="11">
        <f t="shared" si="129"/>
        <v>-0.26591218515997261</v>
      </c>
      <c r="U571" s="11">
        <f>'OddsRatio_working_3-way'!S571-'OddsRatio_working_3-way'!R571^2/3</f>
        <v>-0.81635040844111584</v>
      </c>
      <c r="V571" s="11">
        <f>'OddsRatio_working_3-way'!S571*'OddsRatio_working_3-way'!R571/3-2*'OddsRatio_working_3-way'!R571^3/27-'OddsRatio_working_3-way'!T571</f>
        <v>0.26591218515997261</v>
      </c>
      <c r="W571" s="11">
        <f>'OddsRatio_working_3-way'!V571^2+4*'OddsRatio_working_3-way'!U571^3/27</f>
        <v>-9.8890447926693603E-3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0.14194922948824074</v>
      </c>
      <c r="Y571" s="11">
        <f>IF('OddsRatio_working_3-way'!W571&gt;=0,IF('OddsRatio_working_3-way'!V571+SQRT('OddsRatio_working_3-way'!W571)&gt;0,0,PI()),ACOS('OddsRatio_working_3-way'!V571/(2*'OddsRatio_working_3-way'!X571)))</f>
        <v>0.35786898932276667</v>
      </c>
      <c r="Z571" s="11">
        <f>'OddsRatio_working_3-way'!X571^(1/3)*COS('OddsRatio_working_3-way'!Y571/3)</f>
        <v>0.51794102631646355</v>
      </c>
      <c r="AA571" s="11">
        <f>'OddsRatio_working_3-way'!X571^(1/3)*COS(('OddsRatio_working_3-way'!Y571+2*PI())/3)</f>
        <v>-0.31273315868433416</v>
      </c>
      <c r="AB571" s="11">
        <f>'OddsRatio_working_3-way'!X571^(1/3)*COS(('OddsRatio_working_3-way'!Y571+4*PI())/3)</f>
        <v>-0.20520786763212928</v>
      </c>
      <c r="AC571" s="11">
        <f>'OddsRatio_working_3-way'!X571^(1/3)*SIN('OddsRatio_working_3-way'!Y571/3)</f>
        <v>6.2079755733683316E-2</v>
      </c>
      <c r="AD571" s="11">
        <f>'OddsRatio_working_3-way'!X571^(1/3)*SIN(('OddsRatio_working_3-way'!Y571+2*PI())/3)</f>
        <v>0.41751020858540022</v>
      </c>
      <c r="AE571" s="11">
        <f>'OddsRatio_working_3-way'!X571^(1/3)*SIN(('OddsRatio_working_3-way'!Y571+4*PI())/3)</f>
        <v>-0.47958996431908357</v>
      </c>
      <c r="AF571" s="11">
        <f>-'OddsRatio_working_3-way'!U571/(3*'OddsRatio_working_3-way'!X571^(1/3))*COS(('OddsRatio_working_3-way'!Y571)/3)</f>
        <v>0.51794102631646333</v>
      </c>
      <c r="AG571" s="11">
        <f>-'OddsRatio_working_3-way'!U571/(3*'OddsRatio_working_3-way'!X571^(1/3))*COS(('OddsRatio_working_3-way'!Y571+2*PI())/3)</f>
        <v>-0.31273315868433399</v>
      </c>
      <c r="AH571" s="11">
        <f>-'OddsRatio_working_3-way'!U571/(3*'OddsRatio_working_3-way'!X571^(1/3))*COS(('OddsRatio_working_3-way'!Y571+4*PI())/3)</f>
        <v>-0.2052078676321292</v>
      </c>
      <c r="AI571" s="11">
        <f>'OddsRatio_working_3-way'!U571/(3*'OddsRatio_working_3-way'!X571^(1/3))*SIN(('OddsRatio_working_3-way'!Y571)/3)</f>
        <v>-6.2079755733683295E-2</v>
      </c>
      <c r="AJ571" s="11">
        <f>'OddsRatio_working_3-way'!U571/(3*'OddsRatio_working_3-way'!X571^(1/3))*SIN(('OddsRatio_working_3-way'!Y571+2*PI())/3)</f>
        <v>-0.41751020858540006</v>
      </c>
      <c r="AK571" s="11">
        <f>'OddsRatio_working_3-way'!U571/(3*'OddsRatio_working_3-way'!X571^(1/3))*SIN(('OddsRatio_working_3-way'!Y571+4*PI())/3)</f>
        <v>0.47958996431908341</v>
      </c>
      <c r="AL571" s="11">
        <f>'OddsRatio_working_3-way'!Z571+'OddsRatio_working_3-way'!AF571</f>
        <v>1.0358820526329269</v>
      </c>
      <c r="AM571" s="11">
        <f>'OddsRatio_working_3-way'!AA571+'OddsRatio_working_3-way'!AG571</f>
        <v>-0.62546631736866809</v>
      </c>
      <c r="AN571" s="11">
        <f>'OddsRatio_working_3-way'!AB571+'OddsRatio_working_3-way'!AH571</f>
        <v>-0.41041573526425845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1.0358820526329269</v>
      </c>
      <c r="AS571" s="11">
        <f>IF(('OddsRatio_working_3-way'!X571=0),IF(Q571&gt;0,-Q571^(1/3),(-Q571)^(1/3)),'OddsRatio_working_3-way'!AM571-'OddsRatio_working_3-way'!R571/3)</f>
        <v>-0.62546631736866809</v>
      </c>
      <c r="AT571" s="11">
        <f>IF(('OddsRatio_working_3-way'!X571=0),IF(Q571&gt;0,-Q571^(1/3),(-Q571)^(1/3)),'OddsRatio_working_3-way'!AN571-'OddsRatio_working_3-way'!R571/3)</f>
        <v>-0.41041573526425845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9">
        <f t="shared" si="117"/>
        <v>0.37932533560464826</v>
      </c>
      <c r="E572" s="9">
        <f t="shared" si="118"/>
        <v>0.28948678045251913</v>
      </c>
      <c r="F572" s="9">
        <f t="shared" si="119"/>
        <v>0.33118788394283249</v>
      </c>
      <c r="G572" s="9">
        <f t="shared" si="120"/>
        <v>1.0356072458140166</v>
      </c>
      <c r="H572" s="9">
        <f t="shared" si="121"/>
        <v>2.6362594483861468</v>
      </c>
      <c r="I572" s="9">
        <f t="shared" si="122"/>
        <v>3.4543891725792202</v>
      </c>
      <c r="J572" s="9">
        <f t="shared" si="123"/>
        <v>3.0194341293373328</v>
      </c>
      <c r="K572" s="11">
        <f t="shared" si="124"/>
        <v>0.38759689922480617</v>
      </c>
      <c r="L572" s="11">
        <f t="shared" si="125"/>
        <v>0.29673590504451036</v>
      </c>
      <c r="M572" s="11">
        <f t="shared" si="126"/>
        <v>0.33898305084745761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-0.28468751498592348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0.23002783336783744</v>
      </c>
      <c r="Q572" s="11">
        <f>2*'OddsRatio_working_3-way'!K572*'OddsRatio_working_3-way'!L572*'OddsRatio_working_3-way'!M572</f>
        <v>7.7975536734860157E-2</v>
      </c>
      <c r="R572" s="11">
        <f t="shared" si="127"/>
        <v>0</v>
      </c>
      <c r="S572" s="11">
        <f t="shared" si="128"/>
        <v>-0.80800112846259264</v>
      </c>
      <c r="T572" s="11">
        <f t="shared" si="129"/>
        <v>-0.2738986876144382</v>
      </c>
      <c r="U572" s="11">
        <f>'OddsRatio_working_3-way'!S572-'OddsRatio_working_3-way'!R572^2/3</f>
        <v>-0.80800112846259264</v>
      </c>
      <c r="V572" s="11">
        <f>'OddsRatio_working_3-way'!S572*'OddsRatio_working_3-way'!R572/3-2*'OddsRatio_working_3-way'!R572^3/27-'OddsRatio_working_3-way'!T572</f>
        <v>0.2738986876144382</v>
      </c>
      <c r="W572" s="11">
        <f>'OddsRatio_working_3-way'!V572^2+4*'OddsRatio_working_3-way'!U572^3/27</f>
        <v>-3.1300751750725636E-3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0.13977711387418199</v>
      </c>
      <c r="Y572" s="11">
        <f>IF('OddsRatio_working_3-way'!W572&gt;=0,IF('OddsRatio_working_3-way'!V572+SQRT('OddsRatio_working_3-way'!W572)&gt;0,0,PI()),ACOS('OddsRatio_working_3-way'!V572/(2*'OddsRatio_working_3-way'!X572)))</f>
        <v>0.20149019133578761</v>
      </c>
      <c r="Z572" s="11">
        <f>'OddsRatio_working_3-way'!X572^(1/3)*COS('OddsRatio_working_3-way'!Y572/3)</f>
        <v>0.51780362290700832</v>
      </c>
      <c r="AA572" s="11">
        <f>'OddsRatio_working_3-way'!X572^(1/3)*COS(('OddsRatio_working_3-way'!Y572+2*PI())/3)</f>
        <v>-0.28906533568279053</v>
      </c>
      <c r="AB572" s="11">
        <f>'OddsRatio_working_3-way'!X572^(1/3)*COS(('OddsRatio_working_3-way'!Y572+4*PI())/3)</f>
        <v>-0.22873828722421766</v>
      </c>
      <c r="AC572" s="11">
        <f>'OddsRatio_working_3-way'!X572^(1/3)*SIN('OddsRatio_working_3-way'!Y572/3)</f>
        <v>3.4829837666972577E-2</v>
      </c>
      <c r="AD572" s="11">
        <f>'OddsRatio_working_3-way'!X572^(1/3)*SIN(('OddsRatio_working_3-way'!Y572+2*PI())/3)</f>
        <v>0.43101617277560078</v>
      </c>
      <c r="AE572" s="11">
        <f>'OddsRatio_working_3-way'!X572^(1/3)*SIN(('OddsRatio_working_3-way'!Y572+4*PI())/3)</f>
        <v>-0.4658460104425734</v>
      </c>
      <c r="AF572" s="11">
        <f>-'OddsRatio_working_3-way'!U572/(3*'OddsRatio_working_3-way'!X572^(1/3))*COS(('OddsRatio_working_3-way'!Y572)/3)</f>
        <v>0.51780362290700832</v>
      </c>
      <c r="AG572" s="11">
        <f>-'OddsRatio_working_3-way'!U572/(3*'OddsRatio_working_3-way'!X572^(1/3))*COS(('OddsRatio_working_3-way'!Y572+2*PI())/3)</f>
        <v>-0.28906533568279053</v>
      </c>
      <c r="AH572" s="11">
        <f>-'OddsRatio_working_3-way'!U572/(3*'OddsRatio_working_3-way'!X572^(1/3))*COS(('OddsRatio_working_3-way'!Y572+4*PI())/3)</f>
        <v>-0.22873828722421766</v>
      </c>
      <c r="AI572" s="11">
        <f>'OddsRatio_working_3-way'!U572/(3*'OddsRatio_working_3-way'!X572^(1/3))*SIN(('OddsRatio_working_3-way'!Y572)/3)</f>
        <v>-3.4829837666972577E-2</v>
      </c>
      <c r="AJ572" s="11">
        <f>'OddsRatio_working_3-way'!U572/(3*'OddsRatio_working_3-way'!X572^(1/3))*SIN(('OddsRatio_working_3-way'!Y572+2*PI())/3)</f>
        <v>-0.43101617277560078</v>
      </c>
      <c r="AK572" s="11">
        <f>'OddsRatio_working_3-way'!U572/(3*'OddsRatio_working_3-way'!X572^(1/3))*SIN(('OddsRatio_working_3-way'!Y572+4*PI())/3)</f>
        <v>0.4658460104425734</v>
      </c>
      <c r="AL572" s="11">
        <f>'OddsRatio_working_3-way'!Z572+'OddsRatio_working_3-way'!AF572</f>
        <v>1.0356072458140166</v>
      </c>
      <c r="AM572" s="11">
        <f>'OddsRatio_working_3-way'!AA572+'OddsRatio_working_3-way'!AG572</f>
        <v>-0.57813067136558105</v>
      </c>
      <c r="AN572" s="11">
        <f>'OddsRatio_working_3-way'!AB572+'OddsRatio_working_3-way'!AH572</f>
        <v>-0.45747657444843531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1.0356072458140166</v>
      </c>
      <c r="AS572" s="11">
        <f>IF(('OddsRatio_working_3-way'!X572=0),IF(Q572&gt;0,-Q572^(1/3),(-Q572)^(1/3)),'OddsRatio_working_3-way'!AM572-'OddsRatio_working_3-way'!R572/3)</f>
        <v>-0.57813067136558105</v>
      </c>
      <c r="AT572" s="11">
        <f>IF(('OddsRatio_working_3-way'!X572=0),IF(Q572&gt;0,-Q572^(1/3),(-Q572)^(1/3)),'OddsRatio_working_3-way'!AN572-'OddsRatio_working_3-way'!R572/3)</f>
        <v>-0.45747657444843531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9">
        <f t="shared" si="117"/>
        <v>0.41243864772498823</v>
      </c>
      <c r="E573" s="9">
        <f t="shared" si="118"/>
        <v>0.28088655275930835</v>
      </c>
      <c r="F573" s="9">
        <f t="shared" si="119"/>
        <v>0.30667479951570342</v>
      </c>
      <c r="G573" s="9">
        <f t="shared" si="120"/>
        <v>1.0323210450814937</v>
      </c>
      <c r="H573" s="9">
        <f t="shared" si="121"/>
        <v>2.4246030422124609</v>
      </c>
      <c r="I573" s="9">
        <f t="shared" si="122"/>
        <v>3.5601561918021041</v>
      </c>
      <c r="J573" s="9">
        <f t="shared" si="123"/>
        <v>3.2607830887284708</v>
      </c>
      <c r="K573" s="11">
        <f t="shared" si="124"/>
        <v>0.42016806722689076</v>
      </c>
      <c r="L573" s="11">
        <f t="shared" si="125"/>
        <v>0.28735632183908044</v>
      </c>
      <c r="M573" s="11">
        <f t="shared" si="126"/>
        <v>0.31347962382445144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-0.2836795295353034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0.22898576791001776</v>
      </c>
      <c r="Q573" s="11">
        <f>2*'OddsRatio_working_3-way'!K573*'OddsRatio_working_3-way'!L573*'OddsRatio_working_3-way'!M573</f>
        <v>7.569777451570836E-2</v>
      </c>
      <c r="R573" s="11">
        <f t="shared" si="127"/>
        <v>0</v>
      </c>
      <c r="S573" s="11">
        <f t="shared" si="128"/>
        <v>-0.80719877209723345</v>
      </c>
      <c r="T573" s="11">
        <f t="shared" si="129"/>
        <v>-0.26684256928834166</v>
      </c>
      <c r="U573" s="11">
        <f>'OddsRatio_working_3-way'!S573-'OddsRatio_working_3-way'!R573^2/3</f>
        <v>-0.80719877209723345</v>
      </c>
      <c r="V573" s="11">
        <f>'OddsRatio_working_3-way'!S573*'OddsRatio_working_3-way'!R573/3-2*'OddsRatio_working_3-way'!R573^3/27-'OddsRatio_working_3-way'!T573</f>
        <v>0.26684256928834166</v>
      </c>
      <c r="W573" s="11">
        <f>'OddsRatio_working_3-way'!V573^2+4*'OddsRatio_working_3-way'!U573^3/27</f>
        <v>-6.713026778716033E-3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0.13956896464035212</v>
      </c>
      <c r="Y573" s="11">
        <f>IF('OddsRatio_working_3-way'!W573&gt;=0,IF('OddsRatio_working_3-way'!V573+SQRT('OddsRatio_working_3-way'!W573)&gt;0,0,PI()),ACOS('OddsRatio_working_3-way'!V573/(2*'OddsRatio_working_3-way'!X573)))</f>
        <v>0.29790882200540048</v>
      </c>
      <c r="Z573" s="11">
        <f>'OddsRatio_working_3-way'!X573^(1/3)*COS('OddsRatio_working_3-way'!Y573/3)</f>
        <v>0.51616052254074696</v>
      </c>
      <c r="AA573" s="11">
        <f>'OddsRatio_working_3-way'!X573^(1/3)*COS(('OddsRatio_working_3-way'!Y573+2*PI())/3)</f>
        <v>-0.30261596887849063</v>
      </c>
      <c r="AB573" s="11">
        <f>'OddsRatio_working_3-way'!X573^(1/3)*COS(('OddsRatio_working_3-way'!Y573+4*PI())/3)</f>
        <v>-0.21354455366225619</v>
      </c>
      <c r="AC573" s="11">
        <f>'OddsRatio_working_3-way'!X573^(1/3)*SIN('OddsRatio_working_3-way'!Y573/3)</f>
        <v>5.1425405552193916E-2</v>
      </c>
      <c r="AD573" s="11">
        <f>'OddsRatio_working_3-way'!X573^(1/3)*SIN(('OddsRatio_working_3-way'!Y573+2*PI())/3)</f>
        <v>0.42129542217484028</v>
      </c>
      <c r="AE573" s="11">
        <f>'OddsRatio_working_3-way'!X573^(1/3)*SIN(('OddsRatio_working_3-way'!Y573+4*PI())/3)</f>
        <v>-0.47272082772703417</v>
      </c>
      <c r="AF573" s="11">
        <f>-'OddsRatio_working_3-way'!U573/(3*'OddsRatio_working_3-way'!X573^(1/3))*COS(('OddsRatio_working_3-way'!Y573)/3)</f>
        <v>0.51616052254074685</v>
      </c>
      <c r="AG573" s="11">
        <f>-'OddsRatio_working_3-way'!U573/(3*'OddsRatio_working_3-way'!X573^(1/3))*COS(('OddsRatio_working_3-way'!Y573+2*PI())/3)</f>
        <v>-0.30261596887849057</v>
      </c>
      <c r="AH573" s="11">
        <f>-'OddsRatio_working_3-way'!U573/(3*'OddsRatio_working_3-way'!X573^(1/3))*COS(('OddsRatio_working_3-way'!Y573+4*PI())/3)</f>
        <v>-0.21354455366225614</v>
      </c>
      <c r="AI573" s="11">
        <f>'OddsRatio_working_3-way'!U573/(3*'OddsRatio_working_3-way'!X573^(1/3))*SIN(('OddsRatio_working_3-way'!Y573)/3)</f>
        <v>-5.1425405552193909E-2</v>
      </c>
      <c r="AJ573" s="11">
        <f>'OddsRatio_working_3-way'!U573/(3*'OddsRatio_working_3-way'!X573^(1/3))*SIN(('OddsRatio_working_3-way'!Y573+2*PI())/3)</f>
        <v>-0.42129542217484017</v>
      </c>
      <c r="AK573" s="11">
        <f>'OddsRatio_working_3-way'!U573/(3*'OddsRatio_working_3-way'!X573^(1/3))*SIN(('OddsRatio_working_3-way'!Y573+4*PI())/3)</f>
        <v>0.47272082772703405</v>
      </c>
      <c r="AL573" s="11">
        <f>'OddsRatio_working_3-way'!Z573+'OddsRatio_working_3-way'!AF573</f>
        <v>1.0323210450814937</v>
      </c>
      <c r="AM573" s="11">
        <f>'OddsRatio_working_3-way'!AA573+'OddsRatio_working_3-way'!AG573</f>
        <v>-0.60523193775698125</v>
      </c>
      <c r="AN573" s="11">
        <f>'OddsRatio_working_3-way'!AB573+'OddsRatio_working_3-way'!AH573</f>
        <v>-0.42708910732451233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1.0323210450814937</v>
      </c>
      <c r="AS573" s="11">
        <f>IF(('OddsRatio_working_3-way'!X573=0),IF(Q573&gt;0,-Q573^(1/3),(-Q573)^(1/3)),'OddsRatio_working_3-way'!AM573-'OddsRatio_working_3-way'!R573/3)</f>
        <v>-0.60523193775698125</v>
      </c>
      <c r="AT573" s="11">
        <f>IF(('OddsRatio_working_3-way'!X573=0),IF(Q573&gt;0,-Q573^(1/3),(-Q573)^(1/3)),'OddsRatio_working_3-way'!AN573-'OddsRatio_working_3-way'!R573/3)</f>
        <v>-0.42708910732451233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9">
        <f t="shared" si="117"/>
        <v>0.51120114088873214</v>
      </c>
      <c r="E574" s="9">
        <f t="shared" si="118"/>
        <v>0.24657205389310488</v>
      </c>
      <c r="F574" s="9">
        <f t="shared" si="119"/>
        <v>0.24222680521816314</v>
      </c>
      <c r="G574" s="9">
        <f t="shared" si="120"/>
        <v>1.0393230085636338</v>
      </c>
      <c r="H574" s="9">
        <f t="shared" si="121"/>
        <v>1.9561771678785429</v>
      </c>
      <c r="I574" s="9">
        <f t="shared" si="122"/>
        <v>4.0556096451770847</v>
      </c>
      <c r="J574" s="9">
        <f t="shared" si="123"/>
        <v>4.1283622557765378</v>
      </c>
      <c r="K574" s="11">
        <f t="shared" si="124"/>
        <v>0.52083333333333337</v>
      </c>
      <c r="L574" s="11">
        <f t="shared" si="125"/>
        <v>0.25380710659898476</v>
      </c>
      <c r="M574" s="11">
        <f t="shared" si="126"/>
        <v>0.24937655860349128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-0.26838598301201322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0.22647220780535968</v>
      </c>
      <c r="Q574" s="11">
        <f>2*'OddsRatio_working_3-way'!K574*'OddsRatio_working_3-way'!L574*'OddsRatio_working_3-way'!M574</f>
        <v>6.5930773742462798E-2</v>
      </c>
      <c r="R574" s="11">
        <f t="shared" si="127"/>
        <v>0</v>
      </c>
      <c r="S574" s="11">
        <f t="shared" si="128"/>
        <v>-0.84383023756953268</v>
      </c>
      <c r="T574" s="11">
        <f t="shared" si="129"/>
        <v>-0.24565654659957287</v>
      </c>
      <c r="U574" s="11">
        <f>'OddsRatio_working_3-way'!S574-'OddsRatio_working_3-way'!R574^2/3</f>
        <v>-0.84383023756953268</v>
      </c>
      <c r="V574" s="11">
        <f>'OddsRatio_working_3-way'!S574*'OddsRatio_working_3-way'!R574/3-2*'OddsRatio_working_3-way'!R574^3/27-'OddsRatio_working_3-way'!T574</f>
        <v>0.24565654659957287</v>
      </c>
      <c r="W574" s="11">
        <f>'OddsRatio_working_3-way'!V574^2+4*'OddsRatio_working_3-way'!U574^3/27</f>
        <v>-2.8667509008108702E-2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0.14917661336092264</v>
      </c>
      <c r="Y574" s="11">
        <f>IF('OddsRatio_working_3-way'!W574&gt;=0,IF('OddsRatio_working_3-way'!V574+SQRT('OddsRatio_working_3-way'!W574)&gt;0,0,PI()),ACOS('OddsRatio_working_3-way'!V574/(2*'OddsRatio_working_3-way'!X574)))</f>
        <v>0.60346379649791249</v>
      </c>
      <c r="Z574" s="11">
        <f>'OddsRatio_working_3-way'!X574^(1/3)*COS('OddsRatio_working_3-way'!Y574/3)</f>
        <v>0.51966150428181701</v>
      </c>
      <c r="AA574" s="11">
        <f>'OddsRatio_working_3-way'!X574^(1/3)*COS(('OddsRatio_working_3-way'!Y574+2*PI())/3)</f>
        <v>-0.35159948384213957</v>
      </c>
      <c r="AB574" s="11">
        <f>'OddsRatio_working_3-way'!X574^(1/3)*COS(('OddsRatio_working_3-way'!Y574+4*PI())/3)</f>
        <v>-0.16806202043967755</v>
      </c>
      <c r="AC574" s="11">
        <f>'OddsRatio_working_3-way'!X574^(1/3)*SIN('OddsRatio_working_3-way'!Y574/3)</f>
        <v>0.10596540390179271</v>
      </c>
      <c r="AD574" s="11">
        <f>'OddsRatio_working_3-way'!X574^(1/3)*SIN(('OddsRatio_working_3-way'!Y574+2*PI())/3)</f>
        <v>0.39705736212599302</v>
      </c>
      <c r="AE574" s="11">
        <f>'OddsRatio_working_3-way'!X574^(1/3)*SIN(('OddsRatio_working_3-way'!Y574+4*PI())/3)</f>
        <v>-0.50302276602778562</v>
      </c>
      <c r="AF574" s="11">
        <f>-'OddsRatio_working_3-way'!U574/(3*'OddsRatio_working_3-way'!X574^(1/3))*COS(('OddsRatio_working_3-way'!Y574)/3)</f>
        <v>0.5196615042818169</v>
      </c>
      <c r="AG574" s="11">
        <f>-'OddsRatio_working_3-way'!U574/(3*'OddsRatio_working_3-way'!X574^(1/3))*COS(('OddsRatio_working_3-way'!Y574+2*PI())/3)</f>
        <v>-0.35159948384213946</v>
      </c>
      <c r="AH574" s="11">
        <f>-'OddsRatio_working_3-way'!U574/(3*'OddsRatio_working_3-way'!X574^(1/3))*COS(('OddsRatio_working_3-way'!Y574+4*PI())/3)</f>
        <v>-0.1680620204396775</v>
      </c>
      <c r="AI574" s="11">
        <f>'OddsRatio_working_3-way'!U574/(3*'OddsRatio_working_3-way'!X574^(1/3))*SIN(('OddsRatio_working_3-way'!Y574)/3)</f>
        <v>-0.10596540390179268</v>
      </c>
      <c r="AJ574" s="11">
        <f>'OddsRatio_working_3-way'!U574/(3*'OddsRatio_working_3-way'!X574^(1/3))*SIN(('OddsRatio_working_3-way'!Y574+2*PI())/3)</f>
        <v>-0.39705736212599296</v>
      </c>
      <c r="AK574" s="11">
        <f>'OddsRatio_working_3-way'!U574/(3*'OddsRatio_working_3-way'!X574^(1/3))*SIN(('OddsRatio_working_3-way'!Y574+4*PI())/3)</f>
        <v>0.50302276602778551</v>
      </c>
      <c r="AL574" s="11">
        <f>'OddsRatio_working_3-way'!Z574+'OddsRatio_working_3-way'!AF574</f>
        <v>1.0393230085636338</v>
      </c>
      <c r="AM574" s="11">
        <f>'OddsRatio_working_3-way'!AA574+'OddsRatio_working_3-way'!AG574</f>
        <v>-0.70319896768427903</v>
      </c>
      <c r="AN574" s="11">
        <f>'OddsRatio_working_3-way'!AB574+'OddsRatio_working_3-way'!AH574</f>
        <v>-0.33612404087935505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1.0393230085636338</v>
      </c>
      <c r="AS574" s="11">
        <f>IF(('OddsRatio_working_3-way'!X574=0),IF(Q574&gt;0,-Q574^(1/3),(-Q574)^(1/3)),'OddsRatio_working_3-way'!AM574-'OddsRatio_working_3-way'!R574/3)</f>
        <v>-0.70319896768427903</v>
      </c>
      <c r="AT574" s="11">
        <f>IF(('OddsRatio_working_3-way'!X574=0),IF(Q574&gt;0,-Q574^(1/3),(-Q574)^(1/3)),'OddsRatio_working_3-way'!AN574-'OddsRatio_working_3-way'!R574/3)</f>
        <v>-0.33612404087935505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9">
        <f t="shared" si="117"/>
        <v>0.34594466354626269</v>
      </c>
      <c r="E575" s="9">
        <f t="shared" si="118"/>
        <v>0.29260863048912861</v>
      </c>
      <c r="F575" s="9">
        <f t="shared" si="119"/>
        <v>0.36144670596460876</v>
      </c>
      <c r="G575" s="9">
        <f t="shared" si="120"/>
        <v>1.033134270712178</v>
      </c>
      <c r="H575" s="9">
        <f t="shared" si="121"/>
        <v>2.8906357154032856</v>
      </c>
      <c r="I575" s="9">
        <f t="shared" si="122"/>
        <v>3.4175341934664956</v>
      </c>
      <c r="J575" s="9">
        <f t="shared" si="123"/>
        <v>2.7666596029178243</v>
      </c>
      <c r="K575" s="11">
        <f t="shared" si="124"/>
        <v>0.35335689045936397</v>
      </c>
      <c r="L575" s="11">
        <f t="shared" si="125"/>
        <v>0.29940119760479045</v>
      </c>
      <c r="M575" s="11">
        <f t="shared" si="126"/>
        <v>0.36900369003690037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-0.28586492017985066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0.22954885607763004</v>
      </c>
      <c r="Q575" s="11">
        <f>2*'OddsRatio_working_3-way'!K575*'OddsRatio_working_3-way'!L575*'OddsRatio_working_3-way'!M575</f>
        <v>7.8077842203275516E-2</v>
      </c>
      <c r="R575" s="11">
        <f t="shared" si="127"/>
        <v>0</v>
      </c>
      <c r="S575" s="11">
        <f t="shared" si="128"/>
        <v>-0.8029976393508178</v>
      </c>
      <c r="T575" s="11">
        <f t="shared" si="129"/>
        <v>-0.27312844875878156</v>
      </c>
      <c r="U575" s="11">
        <f>'OddsRatio_working_3-way'!S575-'OddsRatio_working_3-way'!R575^2/3</f>
        <v>-0.8029976393508178</v>
      </c>
      <c r="V575" s="11">
        <f>'OddsRatio_working_3-way'!S575*'OddsRatio_working_3-way'!R575/3-2*'OddsRatio_working_3-way'!R575^3/27-'OddsRatio_working_3-way'!T575</f>
        <v>0.27312844875878156</v>
      </c>
      <c r="W575" s="11">
        <f>'OddsRatio_working_3-way'!V575^2+4*'OddsRatio_working_3-way'!U575^3/27</f>
        <v>-2.1085631467563093E-3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0.13848078627388591</v>
      </c>
      <c r="Y575" s="11">
        <f>IF('OddsRatio_working_3-way'!W575&gt;=0,IF('OddsRatio_working_3-way'!V575+SQRT('OddsRatio_working_3-way'!W575)&gt;0,0,PI()),ACOS('OddsRatio_working_3-way'!V575/(2*'OddsRatio_working_3-way'!X575)))</f>
        <v>0.16656502753036739</v>
      </c>
      <c r="Z575" s="11">
        <f>'OddsRatio_working_3-way'!X575^(1/3)*COS('OddsRatio_working_3-way'!Y575/3)</f>
        <v>0.51656713535608911</v>
      </c>
      <c r="AA575" s="11">
        <f>'OddsRatio_working_3-way'!X575^(1/3)*COS(('OddsRatio_working_3-way'!Y575+2*PI())/3)</f>
        <v>-0.28314731317640857</v>
      </c>
      <c r="AB575" s="11">
        <f>'OddsRatio_working_3-way'!X575^(1/3)*COS(('OddsRatio_working_3-way'!Y575+4*PI())/3)</f>
        <v>-0.23341982217968052</v>
      </c>
      <c r="AC575" s="11">
        <f>'OddsRatio_working_3-way'!X575^(1/3)*SIN('OddsRatio_working_3-way'!Y575/3)</f>
        <v>2.8710180313085552E-2</v>
      </c>
      <c r="AD575" s="11">
        <f>'OddsRatio_working_3-way'!X575^(1/3)*SIN(('OddsRatio_working_3-way'!Y575+2*PI())/3)</f>
        <v>0.43300517182198511</v>
      </c>
      <c r="AE575" s="11">
        <f>'OddsRatio_working_3-way'!X575^(1/3)*SIN(('OddsRatio_working_3-way'!Y575+4*PI())/3)</f>
        <v>-0.4617153521350707</v>
      </c>
      <c r="AF575" s="11">
        <f>-'OddsRatio_working_3-way'!U575/(3*'OddsRatio_working_3-way'!X575^(1/3))*COS(('OddsRatio_working_3-way'!Y575)/3)</f>
        <v>0.516567135356089</v>
      </c>
      <c r="AG575" s="11">
        <f>-'OddsRatio_working_3-way'!U575/(3*'OddsRatio_working_3-way'!X575^(1/3))*COS(('OddsRatio_working_3-way'!Y575+2*PI())/3)</f>
        <v>-0.28314731317640845</v>
      </c>
      <c r="AH575" s="11">
        <f>-'OddsRatio_working_3-way'!U575/(3*'OddsRatio_working_3-way'!X575^(1/3))*COS(('OddsRatio_working_3-way'!Y575+4*PI())/3)</f>
        <v>-0.23341982217968046</v>
      </c>
      <c r="AI575" s="11">
        <f>'OddsRatio_working_3-way'!U575/(3*'OddsRatio_working_3-way'!X575^(1/3))*SIN(('OddsRatio_working_3-way'!Y575)/3)</f>
        <v>-2.8710180313085545E-2</v>
      </c>
      <c r="AJ575" s="11">
        <f>'OddsRatio_working_3-way'!U575/(3*'OddsRatio_working_3-way'!X575^(1/3))*SIN(('OddsRatio_working_3-way'!Y575+2*PI())/3)</f>
        <v>-0.433005171821985</v>
      </c>
      <c r="AK575" s="11">
        <f>'OddsRatio_working_3-way'!U575/(3*'OddsRatio_working_3-way'!X575^(1/3))*SIN(('OddsRatio_working_3-way'!Y575+4*PI())/3)</f>
        <v>0.46171535213507059</v>
      </c>
      <c r="AL575" s="11">
        <f>'OddsRatio_working_3-way'!Z575+'OddsRatio_working_3-way'!AF575</f>
        <v>1.033134270712178</v>
      </c>
      <c r="AM575" s="11">
        <f>'OddsRatio_working_3-way'!AA575+'OddsRatio_working_3-way'!AG575</f>
        <v>-0.56629462635281702</v>
      </c>
      <c r="AN575" s="11">
        <f>'OddsRatio_working_3-way'!AB575+'OddsRatio_working_3-way'!AH575</f>
        <v>-0.46683964435936098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1.033134270712178</v>
      </c>
      <c r="AS575" s="11">
        <f>IF(('OddsRatio_working_3-way'!X575=0),IF(Q575&gt;0,-Q575^(1/3),(-Q575)^(1/3)),'OddsRatio_working_3-way'!AM575-'OddsRatio_working_3-way'!R575/3)</f>
        <v>-0.56629462635281702</v>
      </c>
      <c r="AT575" s="11">
        <f>IF(('OddsRatio_working_3-way'!X575=0),IF(Q575&gt;0,-Q575^(1/3),(-Q575)^(1/3)),'OddsRatio_working_3-way'!AN575-'OddsRatio_working_3-way'!R575/3)</f>
        <v>-0.46683964435936098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9">
        <f t="shared" si="117"/>
        <v>0.479935688296389</v>
      </c>
      <c r="E576" s="9">
        <f t="shared" si="118"/>
        <v>0.29837928179486795</v>
      </c>
      <c r="F576" s="9">
        <f t="shared" si="119"/>
        <v>0.22168502990874292</v>
      </c>
      <c r="G576" s="9">
        <f t="shared" si="120"/>
        <v>1.0836125013950624</v>
      </c>
      <c r="H576" s="9">
        <f t="shared" si="121"/>
        <v>2.0836125013950624</v>
      </c>
      <c r="I576" s="9">
        <f t="shared" si="122"/>
        <v>3.3514391280272857</v>
      </c>
      <c r="J576" s="9">
        <f t="shared" si="123"/>
        <v>4.5109045045200027</v>
      </c>
      <c r="K576" s="11">
        <f t="shared" si="124"/>
        <v>0.5</v>
      </c>
      <c r="L576" s="11">
        <f t="shared" si="125"/>
        <v>0.31545741324921134</v>
      </c>
      <c r="M576" s="11">
        <f t="shared" si="126"/>
        <v>0.23584905660377356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-0.26154693173025412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0.23845306826974583</v>
      </c>
      <c r="Q576" s="11">
        <f>2*'OddsRatio_working_3-way'!K576*'OddsRatio_working_3-way'!L576*'OddsRatio_working_3-way'!M576</f>
        <v>7.440033331349323E-2</v>
      </c>
      <c r="R576" s="11">
        <f t="shared" si="127"/>
        <v>0</v>
      </c>
      <c r="S576" s="11">
        <f t="shared" si="128"/>
        <v>-0.91170279342322358</v>
      </c>
      <c r="T576" s="11">
        <f t="shared" si="129"/>
        <v>-0.28446265005404786</v>
      </c>
      <c r="U576" s="11">
        <f>'OddsRatio_working_3-way'!S576-'OddsRatio_working_3-way'!R576^2/3</f>
        <v>-0.91170279342322358</v>
      </c>
      <c r="V576" s="11">
        <f>'OddsRatio_working_3-way'!S576*'OddsRatio_working_3-way'!R576/3-2*'OddsRatio_working_3-way'!R576^3/27-'OddsRatio_working_3-way'!T576</f>
        <v>0.28446265005404786</v>
      </c>
      <c r="W576" s="11">
        <f>'OddsRatio_working_3-way'!V576^2+4*'OddsRatio_working_3-way'!U576^3/27</f>
        <v>-3.1349025952143894E-2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0.16753210530217452</v>
      </c>
      <c r="Y576" s="11">
        <f>IF('OddsRatio_working_3-way'!W576&gt;=0,IF('OddsRatio_working_3-way'!V576+SQRT('OddsRatio_working_3-way'!W576)&gt;0,0,PI()),ACOS('OddsRatio_working_3-way'!V576/(2*'OddsRatio_working_3-way'!X576)))</f>
        <v>0.55674522435536278</v>
      </c>
      <c r="Z576" s="11">
        <f>'OddsRatio_working_3-way'!X576^(1/3)*COS('OddsRatio_working_3-way'!Y576/3)</f>
        <v>0.54180625069753119</v>
      </c>
      <c r="AA576" s="11">
        <f>'OddsRatio_working_3-way'!X576^(1/3)*COS(('OddsRatio_working_3-way'!Y576+2*PI())/3)</f>
        <v>-0.35899505678756954</v>
      </c>
      <c r="AB576" s="11">
        <f>'OddsRatio_working_3-way'!X576^(1/3)*COS(('OddsRatio_working_3-way'!Y576+4*PI())/3)</f>
        <v>-0.1828111939099617</v>
      </c>
      <c r="AC576" s="11">
        <f>'OddsRatio_working_3-way'!X576^(1/3)*SIN('OddsRatio_working_3-way'!Y576/3)</f>
        <v>0.10171980065925502</v>
      </c>
      <c r="AD576" s="11">
        <f>'OddsRatio_working_3-way'!X576^(1/3)*SIN(('OddsRatio_working_3-way'!Y576+2*PI())/3)</f>
        <v>0.41835807670363467</v>
      </c>
      <c r="AE576" s="11">
        <f>'OddsRatio_working_3-way'!X576^(1/3)*SIN(('OddsRatio_working_3-way'!Y576+4*PI())/3)</f>
        <v>-0.52007787736288968</v>
      </c>
      <c r="AF576" s="11">
        <f>-'OddsRatio_working_3-way'!U576/(3*'OddsRatio_working_3-way'!X576^(1/3))*COS(('OddsRatio_working_3-way'!Y576)/3)</f>
        <v>0.54180625069753108</v>
      </c>
      <c r="AG576" s="11">
        <f>-'OddsRatio_working_3-way'!U576/(3*'OddsRatio_working_3-way'!X576^(1/3))*COS(('OddsRatio_working_3-way'!Y576+2*PI())/3)</f>
        <v>-0.35899505678756949</v>
      </c>
      <c r="AH576" s="11">
        <f>-'OddsRatio_working_3-way'!U576/(3*'OddsRatio_working_3-way'!X576^(1/3))*COS(('OddsRatio_working_3-way'!Y576+4*PI())/3)</f>
        <v>-0.18281119390996167</v>
      </c>
      <c r="AI576" s="11">
        <f>'OddsRatio_working_3-way'!U576/(3*'OddsRatio_working_3-way'!X576^(1/3))*SIN(('OddsRatio_working_3-way'!Y576)/3)</f>
        <v>-0.101719800659255</v>
      </c>
      <c r="AJ576" s="11">
        <f>'OddsRatio_working_3-way'!U576/(3*'OddsRatio_working_3-way'!X576^(1/3))*SIN(('OddsRatio_working_3-way'!Y576+2*PI())/3)</f>
        <v>-0.41835807670363456</v>
      </c>
      <c r="AK576" s="11">
        <f>'OddsRatio_working_3-way'!U576/(3*'OddsRatio_working_3-way'!X576^(1/3))*SIN(('OddsRatio_working_3-way'!Y576+4*PI())/3)</f>
        <v>0.52007787736288957</v>
      </c>
      <c r="AL576" s="11">
        <f>'OddsRatio_working_3-way'!Z576+'OddsRatio_working_3-way'!AF576</f>
        <v>1.0836125013950624</v>
      </c>
      <c r="AM576" s="11">
        <f>'OddsRatio_working_3-way'!AA576+'OddsRatio_working_3-way'!AG576</f>
        <v>-0.71799011357513898</v>
      </c>
      <c r="AN576" s="11">
        <f>'OddsRatio_working_3-way'!AB576+'OddsRatio_working_3-way'!AH576</f>
        <v>-0.3656223878199234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1.0836125013950624</v>
      </c>
      <c r="AS576" s="11">
        <f>IF(('OddsRatio_working_3-way'!X576=0),IF(Q576&gt;0,-Q576^(1/3),(-Q576)^(1/3)),'OddsRatio_working_3-way'!AM576-'OddsRatio_working_3-way'!R576/3)</f>
        <v>-0.71799011357513898</v>
      </c>
      <c r="AT576" s="11">
        <f>IF(('OddsRatio_working_3-way'!X576=0),IF(Q576&gt;0,-Q576^(1/3),(-Q576)^(1/3)),'OddsRatio_working_3-way'!AN576-'OddsRatio_working_3-way'!R576/3)</f>
        <v>-0.3656223878199234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9">
        <f t="shared" si="117"/>
        <v>0.70008877557613747</v>
      </c>
      <c r="E578" s="9">
        <f t="shared" si="118"/>
        <v>0.18885112841039184</v>
      </c>
      <c r="F578" s="9">
        <f t="shared" si="119"/>
        <v>0.11106009601347069</v>
      </c>
      <c r="G578" s="9">
        <f t="shared" si="120"/>
        <v>1.1273428339481923</v>
      </c>
      <c r="H578" s="9">
        <f t="shared" si="121"/>
        <v>1.4283902769003129</v>
      </c>
      <c r="I578" s="9">
        <f t="shared" si="122"/>
        <v>5.2951761973426121</v>
      </c>
      <c r="J578" s="9">
        <f t="shared" si="123"/>
        <v>9.0041341210321661</v>
      </c>
      <c r="K578" s="11">
        <f t="shared" si="124"/>
        <v>0.7246376811594204</v>
      </c>
      <c r="L578" s="11">
        <f t="shared" si="125"/>
        <v>0.20790020790020791</v>
      </c>
      <c r="M578" s="11">
        <f t="shared" si="126"/>
        <v>0.1234567901234568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-0.19118672741861131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0.20998330177074137</v>
      </c>
      <c r="Q578" s="11">
        <f>2*'OddsRatio_working_3-way'!K578*'OddsRatio_working_3-way'!L578*'OddsRatio_working_3-way'!M578</f>
        <v>3.7198104830955078E-2</v>
      </c>
      <c r="R578" s="11">
        <f t="shared" si="127"/>
        <v>0</v>
      </c>
      <c r="S578" s="11">
        <f t="shared" si="128"/>
        <v>-1.0983152680414585</v>
      </c>
      <c r="T578" s="11">
        <f t="shared" si="129"/>
        <v>-0.19456426360344709</v>
      </c>
      <c r="U578" s="11">
        <f>'OddsRatio_working_3-way'!S578-'OddsRatio_working_3-way'!R578^2/3</f>
        <v>-1.0983152680414585</v>
      </c>
      <c r="V578" s="11">
        <f>'OddsRatio_working_3-way'!S578*'OddsRatio_working_3-way'!R578/3-2*'OddsRatio_working_3-way'!R578^3/27-'OddsRatio_working_3-way'!T578</f>
        <v>0.19456426360344709</v>
      </c>
      <c r="W578" s="11">
        <f>'OddsRatio_working_3-way'!V578^2+4*'OddsRatio_working_3-way'!U578^3/27</f>
        <v>-0.15842530802037888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0.2215178100582042</v>
      </c>
      <c r="Y578" s="11">
        <f>IF('OddsRatio_working_3-way'!W578&gt;=0,IF('OddsRatio_working_3-way'!V578+SQRT('OddsRatio_working_3-way'!W578)&gt;0,0,PI()),ACOS('OddsRatio_working_3-way'!V578/(2*'OddsRatio_working_3-way'!X578)))</f>
        <v>1.116130992752697</v>
      </c>
      <c r="Z578" s="11">
        <f>'OddsRatio_working_3-way'!X578^(1/3)*COS('OddsRatio_working_3-way'!Y578/3)</f>
        <v>0.56367141697409628</v>
      </c>
      <c r="AA578" s="11">
        <f>'OddsRatio_working_3-way'!X578^(1/3)*COS(('OddsRatio_working_3-way'!Y578+2*PI())/3)</f>
        <v>-0.47232118634605857</v>
      </c>
      <c r="AB578" s="11">
        <f>'OddsRatio_working_3-way'!X578^(1/3)*COS(('OddsRatio_working_3-way'!Y578+4*PI())/3)</f>
        <v>-9.1350230628037835E-2</v>
      </c>
      <c r="AC578" s="11">
        <f>'OddsRatio_working_3-way'!X578^(1/3)*SIN('OddsRatio_working_3-way'!Y578/3)</f>
        <v>0.2199536838372283</v>
      </c>
      <c r="AD578" s="11">
        <f>'OddsRatio_working_3-way'!X578^(1/3)*SIN(('OddsRatio_working_3-way'!Y578+2*PI())/3)</f>
        <v>0.37817692456812424</v>
      </c>
      <c r="AE578" s="11">
        <f>'OddsRatio_working_3-way'!X578^(1/3)*SIN(('OddsRatio_working_3-way'!Y578+4*PI())/3)</f>
        <v>-0.59813060840535248</v>
      </c>
      <c r="AF578" s="11">
        <f>-'OddsRatio_working_3-way'!U578/(3*'OddsRatio_working_3-way'!X578^(1/3))*COS(('OddsRatio_working_3-way'!Y578)/3)</f>
        <v>0.56367141697409617</v>
      </c>
      <c r="AG578" s="11">
        <f>-'OddsRatio_working_3-way'!U578/(3*'OddsRatio_working_3-way'!X578^(1/3))*COS(('OddsRatio_working_3-way'!Y578+2*PI())/3)</f>
        <v>-0.47232118634605846</v>
      </c>
      <c r="AH578" s="11">
        <f>-'OddsRatio_working_3-way'!U578/(3*'OddsRatio_working_3-way'!X578^(1/3))*COS(('OddsRatio_working_3-way'!Y578+4*PI())/3)</f>
        <v>-9.1350230628037821E-2</v>
      </c>
      <c r="AI578" s="11">
        <f>'OddsRatio_working_3-way'!U578/(3*'OddsRatio_working_3-way'!X578^(1/3))*SIN(('OddsRatio_working_3-way'!Y578)/3)</f>
        <v>-0.21995368383722827</v>
      </c>
      <c r="AJ578" s="11">
        <f>'OddsRatio_working_3-way'!U578/(3*'OddsRatio_working_3-way'!X578^(1/3))*SIN(('OddsRatio_working_3-way'!Y578+2*PI())/3)</f>
        <v>-0.37817692456812413</v>
      </c>
      <c r="AK578" s="11">
        <f>'OddsRatio_working_3-way'!U578/(3*'OddsRatio_working_3-way'!X578^(1/3))*SIN(('OddsRatio_working_3-way'!Y578+4*PI())/3)</f>
        <v>0.59813060840535237</v>
      </c>
      <c r="AL578" s="11">
        <f>'OddsRatio_working_3-way'!Z578+'OddsRatio_working_3-way'!AF578</f>
        <v>1.1273428339481923</v>
      </c>
      <c r="AM578" s="11">
        <f>'OddsRatio_working_3-way'!AA578+'OddsRatio_working_3-way'!AG578</f>
        <v>-0.94464237269211704</v>
      </c>
      <c r="AN578" s="11">
        <f>'OddsRatio_working_3-way'!AB578+'OddsRatio_working_3-way'!AH578</f>
        <v>-0.18270046125607564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1.1273428339481923</v>
      </c>
      <c r="AS578" s="11">
        <f>IF(('OddsRatio_working_3-way'!X578=0),IF(Q578&gt;0,-Q578^(1/3),(-Q578)^(1/3)),'OddsRatio_working_3-way'!AM578-'OddsRatio_working_3-way'!R578/3)</f>
        <v>-0.94464237269211704</v>
      </c>
      <c r="AT578" s="11">
        <f>IF(('OddsRatio_working_3-way'!X578=0),IF(Q578&gt;0,-Q578^(1/3),(-Q578)^(1/3)),'OddsRatio_working_3-way'!AN578-'OddsRatio_working_3-way'!R578/3)</f>
        <v>-0.18270046125607564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9">
        <f t="shared" si="117"/>
        <v>0.20398611055800095</v>
      </c>
      <c r="E579" s="9">
        <f t="shared" si="118"/>
        <v>0.24150991548587392</v>
      </c>
      <c r="F579" s="9">
        <f t="shared" si="119"/>
        <v>0.55450397395612516</v>
      </c>
      <c r="G579" s="9">
        <f t="shared" si="120"/>
        <v>1.0433942672432974</v>
      </c>
      <c r="H579" s="9">
        <f t="shared" si="121"/>
        <v>4.902294559489933</v>
      </c>
      <c r="I579" s="9">
        <f t="shared" si="122"/>
        <v>4.1406167444023252</v>
      </c>
      <c r="J579" s="9">
        <f t="shared" si="123"/>
        <v>1.8034135857773392</v>
      </c>
      <c r="K579" s="11">
        <f t="shared" si="124"/>
        <v>0.21097046413502107</v>
      </c>
      <c r="L579" s="11">
        <f t="shared" si="125"/>
        <v>0.24937655860349128</v>
      </c>
      <c r="M579" s="11">
        <f t="shared" si="126"/>
        <v>0.56497175141242939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-0.25765159914821167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0.22352281588336487</v>
      </c>
      <c r="Q579" s="11">
        <f>2*'OddsRatio_working_3-way'!K579*'OddsRatio_working_3-way'!L579*'OddsRatio_working_3-way'!M579</f>
        <v>5.9447557415788513E-2</v>
      </c>
      <c r="R579" s="11">
        <f t="shared" si="127"/>
        <v>0</v>
      </c>
      <c r="S579" s="11">
        <f t="shared" si="128"/>
        <v>-0.86753902022081164</v>
      </c>
      <c r="T579" s="11">
        <f t="shared" si="129"/>
        <v>-0.2307284628246839</v>
      </c>
      <c r="U579" s="11">
        <f>'OddsRatio_working_3-way'!S579-'OddsRatio_working_3-way'!R579^2/3</f>
        <v>-0.86753902022081164</v>
      </c>
      <c r="V579" s="11">
        <f>'OddsRatio_working_3-way'!S579*'OddsRatio_working_3-way'!R579/3-2*'OddsRatio_working_3-way'!R579^3/27-'OddsRatio_working_3-way'!T579</f>
        <v>0.2307284628246839</v>
      </c>
      <c r="W579" s="11">
        <f>'OddsRatio_working_3-way'!V579^2+4*'OddsRatio_working_3-way'!U579^3/27</f>
        <v>-4.3494842453034345E-2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0.15550760914700917</v>
      </c>
      <c r="Y579" s="11">
        <f>IF('OddsRatio_working_3-way'!W579&gt;=0,IF('OddsRatio_working_3-way'!V579+SQRT('OddsRatio_working_3-way'!W579)&gt;0,0,PI()),ACOS('OddsRatio_working_3-way'!V579/(2*'OddsRatio_working_3-way'!X579)))</f>
        <v>0.73496255670050925</v>
      </c>
      <c r="Z579" s="11">
        <f>'OddsRatio_working_3-way'!X579^(1/3)*COS('OddsRatio_working_3-way'!Y579/3)</f>
        <v>0.52169713362164882</v>
      </c>
      <c r="AA579" s="11">
        <f>'OddsRatio_working_3-way'!X579^(1/3)*COS(('OddsRatio_working_3-way'!Y579+2*PI())/3)</f>
        <v>-0.37380356065093567</v>
      </c>
      <c r="AB579" s="11">
        <f>'OddsRatio_working_3-way'!X579^(1/3)*COS(('OddsRatio_working_3-way'!Y579+4*PI())/3)</f>
        <v>-0.14789357297071326</v>
      </c>
      <c r="AC579" s="11">
        <f>'OddsRatio_working_3-way'!X579^(1/3)*SIN('OddsRatio_working_3-way'!Y579/3)</f>
        <v>0.13042919219980151</v>
      </c>
      <c r="AD579" s="11">
        <f>'OddsRatio_working_3-way'!X579^(1/3)*SIN(('OddsRatio_working_3-way'!Y579+2*PI())/3)</f>
        <v>0.38658837469797191</v>
      </c>
      <c r="AE579" s="11">
        <f>'OddsRatio_working_3-way'!X579^(1/3)*SIN(('OddsRatio_working_3-way'!Y579+4*PI())/3)</f>
        <v>-0.51701756689777334</v>
      </c>
      <c r="AF579" s="11">
        <f>-'OddsRatio_working_3-way'!U579/(3*'OddsRatio_working_3-way'!X579^(1/3))*COS(('OddsRatio_working_3-way'!Y579)/3)</f>
        <v>0.52169713362164871</v>
      </c>
      <c r="AG579" s="11">
        <f>-'OddsRatio_working_3-way'!U579/(3*'OddsRatio_working_3-way'!X579^(1/3))*COS(('OddsRatio_working_3-way'!Y579+2*PI())/3)</f>
        <v>-0.37380356065093562</v>
      </c>
      <c r="AH579" s="11">
        <f>-'OddsRatio_working_3-way'!U579/(3*'OddsRatio_working_3-way'!X579^(1/3))*COS(('OddsRatio_working_3-way'!Y579+4*PI())/3)</f>
        <v>-0.14789357297071323</v>
      </c>
      <c r="AI579" s="11">
        <f>'OddsRatio_working_3-way'!U579/(3*'OddsRatio_working_3-way'!X579^(1/3))*SIN(('OddsRatio_working_3-way'!Y579)/3)</f>
        <v>-0.13042919219980148</v>
      </c>
      <c r="AJ579" s="11">
        <f>'OddsRatio_working_3-way'!U579/(3*'OddsRatio_working_3-way'!X579^(1/3))*SIN(('OddsRatio_working_3-way'!Y579+2*PI())/3)</f>
        <v>-0.38658837469797186</v>
      </c>
      <c r="AK579" s="11">
        <f>'OddsRatio_working_3-way'!U579/(3*'OddsRatio_working_3-way'!X579^(1/3))*SIN(('OddsRatio_working_3-way'!Y579+4*PI())/3)</f>
        <v>0.51701756689777334</v>
      </c>
      <c r="AL579" s="11">
        <f>'OddsRatio_working_3-way'!Z579+'OddsRatio_working_3-way'!AF579</f>
        <v>1.0433942672432974</v>
      </c>
      <c r="AM579" s="11">
        <f>'OddsRatio_working_3-way'!AA579+'OddsRatio_working_3-way'!AG579</f>
        <v>-0.74760712130187135</v>
      </c>
      <c r="AN579" s="11">
        <f>'OddsRatio_working_3-way'!AB579+'OddsRatio_working_3-way'!AH579</f>
        <v>-0.29578714594142652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1.0433942672432974</v>
      </c>
      <c r="AS579" s="11">
        <f>IF(('OddsRatio_working_3-way'!X579=0),IF(Q579&gt;0,-Q579^(1/3),(-Q579)^(1/3)),'OddsRatio_working_3-way'!AM579-'OddsRatio_working_3-way'!R579/3)</f>
        <v>-0.74760712130187135</v>
      </c>
      <c r="AT579" s="11">
        <f>IF(('OddsRatio_working_3-way'!X579=0),IF(Q579&gt;0,-Q579^(1/3),(-Q579)^(1/3)),'OddsRatio_working_3-way'!AN579-'OddsRatio_working_3-way'!R579/3)</f>
        <v>-0.29578714594142652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9">
        <f t="shared" ref="D580:D643" si="130">(K580/(AR580+K580-(AR580*K580)))</f>
        <v>0.10374298643379447</v>
      </c>
      <c r="E580" s="9">
        <f t="shared" ref="E580:E643" si="131">(L580/(AR580+L580-(AR580*L580)))</f>
        <v>0.17772616558948187</v>
      </c>
      <c r="F580" s="9">
        <f t="shared" ref="F580:F643" si="132">(M580/(AR580+M580-(AR580*M580)))</f>
        <v>0.71853084797672362</v>
      </c>
      <c r="G580" s="9">
        <f t="shared" ref="G580:G643" si="133">AR580</f>
        <v>1.0587262050652977</v>
      </c>
      <c r="H580" s="9">
        <f t="shared" ref="H580:H643" si="134">IF(A580="","",1/D580)</f>
        <v>9.6392058333328272</v>
      </c>
      <c r="I580" s="9">
        <f t="shared" ref="I580:I643" si="135">IF(B580="","",1/E580)</f>
        <v>5.6266335161353513</v>
      </c>
      <c r="J580" s="9">
        <f t="shared" ref="J580:J643" si="136">IF(C580="","",1/F580)</f>
        <v>1.3917286958741601</v>
      </c>
      <c r="K580" s="11">
        <f t="shared" ref="K580:K643" si="137">1/A580</f>
        <v>0.1091703056768559</v>
      </c>
      <c r="L580" s="11">
        <f t="shared" ref="L580:L643" si="138">1/B580</f>
        <v>0.18621973929236499</v>
      </c>
      <c r="M580" s="11">
        <f t="shared" ref="M580:M643" si="139">1/C580</f>
        <v>0.72992700729927007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-0.1957866129417406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0.1914253208867106</v>
      </c>
      <c r="Q580" s="11">
        <f>2*'OddsRatio_working_3-way'!K580*'OddsRatio_working_3-way'!L580*'OddsRatio_working_3-way'!M580</f>
        <v>2.9678344323521021E-2</v>
      </c>
      <c r="R580" s="11">
        <f t="shared" ref="R580:R643" si="140">O580/N580</f>
        <v>0</v>
      </c>
      <c r="S580" s="11">
        <f t="shared" ref="S580:S643" si="141">P580/N580</f>
        <v>-0.97772425811192842</v>
      </c>
      <c r="T580" s="11">
        <f t="shared" ref="T580:T643" si="142">Q580/N580</f>
        <v>-0.151585156296423</v>
      </c>
      <c r="U580" s="11">
        <f>'OddsRatio_working_3-way'!S580-'OddsRatio_working_3-way'!R580^2/3</f>
        <v>-0.97772425811192842</v>
      </c>
      <c r="V580" s="11">
        <f>'OddsRatio_working_3-way'!S580*'OddsRatio_working_3-way'!R580/3-2*'OddsRatio_working_3-way'!R580^3/27-'OddsRatio_working_3-way'!T580</f>
        <v>0.151585156296423</v>
      </c>
      <c r="W580" s="11">
        <f>'OddsRatio_working_3-way'!V580^2+4*'OddsRatio_working_3-way'!U580^3/27</f>
        <v>-0.11548865845716283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0.18605558179383777</v>
      </c>
      <c r="Y580" s="11">
        <f>IF('OddsRatio_working_3-way'!W580&gt;=0,IF('OddsRatio_working_3-way'!V580+SQRT('OddsRatio_working_3-way'!W580)&gt;0,0,PI()),ACOS('OddsRatio_working_3-way'!V580/(2*'OddsRatio_working_3-way'!X580)))</f>
        <v>1.1512291074908201</v>
      </c>
      <c r="Z580" s="11">
        <f>'OddsRatio_working_3-way'!X580^(1/3)*COS('OddsRatio_working_3-way'!Y580/3)</f>
        <v>0.52936310253264895</v>
      </c>
      <c r="AA580" s="11">
        <f>'OddsRatio_working_3-way'!X580^(1/3)*COS(('OddsRatio_working_3-way'!Y580+2*PI())/3)</f>
        <v>-0.44978177759178939</v>
      </c>
      <c r="AB580" s="11">
        <f>'OddsRatio_working_3-way'!X580^(1/3)*COS(('OddsRatio_working_3-way'!Y580+4*PI())/3)</f>
        <v>-7.9581324940859649E-2</v>
      </c>
      <c r="AC580" s="11">
        <f>'OddsRatio_working_3-way'!X580^(1/3)*SIN('OddsRatio_working_3-way'!Y580/3)</f>
        <v>0.21373533099213554</v>
      </c>
      <c r="AD580" s="11">
        <f>'OddsRatio_working_3-way'!X580^(1/3)*SIN(('OddsRatio_working_3-way'!Y580+2*PI())/3)</f>
        <v>0.35157422912335268</v>
      </c>
      <c r="AE580" s="11">
        <f>'OddsRatio_working_3-way'!X580^(1/3)*SIN(('OddsRatio_working_3-way'!Y580+4*PI())/3)</f>
        <v>-0.56530956011548827</v>
      </c>
      <c r="AF580" s="11">
        <f>-'OddsRatio_working_3-way'!U580/(3*'OddsRatio_working_3-way'!X580^(1/3))*COS(('OddsRatio_working_3-way'!Y580)/3)</f>
        <v>0.52936310253264884</v>
      </c>
      <c r="AG580" s="11">
        <f>-'OddsRatio_working_3-way'!U580/(3*'OddsRatio_working_3-way'!X580^(1/3))*COS(('OddsRatio_working_3-way'!Y580+2*PI())/3)</f>
        <v>-0.44978177759178928</v>
      </c>
      <c r="AH580" s="11">
        <f>-'OddsRatio_working_3-way'!U580/(3*'OddsRatio_working_3-way'!X580^(1/3))*COS(('OddsRatio_working_3-way'!Y580+4*PI())/3)</f>
        <v>-7.9581324940859635E-2</v>
      </c>
      <c r="AI580" s="11">
        <f>'OddsRatio_working_3-way'!U580/(3*'OddsRatio_working_3-way'!X580^(1/3))*SIN(('OddsRatio_working_3-way'!Y580)/3)</f>
        <v>-0.21373533099213549</v>
      </c>
      <c r="AJ580" s="11">
        <f>'OddsRatio_working_3-way'!U580/(3*'OddsRatio_working_3-way'!X580^(1/3))*SIN(('OddsRatio_working_3-way'!Y580+2*PI())/3)</f>
        <v>-0.35157422912335257</v>
      </c>
      <c r="AK580" s="11">
        <f>'OddsRatio_working_3-way'!U580/(3*'OddsRatio_working_3-way'!X580^(1/3))*SIN(('OddsRatio_working_3-way'!Y580+4*PI())/3)</f>
        <v>0.56530956011548816</v>
      </c>
      <c r="AL580" s="11">
        <f>'OddsRatio_working_3-way'!Z580+'OddsRatio_working_3-way'!AF580</f>
        <v>1.0587262050652977</v>
      </c>
      <c r="AM580" s="11">
        <f>'OddsRatio_working_3-way'!AA580+'OddsRatio_working_3-way'!AG580</f>
        <v>-0.89956355518357867</v>
      </c>
      <c r="AN580" s="11">
        <f>'OddsRatio_working_3-way'!AB580+'OddsRatio_working_3-way'!AH580</f>
        <v>-0.1591626498817193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1.0587262050652977</v>
      </c>
      <c r="AS580" s="11">
        <f>IF(('OddsRatio_working_3-way'!X580=0),IF(Q580&gt;0,-Q580^(1/3),(-Q580)^(1/3)),'OddsRatio_working_3-way'!AM580-'OddsRatio_working_3-way'!R580/3)</f>
        <v>-0.89956355518357867</v>
      </c>
      <c r="AT580" s="11">
        <f>IF(('OddsRatio_working_3-way'!X580=0),IF(Q580&gt;0,-Q580^(1/3),(-Q580)^(1/3)),'OddsRatio_working_3-way'!AN580-'OddsRatio_working_3-way'!R580/3)</f>
        <v>-0.1591626498817193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9">
        <f t="shared" si="130"/>
        <v>0.38866462171266436</v>
      </c>
      <c r="E581" s="9">
        <f t="shared" si="131"/>
        <v>0.25927407772433342</v>
      </c>
      <c r="F581" s="9">
        <f t="shared" si="132"/>
        <v>0.352061300563002</v>
      </c>
      <c r="G581" s="9">
        <f t="shared" si="133"/>
        <v>1.0700083922370456</v>
      </c>
      <c r="H581" s="9">
        <f t="shared" si="134"/>
        <v>2.5729123365884572</v>
      </c>
      <c r="I581" s="9">
        <f t="shared" si="135"/>
        <v>3.8569224072729114</v>
      </c>
      <c r="J581" s="9">
        <f t="shared" si="136"/>
        <v>2.8404144346477191</v>
      </c>
      <c r="K581" s="11">
        <f t="shared" si="137"/>
        <v>0.40485829959514169</v>
      </c>
      <c r="L581" s="11">
        <f t="shared" si="138"/>
        <v>0.27247956403269757</v>
      </c>
      <c r="M581" s="11">
        <f t="shared" si="139"/>
        <v>0.36764705882352938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-0.27379475325966407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0.23766525441051561</v>
      </c>
      <c r="Q581" s="11">
        <f>2*'OddsRatio_working_3-way'!K581*'OddsRatio_working_3-way'!L581*'OddsRatio_working_3-way'!M581</f>
        <v>8.1114421300517256E-2</v>
      </c>
      <c r="R581" s="11">
        <f t="shared" si="140"/>
        <v>0</v>
      </c>
      <c r="S581" s="11">
        <f t="shared" si="141"/>
        <v>-0.86804166837016183</v>
      </c>
      <c r="T581" s="11">
        <f t="shared" si="142"/>
        <v>-0.29625995507514052</v>
      </c>
      <c r="U581" s="11">
        <f>'OddsRatio_working_3-way'!S581-'OddsRatio_working_3-way'!R581^2/3</f>
        <v>-0.86804166837016183</v>
      </c>
      <c r="V581" s="11">
        <f>'OddsRatio_working_3-way'!S581*'OddsRatio_working_3-way'!R581/3-2*'OddsRatio_working_3-way'!R581^3/27-'OddsRatio_working_3-way'!T581</f>
        <v>0.29625995507514052</v>
      </c>
      <c r="W581" s="11">
        <f>'OddsRatio_working_3-way'!V581^2+4*'OddsRatio_working_3-way'!U581^3/27</f>
        <v>-9.1287380368961224E-3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0.15564277932016346</v>
      </c>
      <c r="Y581" s="11">
        <f>IF('OddsRatio_working_3-way'!W581&gt;=0,IF('OddsRatio_working_3-way'!V581+SQRT('OddsRatio_working_3-way'!W581)&gt;0,0,PI()),ACOS('OddsRatio_working_3-way'!V581/(2*'OddsRatio_working_3-way'!X581)))</f>
        <v>0.31197089207059325</v>
      </c>
      <c r="Z581" s="11">
        <f>'OddsRatio_working_3-way'!X581^(1/3)*COS('OddsRatio_working_3-way'!Y581/3)</f>
        <v>0.53500419611852279</v>
      </c>
      <c r="AA581" s="11">
        <f>'OddsRatio_working_3-way'!X581^(1/3)*COS(('OddsRatio_working_3-way'!Y581+2*PI())/3)</f>
        <v>-0.31585806660731525</v>
      </c>
      <c r="AB581" s="11">
        <f>'OddsRatio_working_3-way'!X581^(1/3)*COS(('OddsRatio_working_3-way'!Y581+4*PI())/3)</f>
        <v>-0.21914612951120749</v>
      </c>
      <c r="AC581" s="11">
        <f>'OddsRatio_working_3-way'!X581^(1/3)*SIN('OddsRatio_working_3-way'!Y581/3)</f>
        <v>5.5836662916287992E-2</v>
      </c>
      <c r="AD581" s="11">
        <f>'OddsRatio_working_3-way'!X581^(1/3)*SIN(('OddsRatio_working_3-way'!Y581+2*PI())/3)</f>
        <v>0.43540889351176876</v>
      </c>
      <c r="AE581" s="11">
        <f>'OddsRatio_working_3-way'!X581^(1/3)*SIN(('OddsRatio_working_3-way'!Y581+4*PI())/3)</f>
        <v>-0.49124555642805673</v>
      </c>
      <c r="AF581" s="11">
        <f>-'OddsRatio_working_3-way'!U581/(3*'OddsRatio_working_3-way'!X581^(1/3))*COS(('OddsRatio_working_3-way'!Y581)/3)</f>
        <v>0.53500419611852279</v>
      </c>
      <c r="AG581" s="11">
        <f>-'OddsRatio_working_3-way'!U581/(3*'OddsRatio_working_3-way'!X581^(1/3))*COS(('OddsRatio_working_3-way'!Y581+2*PI())/3)</f>
        <v>-0.31585806660731525</v>
      </c>
      <c r="AH581" s="11">
        <f>-'OddsRatio_working_3-way'!U581/(3*'OddsRatio_working_3-way'!X581^(1/3))*COS(('OddsRatio_working_3-way'!Y581+4*PI())/3)</f>
        <v>-0.21914612951120749</v>
      </c>
      <c r="AI581" s="11">
        <f>'OddsRatio_working_3-way'!U581/(3*'OddsRatio_working_3-way'!X581^(1/3))*SIN(('OddsRatio_working_3-way'!Y581)/3)</f>
        <v>-5.5836662916287992E-2</v>
      </c>
      <c r="AJ581" s="11">
        <f>'OddsRatio_working_3-way'!U581/(3*'OddsRatio_working_3-way'!X581^(1/3))*SIN(('OddsRatio_working_3-way'!Y581+2*PI())/3)</f>
        <v>-0.43540889351176876</v>
      </c>
      <c r="AK581" s="11">
        <f>'OddsRatio_working_3-way'!U581/(3*'OddsRatio_working_3-way'!X581^(1/3))*SIN(('OddsRatio_working_3-way'!Y581+4*PI())/3)</f>
        <v>0.49124555642805673</v>
      </c>
      <c r="AL581" s="11">
        <f>'OddsRatio_working_3-way'!Z581+'OddsRatio_working_3-way'!AF581</f>
        <v>1.0700083922370456</v>
      </c>
      <c r="AM581" s="11">
        <f>'OddsRatio_working_3-way'!AA581+'OddsRatio_working_3-way'!AG581</f>
        <v>-0.63171613321463049</v>
      </c>
      <c r="AN581" s="11">
        <f>'OddsRatio_working_3-way'!AB581+'OddsRatio_working_3-way'!AH581</f>
        <v>-0.43829225902241498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1.0700083922370456</v>
      </c>
      <c r="AS581" s="11">
        <f>IF(('OddsRatio_working_3-way'!X581=0),IF(Q581&gt;0,-Q581^(1/3),(-Q581)^(1/3)),'OddsRatio_working_3-way'!AM581-'OddsRatio_working_3-way'!R581/3)</f>
        <v>-0.63171613321463049</v>
      </c>
      <c r="AT581" s="11">
        <f>IF(('OddsRatio_working_3-way'!X581=0),IF(Q581&gt;0,-Q581^(1/3),(-Q581)^(1/3)),'OddsRatio_working_3-way'!AN581-'OddsRatio_working_3-way'!R581/3)</f>
        <v>-0.43829225902241498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9">
        <f t="shared" si="130"/>
        <v>0.63398824950582877</v>
      </c>
      <c r="E582" s="9">
        <f t="shared" si="131"/>
        <v>0.19836491370189477</v>
      </c>
      <c r="F582" s="9">
        <f t="shared" si="132"/>
        <v>0.16764683679227627</v>
      </c>
      <c r="G582" s="9">
        <f t="shared" si="133"/>
        <v>1.04966600013189</v>
      </c>
      <c r="H582" s="9">
        <f t="shared" si="134"/>
        <v>1.5773163000725396</v>
      </c>
      <c r="I582" s="9">
        <f t="shared" si="135"/>
        <v>5.0412141005077755</v>
      </c>
      <c r="J582" s="9">
        <f t="shared" si="136"/>
        <v>5.9649201806238406</v>
      </c>
      <c r="K582" s="11">
        <f t="shared" si="137"/>
        <v>0.64516129032258063</v>
      </c>
      <c r="L582" s="11">
        <f t="shared" si="138"/>
        <v>0.2061855670103093</v>
      </c>
      <c r="M582" s="11">
        <f t="shared" si="139"/>
        <v>0.17452006980802792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-0.23251795838796141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0.21195453772494779</v>
      </c>
      <c r="Q582" s="11">
        <f>2*'OddsRatio_working_3-way'!K582*'OddsRatio_working_3-way'!L582*'OddsRatio_working_3-way'!M582</f>
        <v>4.6430347803931613E-2</v>
      </c>
      <c r="R582" s="11">
        <f t="shared" si="140"/>
        <v>0</v>
      </c>
      <c r="S582" s="11">
        <f t="shared" si="141"/>
        <v>-0.91156201092776201</v>
      </c>
      <c r="T582" s="11">
        <f t="shared" si="142"/>
        <v>-0.19968499691736299</v>
      </c>
      <c r="U582" s="11">
        <f>'OddsRatio_working_3-way'!S582-'OddsRatio_working_3-way'!R582^2/3</f>
        <v>-0.91156201092776201</v>
      </c>
      <c r="V582" s="11">
        <f>'OddsRatio_working_3-way'!S582*'OddsRatio_working_3-way'!R582/3-2*'OddsRatio_working_3-way'!R582^3/27-'OddsRatio_working_3-way'!T582</f>
        <v>0.19968499691736299</v>
      </c>
      <c r="W582" s="11">
        <f>'OddsRatio_working_3-way'!V582^2+4*'OddsRatio_working_3-way'!U582^3/27</f>
        <v>-7.2341926958153252E-2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0.16749330206909807</v>
      </c>
      <c r="Y582" s="11">
        <f>IF('OddsRatio_working_3-way'!W582&gt;=0,IF('OddsRatio_working_3-way'!V582+SQRT('OddsRatio_working_3-way'!W582)&gt;0,0,PI()),ACOS('OddsRatio_working_3-way'!V582/(2*'OddsRatio_working_3-way'!X582)))</f>
        <v>0.93216328267822945</v>
      </c>
      <c r="Z582" s="11">
        <f>'OddsRatio_working_3-way'!X582^(1/3)*COS('OddsRatio_working_3-way'!Y582/3)</f>
        <v>0.52483300006594502</v>
      </c>
      <c r="AA582" s="11">
        <f>'OddsRatio_working_3-way'!X582^(1/3)*COS(('OddsRatio_working_3-way'!Y582+2*PI())/3)</f>
        <v>-0.40837280946588234</v>
      </c>
      <c r="AB582" s="11">
        <f>'OddsRatio_working_3-way'!X582^(1/3)*COS(('OddsRatio_working_3-way'!Y582+4*PI())/3)</f>
        <v>-0.11646019060006285</v>
      </c>
      <c r="AC582" s="11">
        <f>'OddsRatio_working_3-way'!X582^(1/3)*SIN('OddsRatio_working_3-way'!Y582/3)</f>
        <v>0.16853582908202955</v>
      </c>
      <c r="AD582" s="11">
        <f>'OddsRatio_working_3-way'!X582^(1/3)*SIN(('OddsRatio_working_3-way'!Y582+2*PI())/3)</f>
        <v>0.37025079626049356</v>
      </c>
      <c r="AE582" s="11">
        <f>'OddsRatio_working_3-way'!X582^(1/3)*SIN(('OddsRatio_working_3-way'!Y582+4*PI())/3)</f>
        <v>-0.53878662534252308</v>
      </c>
      <c r="AF582" s="11">
        <f>-'OddsRatio_working_3-way'!U582/(3*'OddsRatio_working_3-way'!X582^(1/3))*COS(('OddsRatio_working_3-way'!Y582)/3)</f>
        <v>0.52483300006594502</v>
      </c>
      <c r="AG582" s="11">
        <f>-'OddsRatio_working_3-way'!U582/(3*'OddsRatio_working_3-way'!X582^(1/3))*COS(('OddsRatio_working_3-way'!Y582+2*PI())/3)</f>
        <v>-0.40837280946588234</v>
      </c>
      <c r="AH582" s="11">
        <f>-'OddsRatio_working_3-way'!U582/(3*'OddsRatio_working_3-way'!X582^(1/3))*COS(('OddsRatio_working_3-way'!Y582+4*PI())/3)</f>
        <v>-0.11646019060006285</v>
      </c>
      <c r="AI582" s="11">
        <f>'OddsRatio_working_3-way'!U582/(3*'OddsRatio_working_3-way'!X582^(1/3))*SIN(('OddsRatio_working_3-way'!Y582)/3)</f>
        <v>-0.16853582908202955</v>
      </c>
      <c r="AJ582" s="11">
        <f>'OddsRatio_working_3-way'!U582/(3*'OddsRatio_working_3-way'!X582^(1/3))*SIN(('OddsRatio_working_3-way'!Y582+2*PI())/3)</f>
        <v>-0.37025079626049356</v>
      </c>
      <c r="AK582" s="11">
        <f>'OddsRatio_working_3-way'!U582/(3*'OddsRatio_working_3-way'!X582^(1/3))*SIN(('OddsRatio_working_3-way'!Y582+4*PI())/3)</f>
        <v>0.53878662534252308</v>
      </c>
      <c r="AL582" s="11">
        <f>'OddsRatio_working_3-way'!Z582+'OddsRatio_working_3-way'!AF582</f>
        <v>1.04966600013189</v>
      </c>
      <c r="AM582" s="11">
        <f>'OddsRatio_working_3-way'!AA582+'OddsRatio_working_3-way'!AG582</f>
        <v>-0.81674561893176467</v>
      </c>
      <c r="AN582" s="11">
        <f>'OddsRatio_working_3-way'!AB582+'OddsRatio_working_3-way'!AH582</f>
        <v>-0.2329203812001257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1.04966600013189</v>
      </c>
      <c r="AS582" s="11">
        <f>IF(('OddsRatio_working_3-way'!X582=0),IF(Q582&gt;0,-Q582^(1/3),(-Q582)^(1/3)),'OddsRatio_working_3-way'!AM582-'OddsRatio_working_3-way'!R582/3)</f>
        <v>-0.81674561893176467</v>
      </c>
      <c r="AT582" s="11">
        <f>IF(('OddsRatio_working_3-way'!X582=0),IF(Q582&gt;0,-Q582^(1/3),(-Q582)^(1/3)),'OddsRatio_working_3-way'!AN582-'OddsRatio_working_3-way'!R582/3)</f>
        <v>-0.2329203812001257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9">
        <f t="shared" si="130"/>
        <v>0.52800579138559289</v>
      </c>
      <c r="E583" s="9">
        <f t="shared" si="131"/>
        <v>0.23860189291700395</v>
      </c>
      <c r="F583" s="9">
        <f t="shared" si="132"/>
        <v>0.23339231569740307</v>
      </c>
      <c r="G583" s="9">
        <f t="shared" si="133"/>
        <v>1.0394402563138381</v>
      </c>
      <c r="H583" s="9">
        <f t="shared" si="134"/>
        <v>1.8939186204299006</v>
      </c>
      <c r="I583" s="9">
        <f t="shared" si="135"/>
        <v>4.1910815868834836</v>
      </c>
      <c r="J583" s="9">
        <f t="shared" si="136"/>
        <v>4.284631209951729</v>
      </c>
      <c r="K583" s="11">
        <f t="shared" si="137"/>
        <v>0.5376344086021505</v>
      </c>
      <c r="L583" s="11">
        <f t="shared" si="138"/>
        <v>0.24570024570024568</v>
      </c>
      <c r="M583" s="11">
        <f t="shared" si="139"/>
        <v>0.24038461538461536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-0.26492517218323663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0.22513631384599123</v>
      </c>
      <c r="Q583" s="11">
        <f>2*'OddsRatio_working_3-way'!K583*'OddsRatio_working_3-way'!L583*'OddsRatio_working_3-way'!M583</f>
        <v>6.3508128024257038E-2</v>
      </c>
      <c r="R583" s="11">
        <f t="shared" si="140"/>
        <v>0</v>
      </c>
      <c r="S583" s="11">
        <f t="shared" si="141"/>
        <v>-0.84981095601694934</v>
      </c>
      <c r="T583" s="11">
        <f t="shared" si="142"/>
        <v>-0.23972100310774308</v>
      </c>
      <c r="U583" s="11">
        <f>'OddsRatio_working_3-way'!S583-'OddsRatio_working_3-way'!R583^2/3</f>
        <v>-0.84981095601694934</v>
      </c>
      <c r="V583" s="11">
        <f>'OddsRatio_working_3-way'!S583*'OddsRatio_working_3-way'!R583/3-2*'OddsRatio_working_3-way'!R583^3/27-'OddsRatio_working_3-way'!T583</f>
        <v>0.23972100310774308</v>
      </c>
      <c r="W583" s="11">
        <f>'OddsRatio_working_3-way'!V583^2+4*'OddsRatio_working_3-way'!U583^3/27</f>
        <v>-3.3454631526933266E-2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0.15076537306185051</v>
      </c>
      <c r="Y583" s="11">
        <f>IF('OddsRatio_working_3-way'!W583&gt;=0,IF('OddsRatio_working_3-way'!V583+SQRT('OddsRatio_working_3-way'!W583)&gt;0,0,PI()),ACOS('OddsRatio_working_3-way'!V583/(2*'OddsRatio_working_3-way'!X583)))</f>
        <v>0.65176655076196277</v>
      </c>
      <c r="Z583" s="11">
        <f>'OddsRatio_working_3-way'!X583^(1/3)*COS('OddsRatio_working_3-way'!Y583/3)</f>
        <v>0.51972012815691904</v>
      </c>
      <c r="AA583" s="11">
        <f>'OddsRatio_working_3-way'!X583^(1/3)*COS(('OddsRatio_working_3-way'!Y583+2*PI())/3)</f>
        <v>-0.35921287126403473</v>
      </c>
      <c r="AB583" s="11">
        <f>'OddsRatio_working_3-way'!X583^(1/3)*COS(('OddsRatio_working_3-way'!Y583+4*PI())/3)</f>
        <v>-0.16050725689288448</v>
      </c>
      <c r="AC583" s="11">
        <f>'OddsRatio_working_3-way'!X583^(1/3)*SIN('OddsRatio_working_3-way'!Y583/3)</f>
        <v>0.11472273994667363</v>
      </c>
      <c r="AD583" s="11">
        <f>'OddsRatio_working_3-way'!X583^(1/3)*SIN(('OddsRatio_working_3-way'!Y583+2*PI())/3)</f>
        <v>0.39272946386865926</v>
      </c>
      <c r="AE583" s="11">
        <f>'OddsRatio_working_3-way'!X583^(1/3)*SIN(('OddsRatio_working_3-way'!Y583+4*PI())/3)</f>
        <v>-0.50745220381533285</v>
      </c>
      <c r="AF583" s="11">
        <f>-'OddsRatio_working_3-way'!U583/(3*'OddsRatio_working_3-way'!X583^(1/3))*COS(('OddsRatio_working_3-way'!Y583)/3)</f>
        <v>0.51972012815691893</v>
      </c>
      <c r="AG583" s="11">
        <f>-'OddsRatio_working_3-way'!U583/(3*'OddsRatio_working_3-way'!X583^(1/3))*COS(('OddsRatio_working_3-way'!Y583+2*PI())/3)</f>
        <v>-0.35921287126403467</v>
      </c>
      <c r="AH583" s="11">
        <f>-'OddsRatio_working_3-way'!U583/(3*'OddsRatio_working_3-way'!X583^(1/3))*COS(('OddsRatio_working_3-way'!Y583+4*PI())/3)</f>
        <v>-0.16050725689288445</v>
      </c>
      <c r="AI583" s="11">
        <f>'OddsRatio_working_3-way'!U583/(3*'OddsRatio_working_3-way'!X583^(1/3))*SIN(('OddsRatio_working_3-way'!Y583)/3)</f>
        <v>-0.11472273994667362</v>
      </c>
      <c r="AJ583" s="11">
        <f>'OddsRatio_working_3-way'!U583/(3*'OddsRatio_working_3-way'!X583^(1/3))*SIN(('OddsRatio_working_3-way'!Y583+2*PI())/3)</f>
        <v>-0.39272946386865915</v>
      </c>
      <c r="AK583" s="11">
        <f>'OddsRatio_working_3-way'!U583/(3*'OddsRatio_working_3-way'!X583^(1/3))*SIN(('OddsRatio_working_3-way'!Y583+4*PI())/3)</f>
        <v>0.50745220381533274</v>
      </c>
      <c r="AL583" s="11">
        <f>'OddsRatio_working_3-way'!Z583+'OddsRatio_working_3-way'!AF583</f>
        <v>1.0394402563138381</v>
      </c>
      <c r="AM583" s="11">
        <f>'OddsRatio_working_3-way'!AA583+'OddsRatio_working_3-way'!AG583</f>
        <v>-0.71842574252806934</v>
      </c>
      <c r="AN583" s="11">
        <f>'OddsRatio_working_3-way'!AB583+'OddsRatio_working_3-way'!AH583</f>
        <v>-0.32101451378576895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1.0394402563138381</v>
      </c>
      <c r="AS583" s="11">
        <f>IF(('OddsRatio_working_3-way'!X583=0),IF(Q583&gt;0,-Q583^(1/3),(-Q583)^(1/3)),'OddsRatio_working_3-way'!AM583-'OddsRatio_working_3-way'!R583/3)</f>
        <v>-0.71842574252806934</v>
      </c>
      <c r="AT583" s="11">
        <f>IF(('OddsRatio_working_3-way'!X583=0),IF(Q583&gt;0,-Q583^(1/3),(-Q583)^(1/3)),'OddsRatio_working_3-way'!AN583-'OddsRatio_working_3-way'!R583/3)</f>
        <v>-0.32101451378576895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9">
        <f t="shared" si="130"/>
        <v>0.49824949600185581</v>
      </c>
      <c r="E584" s="9">
        <f t="shared" si="131"/>
        <v>0.25870851116084598</v>
      </c>
      <c r="F584" s="9">
        <f t="shared" si="132"/>
        <v>0.24304199283729849</v>
      </c>
      <c r="G584" s="9">
        <f t="shared" si="133"/>
        <v>1.0381717693115389</v>
      </c>
      <c r="H584" s="9">
        <f t="shared" si="134"/>
        <v>2.0070266162321926</v>
      </c>
      <c r="I584" s="9">
        <f t="shared" si="135"/>
        <v>3.865354083299847</v>
      </c>
      <c r="J584" s="9">
        <f t="shared" si="136"/>
        <v>4.1145153079346164</v>
      </c>
      <c r="K584" s="11">
        <f t="shared" si="137"/>
        <v>0.50761421319796951</v>
      </c>
      <c r="L584" s="11">
        <f t="shared" si="138"/>
        <v>0.26595744680851063</v>
      </c>
      <c r="M584" s="11">
        <f t="shared" si="139"/>
        <v>0.25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-0.27107409007452221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0.22714386002808079</v>
      </c>
      <c r="Q584" s="11">
        <f>2*'OddsRatio_working_3-way'!K584*'OddsRatio_working_3-way'!L584*'OddsRatio_working_3-way'!M584</f>
        <v>6.7501890052921482E-2</v>
      </c>
      <c r="R584" s="11">
        <f t="shared" si="140"/>
        <v>0</v>
      </c>
      <c r="S584" s="11">
        <f t="shared" si="141"/>
        <v>-0.83794013646097876</v>
      </c>
      <c r="T584" s="11">
        <f t="shared" si="142"/>
        <v>-0.24901638527815118</v>
      </c>
      <c r="U584" s="11">
        <f>'OddsRatio_working_3-way'!S584-'OddsRatio_working_3-way'!R584^2/3</f>
        <v>-0.83794013646097876</v>
      </c>
      <c r="V584" s="11">
        <f>'OddsRatio_working_3-way'!S584*'OddsRatio_working_3-way'!R584/3-2*'OddsRatio_working_3-way'!R584^3/27-'OddsRatio_working_3-way'!T584</f>
        <v>0.24901638527815118</v>
      </c>
      <c r="W584" s="11">
        <f>'OddsRatio_working_3-way'!V584^2+4*'OddsRatio_working_3-way'!U584^3/27</f>
        <v>-2.5154449429784932E-2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0.14761741899821779</v>
      </c>
      <c r="Y584" s="11">
        <f>IF('OddsRatio_working_3-way'!W584&gt;=0,IF('OddsRatio_working_3-way'!V584+SQRT('OddsRatio_working_3-way'!W584)&gt;0,0,PI()),ACOS('OddsRatio_working_3-way'!V584/(2*'OddsRatio_working_3-way'!X584)))</f>
        <v>0.56711948069464269</v>
      </c>
      <c r="Z584" s="11">
        <f>'OddsRatio_working_3-way'!X584^(1/3)*COS('OddsRatio_working_3-way'!Y584/3)</f>
        <v>0.51908588465576944</v>
      </c>
      <c r="AA584" s="11">
        <f>'OddsRatio_working_3-way'!X584^(1/3)*COS(('OddsRatio_working_3-way'!Y584+2*PI())/3)</f>
        <v>-0.34555118250635591</v>
      </c>
      <c r="AB584" s="11">
        <f>'OddsRatio_working_3-way'!X584^(1/3)*COS(('OddsRatio_working_3-way'!Y584+4*PI())/3)</f>
        <v>-0.17353470214941344</v>
      </c>
      <c r="AC584" s="11">
        <f>'OddsRatio_working_3-way'!X584^(1/3)*SIN('OddsRatio_working_3-way'!Y584/3)</f>
        <v>9.9313761239132617E-2</v>
      </c>
      <c r="AD584" s="11">
        <f>'OddsRatio_working_3-way'!X584^(1/3)*SIN(('OddsRatio_working_3-way'!Y584+2*PI())/3)</f>
        <v>0.39988468223824897</v>
      </c>
      <c r="AE584" s="11">
        <f>'OddsRatio_working_3-way'!X584^(1/3)*SIN(('OddsRatio_working_3-way'!Y584+4*PI())/3)</f>
        <v>-0.49919844347738163</v>
      </c>
      <c r="AF584" s="11">
        <f>-'OddsRatio_working_3-way'!U584/(3*'OddsRatio_working_3-way'!X584^(1/3))*COS(('OddsRatio_working_3-way'!Y584)/3)</f>
        <v>0.51908588465576944</v>
      </c>
      <c r="AG584" s="11">
        <f>-'OddsRatio_working_3-way'!U584/(3*'OddsRatio_working_3-way'!X584^(1/3))*COS(('OddsRatio_working_3-way'!Y584+2*PI())/3)</f>
        <v>-0.34555118250635591</v>
      </c>
      <c r="AH584" s="11">
        <f>-'OddsRatio_working_3-way'!U584/(3*'OddsRatio_working_3-way'!X584^(1/3))*COS(('OddsRatio_working_3-way'!Y584+4*PI())/3)</f>
        <v>-0.17353470214941344</v>
      </c>
      <c r="AI584" s="11">
        <f>'OddsRatio_working_3-way'!U584/(3*'OddsRatio_working_3-way'!X584^(1/3))*SIN(('OddsRatio_working_3-way'!Y584)/3)</f>
        <v>-9.9313761239132617E-2</v>
      </c>
      <c r="AJ584" s="11">
        <f>'OddsRatio_working_3-way'!U584/(3*'OddsRatio_working_3-way'!X584^(1/3))*SIN(('OddsRatio_working_3-way'!Y584+2*PI())/3)</f>
        <v>-0.39988468223824897</v>
      </c>
      <c r="AK584" s="11">
        <f>'OddsRatio_working_3-way'!U584/(3*'OddsRatio_working_3-way'!X584^(1/3))*SIN(('OddsRatio_working_3-way'!Y584+4*PI())/3)</f>
        <v>0.49919844347738163</v>
      </c>
      <c r="AL584" s="11">
        <f>'OddsRatio_working_3-way'!Z584+'OddsRatio_working_3-way'!AF584</f>
        <v>1.0381717693115389</v>
      </c>
      <c r="AM584" s="11">
        <f>'OddsRatio_working_3-way'!AA584+'OddsRatio_working_3-way'!AG584</f>
        <v>-0.69110236501271183</v>
      </c>
      <c r="AN584" s="11">
        <f>'OddsRatio_working_3-way'!AB584+'OddsRatio_working_3-way'!AH584</f>
        <v>-0.34706940429882688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1.0381717693115389</v>
      </c>
      <c r="AS584" s="11">
        <f>IF(('OddsRatio_working_3-way'!X584=0),IF(Q584&gt;0,-Q584^(1/3),(-Q584)^(1/3)),'OddsRatio_working_3-way'!AM584-'OddsRatio_working_3-way'!R584/3)</f>
        <v>-0.69110236501271183</v>
      </c>
      <c r="AT584" s="11">
        <f>IF(('OddsRatio_working_3-way'!X584=0),IF(Q584&gt;0,-Q584^(1/3),(-Q584)^(1/3)),'OddsRatio_working_3-way'!AN584-'OddsRatio_working_3-way'!R584/3)</f>
        <v>-0.34706940429882688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9">
        <f t="shared" si="130"/>
        <v>0.40136199664038064</v>
      </c>
      <c r="E585" s="9">
        <f t="shared" si="131"/>
        <v>0.3035232406839285</v>
      </c>
      <c r="F585" s="9">
        <f t="shared" si="132"/>
        <v>0.29511476267569098</v>
      </c>
      <c r="G585" s="9">
        <f t="shared" si="133"/>
        <v>1.0430184668242166</v>
      </c>
      <c r="H585" s="9">
        <f t="shared" si="134"/>
        <v>2.4915164075586298</v>
      </c>
      <c r="I585" s="9">
        <f t="shared" si="135"/>
        <v>3.2946406270132771</v>
      </c>
      <c r="J585" s="9">
        <f t="shared" si="136"/>
        <v>3.3885122890274557</v>
      </c>
      <c r="K585" s="11">
        <f t="shared" si="137"/>
        <v>0.41152263374485593</v>
      </c>
      <c r="L585" s="11">
        <f t="shared" si="138"/>
        <v>0.3125</v>
      </c>
      <c r="M585" s="11">
        <f t="shared" si="139"/>
        <v>0.303951367781155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-0.28160609528812852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0.23140330468935669</v>
      </c>
      <c r="Q585" s="11">
        <f>2*'OddsRatio_working_3-way'!K585*'OddsRatio_working_3-way'!L585*'OddsRatio_working_3-way'!M585</f>
        <v>7.8176792124782665E-2</v>
      </c>
      <c r="R585" s="11">
        <f t="shared" si="140"/>
        <v>0</v>
      </c>
      <c r="S585" s="11">
        <f t="shared" si="141"/>
        <v>-0.82172690350538657</v>
      </c>
      <c r="T585" s="11">
        <f t="shared" si="142"/>
        <v>-0.2776104403734414</v>
      </c>
      <c r="U585" s="11">
        <f>'OddsRatio_working_3-way'!S585-'OddsRatio_working_3-way'!R585^2/3</f>
        <v>-0.82172690350538657</v>
      </c>
      <c r="V585" s="11">
        <f>'OddsRatio_working_3-way'!S585*'OddsRatio_working_3-way'!R585/3-2*'OddsRatio_working_3-way'!R585^3/27-'OddsRatio_working_3-way'!T585</f>
        <v>0.2776104403734414</v>
      </c>
      <c r="W585" s="11">
        <f>'OddsRatio_working_3-way'!V585^2+4*'OddsRatio_working_3-way'!U585^3/27</f>
        <v>-5.133754670107446E-3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0.14335385526246192</v>
      </c>
      <c r="Y585" s="11">
        <f>IF('OddsRatio_working_3-way'!W585&gt;=0,IF('OddsRatio_working_3-way'!V585+SQRT('OddsRatio_working_3-way'!W585)&gt;0,0,PI()),ACOS('OddsRatio_working_3-way'!V585/(2*'OddsRatio_working_3-way'!X585)))</f>
        <v>0.2525840647097406</v>
      </c>
      <c r="Z585" s="11">
        <f>'OddsRatio_working_3-way'!X585^(1/3)*COS('OddsRatio_working_3-way'!Y585/3)</f>
        <v>0.52150923341210831</v>
      </c>
      <c r="AA585" s="11">
        <f>'OddsRatio_working_3-way'!X585^(1/3)*COS(('OddsRatio_working_3-way'!Y585+2*PI())/3)</f>
        <v>-0.29887043331521268</v>
      </c>
      <c r="AB585" s="11">
        <f>'OddsRatio_working_3-way'!X585^(1/3)*COS(('OddsRatio_working_3-way'!Y585+4*PI())/3)</f>
        <v>-0.22263880009689549</v>
      </c>
      <c r="AC585" s="11">
        <f>'OddsRatio_working_3-way'!X585^(1/3)*SIN('OddsRatio_working_3-way'!Y585/3)</f>
        <v>4.4012353959360269E-2</v>
      </c>
      <c r="AD585" s="11">
        <f>'OddsRatio_working_3-way'!X585^(1/3)*SIN(('OddsRatio_working_3-way'!Y585+2*PI())/3)</f>
        <v>0.42963406746335403</v>
      </c>
      <c r="AE585" s="11">
        <f>'OddsRatio_working_3-way'!X585^(1/3)*SIN(('OddsRatio_working_3-way'!Y585+4*PI())/3)</f>
        <v>-0.47364642142271424</v>
      </c>
      <c r="AF585" s="11">
        <f>-'OddsRatio_working_3-way'!U585/(3*'OddsRatio_working_3-way'!X585^(1/3))*COS(('OddsRatio_working_3-way'!Y585)/3)</f>
        <v>0.52150923341210842</v>
      </c>
      <c r="AG585" s="11">
        <f>-'OddsRatio_working_3-way'!U585/(3*'OddsRatio_working_3-way'!X585^(1/3))*COS(('OddsRatio_working_3-way'!Y585+2*PI())/3)</f>
        <v>-0.29887043331521274</v>
      </c>
      <c r="AH585" s="11">
        <f>-'OddsRatio_working_3-way'!U585/(3*'OddsRatio_working_3-way'!X585^(1/3))*COS(('OddsRatio_working_3-way'!Y585+4*PI())/3)</f>
        <v>-0.22263880009689552</v>
      </c>
      <c r="AI585" s="11">
        <f>'OddsRatio_working_3-way'!U585/(3*'OddsRatio_working_3-way'!X585^(1/3))*SIN(('OddsRatio_working_3-way'!Y585)/3)</f>
        <v>-4.4012353959360276E-2</v>
      </c>
      <c r="AJ585" s="11">
        <f>'OddsRatio_working_3-way'!U585/(3*'OddsRatio_working_3-way'!X585^(1/3))*SIN(('OddsRatio_working_3-way'!Y585+2*PI())/3)</f>
        <v>-0.42963406746335414</v>
      </c>
      <c r="AK585" s="11">
        <f>'OddsRatio_working_3-way'!U585/(3*'OddsRatio_working_3-way'!X585^(1/3))*SIN(('OddsRatio_working_3-way'!Y585+4*PI())/3)</f>
        <v>0.47364642142271435</v>
      </c>
      <c r="AL585" s="11">
        <f>'OddsRatio_working_3-way'!Z585+'OddsRatio_working_3-way'!AF585</f>
        <v>1.0430184668242166</v>
      </c>
      <c r="AM585" s="11">
        <f>'OddsRatio_working_3-way'!AA585+'OddsRatio_working_3-way'!AG585</f>
        <v>-0.59774086663042536</v>
      </c>
      <c r="AN585" s="11">
        <f>'OddsRatio_working_3-way'!AB585+'OddsRatio_working_3-way'!AH585</f>
        <v>-0.44527760019379103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1.0430184668242166</v>
      </c>
      <c r="AS585" s="11">
        <f>IF(('OddsRatio_working_3-way'!X585=0),IF(Q585&gt;0,-Q585^(1/3),(-Q585)^(1/3)),'OddsRatio_working_3-way'!AM585-'OddsRatio_working_3-way'!R585/3)</f>
        <v>-0.59774086663042536</v>
      </c>
      <c r="AT585" s="11">
        <f>IF(('OddsRatio_working_3-way'!X585=0),IF(Q585&gt;0,-Q585^(1/3),(-Q585)^(1/3)),'OddsRatio_working_3-way'!AN585-'OddsRatio_working_3-way'!R585/3)</f>
        <v>-0.44527760019379103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9">
        <f t="shared" si="130"/>
        <v>0.48872347259161142</v>
      </c>
      <c r="E586" s="9">
        <f t="shared" si="131"/>
        <v>0.29699682465873661</v>
      </c>
      <c r="F586" s="9">
        <f t="shared" si="132"/>
        <v>0.21427970274965172</v>
      </c>
      <c r="G586" s="9">
        <f t="shared" si="133"/>
        <v>1.0567140023734849</v>
      </c>
      <c r="H586" s="9">
        <f t="shared" si="134"/>
        <v>2.0461468623497505</v>
      </c>
      <c r="I586" s="9">
        <f t="shared" si="135"/>
        <v>3.3670393653166064</v>
      </c>
      <c r="J586" s="9">
        <f t="shared" si="136"/>
        <v>4.6667975882359922</v>
      </c>
      <c r="K586" s="11">
        <f t="shared" si="137"/>
        <v>0.50251256281407031</v>
      </c>
      <c r="L586" s="11">
        <f t="shared" si="138"/>
        <v>0.30864197530864196</v>
      </c>
      <c r="M586" s="11">
        <f t="shared" si="139"/>
        <v>0.2237136465324385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-0.26699742810497928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0.23247121902216916</v>
      </c>
      <c r="Q586" s="11">
        <f>2*'OddsRatio_working_3-way'!K586*'OddsRatio_working_3-way'!L586*'OddsRatio_working_3-way'!M586</f>
        <v>6.9394393737960941E-2</v>
      </c>
      <c r="R586" s="11">
        <f t="shared" si="140"/>
        <v>0</v>
      </c>
      <c r="S586" s="11">
        <f t="shared" si="141"/>
        <v>-0.87068710988019349</v>
      </c>
      <c r="T586" s="11">
        <f t="shared" si="142"/>
        <v>-0.25990659996423687</v>
      </c>
      <c r="U586" s="11">
        <f>'OddsRatio_working_3-way'!S586-'OddsRatio_working_3-way'!R586^2/3</f>
        <v>-0.87068710988019349</v>
      </c>
      <c r="V586" s="11">
        <f>'OddsRatio_working_3-way'!S586*'OddsRatio_working_3-way'!R586/3-2*'OddsRatio_working_3-way'!R586^3/27-'OddsRatio_working_3-way'!T586</f>
        <v>0.25990659996423687</v>
      </c>
      <c r="W586" s="11">
        <f>'OddsRatio_working_3-way'!V586^2+4*'OddsRatio_working_3-way'!U586^3/27</f>
        <v>-3.0235885659848069E-2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0.15635482592873326</v>
      </c>
      <c r="Y586" s="11">
        <f>IF('OddsRatio_working_3-way'!W586&gt;=0,IF('OddsRatio_working_3-way'!V586+SQRT('OddsRatio_working_3-way'!W586)&gt;0,0,PI()),ACOS('OddsRatio_working_3-way'!V586/(2*'OddsRatio_working_3-way'!X586)))</f>
        <v>0.58963532035444066</v>
      </c>
      <c r="Z586" s="11">
        <f>'OddsRatio_working_3-way'!X586^(1/3)*COS('OddsRatio_working_3-way'!Y586/3)</f>
        <v>0.52835700118674245</v>
      </c>
      <c r="AA586" s="11">
        <f>'OddsRatio_working_3-way'!X586^(1/3)*COS(('OddsRatio_working_3-way'!Y586+2*PI())/3)</f>
        <v>-0.35528797838115633</v>
      </c>
      <c r="AB586" s="11">
        <f>'OddsRatio_working_3-way'!X586^(1/3)*COS(('OddsRatio_working_3-way'!Y586+4*PI())/3)</f>
        <v>-0.17306902280558592</v>
      </c>
      <c r="AC586" s="11">
        <f>'OddsRatio_working_3-way'!X586^(1/3)*SIN('OddsRatio_working_3-way'!Y586/3)</f>
        <v>0.10520416305300796</v>
      </c>
      <c r="AD586" s="11">
        <f>'OddsRatio_working_3-way'!X586^(1/3)*SIN(('OddsRatio_working_3-way'!Y586+2*PI())/3)</f>
        <v>0.40496850376857968</v>
      </c>
      <c r="AE586" s="11">
        <f>'OddsRatio_working_3-way'!X586^(1/3)*SIN(('OddsRatio_working_3-way'!Y586+4*PI())/3)</f>
        <v>-0.51017266682158779</v>
      </c>
      <c r="AF586" s="11">
        <f>-'OddsRatio_working_3-way'!U586/(3*'OddsRatio_working_3-way'!X586^(1/3))*COS(('OddsRatio_working_3-way'!Y586)/3)</f>
        <v>0.52835700118674234</v>
      </c>
      <c r="AG586" s="11">
        <f>-'OddsRatio_working_3-way'!U586/(3*'OddsRatio_working_3-way'!X586^(1/3))*COS(('OddsRatio_working_3-way'!Y586+2*PI())/3)</f>
        <v>-0.35528797838115628</v>
      </c>
      <c r="AH586" s="11">
        <f>-'OddsRatio_working_3-way'!U586/(3*'OddsRatio_working_3-way'!X586^(1/3))*COS(('OddsRatio_working_3-way'!Y586+4*PI())/3)</f>
        <v>-0.17306902280558589</v>
      </c>
      <c r="AI586" s="11">
        <f>'OddsRatio_working_3-way'!U586/(3*'OddsRatio_working_3-way'!X586^(1/3))*SIN(('OddsRatio_working_3-way'!Y586)/3)</f>
        <v>-0.10520416305300793</v>
      </c>
      <c r="AJ586" s="11">
        <f>'OddsRatio_working_3-way'!U586/(3*'OddsRatio_working_3-way'!X586^(1/3))*SIN(('OddsRatio_working_3-way'!Y586+2*PI())/3)</f>
        <v>-0.40496850376857962</v>
      </c>
      <c r="AK586" s="11">
        <f>'OddsRatio_working_3-way'!U586/(3*'OddsRatio_working_3-way'!X586^(1/3))*SIN(('OddsRatio_working_3-way'!Y586+4*PI())/3)</f>
        <v>0.51017266682158768</v>
      </c>
      <c r="AL586" s="11">
        <f>'OddsRatio_working_3-way'!Z586+'OddsRatio_working_3-way'!AF586</f>
        <v>1.0567140023734849</v>
      </c>
      <c r="AM586" s="11">
        <f>'OddsRatio_working_3-way'!AA586+'OddsRatio_working_3-way'!AG586</f>
        <v>-0.71057595676231267</v>
      </c>
      <c r="AN586" s="11">
        <f>'OddsRatio_working_3-way'!AB586+'OddsRatio_working_3-way'!AH586</f>
        <v>-0.34613804561117179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1.0567140023734849</v>
      </c>
      <c r="AS586" s="11">
        <f>IF(('OddsRatio_working_3-way'!X586=0),IF(Q586&gt;0,-Q586^(1/3),(-Q586)^(1/3)),'OddsRatio_working_3-way'!AM586-'OddsRatio_working_3-way'!R586/3)</f>
        <v>-0.71057595676231267</v>
      </c>
      <c r="AT586" s="11">
        <f>IF(('OddsRatio_working_3-way'!X586=0),IF(Q586&gt;0,-Q586^(1/3),(-Q586)^(1/3)),'OddsRatio_working_3-way'!AN586-'OddsRatio_working_3-way'!R586/3)</f>
        <v>-0.34613804561117179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9">
        <f t="shared" si="130"/>
        <v>0.28752939154050483</v>
      </c>
      <c r="E587" s="9">
        <f t="shared" si="131"/>
        <v>0.24737220586336664</v>
      </c>
      <c r="F587" s="9">
        <f t="shared" si="132"/>
        <v>0.46509840259612828</v>
      </c>
      <c r="G587" s="9">
        <f t="shared" si="133"/>
        <v>1.0455296701595533</v>
      </c>
      <c r="H587" s="9">
        <f t="shared" si="134"/>
        <v>3.4779053182781423</v>
      </c>
      <c r="I587" s="9">
        <f t="shared" si="135"/>
        <v>4.0424913401642995</v>
      </c>
      <c r="J587" s="9">
        <f t="shared" si="136"/>
        <v>2.1500826371755086</v>
      </c>
      <c r="K587" s="11">
        <f t="shared" si="137"/>
        <v>0.29673590504451036</v>
      </c>
      <c r="L587" s="11">
        <f t="shared" si="138"/>
        <v>0.25575447570332482</v>
      </c>
      <c r="M587" s="11">
        <f t="shared" si="139"/>
        <v>0.47619047619047616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-0.27416250979813928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0.23056571357739331</v>
      </c>
      <c r="Q587" s="11">
        <f>2*'OddsRatio_working_3-way'!K587*'OddsRatio_working_3-way'!L587*'OddsRatio_working_3-way'!M587</f>
        <v>7.2277653159057459E-2</v>
      </c>
      <c r="R587" s="11">
        <f t="shared" si="140"/>
        <v>0</v>
      </c>
      <c r="S587" s="11">
        <f t="shared" si="141"/>
        <v>-0.84098191888874418</v>
      </c>
      <c r="T587" s="11">
        <f t="shared" si="142"/>
        <v>-0.26363069557640884</v>
      </c>
      <c r="U587" s="11">
        <f>'OddsRatio_working_3-way'!S587-'OddsRatio_working_3-way'!R587^2/3</f>
        <v>-0.84098191888874418</v>
      </c>
      <c r="V587" s="11">
        <f>'OddsRatio_working_3-way'!S587*'OddsRatio_working_3-way'!R587/3-2*'OddsRatio_working_3-way'!R587^3/27-'OddsRatio_working_3-way'!T587</f>
        <v>0.26363069557640884</v>
      </c>
      <c r="W587" s="11">
        <f>'OddsRatio_working_3-way'!V587^2+4*'OddsRatio_working_3-way'!U587^3/27</f>
        <v>-1.8615146208488392E-2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0.14842194064439188</v>
      </c>
      <c r="Y587" s="11">
        <f>IF('OddsRatio_working_3-way'!W587&gt;=0,IF('OddsRatio_working_3-way'!V587+SQRT('OddsRatio_working_3-way'!W587)&gt;0,0,PI()),ACOS('OddsRatio_working_3-way'!V587/(2*'OddsRatio_working_3-way'!X587)))</f>
        <v>0.47757467428824874</v>
      </c>
      <c r="Z587" s="11">
        <f>'OddsRatio_working_3-way'!X587^(1/3)*COS('OddsRatio_working_3-way'!Y587/3)</f>
        <v>0.52276483507977656</v>
      </c>
      <c r="AA587" s="11">
        <f>'OddsRatio_working_3-way'!X587^(1/3)*COS(('OddsRatio_working_3-way'!Y587+2*PI())/3)</f>
        <v>-0.33406787086582218</v>
      </c>
      <c r="AB587" s="11">
        <f>'OddsRatio_working_3-way'!X587^(1/3)*COS(('OddsRatio_working_3-way'!Y587+4*PI())/3)</f>
        <v>-0.18869696421395446</v>
      </c>
      <c r="AC587" s="11">
        <f>'OddsRatio_working_3-way'!X587^(1/3)*SIN('OddsRatio_working_3-way'!Y587/3)</f>
        <v>8.3929932087795964E-2</v>
      </c>
      <c r="AD587" s="11">
        <f>'OddsRatio_working_3-way'!X587^(1/3)*SIN(('OddsRatio_working_3-way'!Y587+2*PI())/3)</f>
        <v>0.41076266134037104</v>
      </c>
      <c r="AE587" s="11">
        <f>'OddsRatio_working_3-way'!X587^(1/3)*SIN(('OddsRatio_working_3-way'!Y587+4*PI())/3)</f>
        <v>-0.4946925934281669</v>
      </c>
      <c r="AF587" s="11">
        <f>-'OddsRatio_working_3-way'!U587/(3*'OddsRatio_working_3-way'!X587^(1/3))*COS(('OddsRatio_working_3-way'!Y587)/3)</f>
        <v>0.52276483507977667</v>
      </c>
      <c r="AG587" s="11">
        <f>-'OddsRatio_working_3-way'!U587/(3*'OddsRatio_working_3-way'!X587^(1/3))*COS(('OddsRatio_working_3-way'!Y587+2*PI())/3)</f>
        <v>-0.33406787086582229</v>
      </c>
      <c r="AH587" s="11">
        <f>-'OddsRatio_working_3-way'!U587/(3*'OddsRatio_working_3-way'!X587^(1/3))*COS(('OddsRatio_working_3-way'!Y587+4*PI())/3)</f>
        <v>-0.18869696421395449</v>
      </c>
      <c r="AI587" s="11">
        <f>'OddsRatio_working_3-way'!U587/(3*'OddsRatio_working_3-way'!X587^(1/3))*SIN(('OddsRatio_working_3-way'!Y587)/3)</f>
        <v>-8.3929932087795978E-2</v>
      </c>
      <c r="AJ587" s="11">
        <f>'OddsRatio_working_3-way'!U587/(3*'OddsRatio_working_3-way'!X587^(1/3))*SIN(('OddsRatio_working_3-way'!Y587+2*PI())/3)</f>
        <v>-0.41076266134037109</v>
      </c>
      <c r="AK587" s="11">
        <f>'OddsRatio_working_3-way'!U587/(3*'OddsRatio_working_3-way'!X587^(1/3))*SIN(('OddsRatio_working_3-way'!Y587+4*PI())/3)</f>
        <v>0.49469259342816702</v>
      </c>
      <c r="AL587" s="11">
        <f>'OddsRatio_working_3-way'!Z587+'OddsRatio_working_3-way'!AF587</f>
        <v>1.0455296701595533</v>
      </c>
      <c r="AM587" s="11">
        <f>'OddsRatio_working_3-way'!AA587+'OddsRatio_working_3-way'!AG587</f>
        <v>-0.66813574173164447</v>
      </c>
      <c r="AN587" s="11">
        <f>'OddsRatio_working_3-way'!AB587+'OddsRatio_working_3-way'!AH587</f>
        <v>-0.37739392842790898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1.0455296701595533</v>
      </c>
      <c r="AS587" s="11">
        <f>IF(('OddsRatio_working_3-way'!X587=0),IF(Q587&gt;0,-Q587^(1/3),(-Q587)^(1/3)),'OddsRatio_working_3-way'!AM587-'OddsRatio_working_3-way'!R587/3)</f>
        <v>-0.66813574173164447</v>
      </c>
      <c r="AT587" s="11">
        <f>IF(('OddsRatio_working_3-way'!X587=0),IF(Q587&gt;0,-Q587^(1/3),(-Q587)^(1/3)),'OddsRatio_working_3-way'!AN587-'OddsRatio_working_3-way'!R587/3)</f>
        <v>-0.37739392842790898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9">
        <f t="shared" si="130"/>
        <v>0.19556203450443876</v>
      </c>
      <c r="E588" s="9">
        <f t="shared" si="131"/>
        <v>0.21912550355864768</v>
      </c>
      <c r="F588" s="9">
        <f t="shared" si="132"/>
        <v>0.58531246193691355</v>
      </c>
      <c r="G588" s="9">
        <f t="shared" si="133"/>
        <v>1.0574465165606988</v>
      </c>
      <c r="H588" s="9">
        <f t="shared" si="134"/>
        <v>5.1134669494211185</v>
      </c>
      <c r="I588" s="9">
        <f t="shared" si="135"/>
        <v>4.5635947608095551</v>
      </c>
      <c r="J588" s="9">
        <f t="shared" si="136"/>
        <v>1.7084891660956683</v>
      </c>
      <c r="K588" s="11">
        <f t="shared" si="137"/>
        <v>0.20449897750511248</v>
      </c>
      <c r="L588" s="11">
        <f t="shared" si="138"/>
        <v>0.22883295194508008</v>
      </c>
      <c r="M588" s="11">
        <f t="shared" si="139"/>
        <v>0.5988023952095809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-0.2461203577318416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0.22221144323922526</v>
      </c>
      <c r="Q588" s="11">
        <f>2*'OddsRatio_working_3-way'!K588*'OddsRatio_working_3-way'!L588*'OddsRatio_working_3-way'!M588</f>
        <v>5.6043239152389721E-2</v>
      </c>
      <c r="R588" s="11">
        <f t="shared" si="140"/>
        <v>0</v>
      </c>
      <c r="S588" s="11">
        <f t="shared" si="141"/>
        <v>-0.90285681886312674</v>
      </c>
      <c r="T588" s="11">
        <f t="shared" si="142"/>
        <v>-0.22770663779650105</v>
      </c>
      <c r="U588" s="11">
        <f>'OddsRatio_working_3-way'!S588-'OddsRatio_working_3-way'!R588^2/3</f>
        <v>-0.90285681886312674</v>
      </c>
      <c r="V588" s="11">
        <f>'OddsRatio_working_3-way'!S588*'OddsRatio_working_3-way'!R588/3-2*'OddsRatio_working_3-way'!R588^3/27-'OddsRatio_working_3-way'!T588</f>
        <v>0.22770663779650105</v>
      </c>
      <c r="W588" s="11">
        <f>'OddsRatio_working_3-way'!V588^2+4*'OddsRatio_working_3-way'!U588^3/27</f>
        <v>-5.7181409913920435E-2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0.16509975985030031</v>
      </c>
      <c r="Y588" s="11">
        <f>IF('OddsRatio_working_3-way'!W588&gt;=0,IF('OddsRatio_working_3-way'!V588+SQRT('OddsRatio_working_3-way'!W588)&gt;0,0,PI()),ACOS('OddsRatio_working_3-way'!V588/(2*'OddsRatio_working_3-way'!X588)))</f>
        <v>0.80985537344339265</v>
      </c>
      <c r="Z588" s="11">
        <f>'OddsRatio_working_3-way'!X588^(1/3)*COS('OddsRatio_working_3-way'!Y588/3)</f>
        <v>0.52872325828034938</v>
      </c>
      <c r="AA588" s="11">
        <f>'OddsRatio_working_3-way'!X588^(1/3)*COS(('OddsRatio_working_3-way'!Y588+2*PI())/3)</f>
        <v>-0.39106203099762693</v>
      </c>
      <c r="AB588" s="11">
        <f>'OddsRatio_working_3-way'!X588^(1/3)*COS(('OddsRatio_working_3-way'!Y588+4*PI())/3)</f>
        <v>-0.13766122728272256</v>
      </c>
      <c r="AC588" s="11">
        <f>'OddsRatio_working_3-way'!X588^(1/3)*SIN('OddsRatio_working_3-way'!Y588/3)</f>
        <v>0.14630102223766764</v>
      </c>
      <c r="AD588" s="11">
        <f>'OddsRatio_working_3-way'!X588^(1/3)*SIN(('OddsRatio_working_3-way'!Y588+2*PI())/3)</f>
        <v>0.3847372621236298</v>
      </c>
      <c r="AE588" s="11">
        <f>'OddsRatio_working_3-way'!X588^(1/3)*SIN(('OddsRatio_working_3-way'!Y588+4*PI())/3)</f>
        <v>-0.53103828436129741</v>
      </c>
      <c r="AF588" s="11">
        <f>-'OddsRatio_working_3-way'!U588/(3*'OddsRatio_working_3-way'!X588^(1/3))*COS(('OddsRatio_working_3-way'!Y588)/3)</f>
        <v>0.5287232582803495</v>
      </c>
      <c r="AG588" s="11">
        <f>-'OddsRatio_working_3-way'!U588/(3*'OddsRatio_working_3-way'!X588^(1/3))*COS(('OddsRatio_working_3-way'!Y588+2*PI())/3)</f>
        <v>-0.39106203099762699</v>
      </c>
      <c r="AH588" s="11">
        <f>-'OddsRatio_working_3-way'!U588/(3*'OddsRatio_working_3-way'!X588^(1/3))*COS(('OddsRatio_working_3-way'!Y588+4*PI())/3)</f>
        <v>-0.13766122728272259</v>
      </c>
      <c r="AI588" s="11">
        <f>'OddsRatio_working_3-way'!U588/(3*'OddsRatio_working_3-way'!X588^(1/3))*SIN(('OddsRatio_working_3-way'!Y588)/3)</f>
        <v>-0.14630102223766767</v>
      </c>
      <c r="AJ588" s="11">
        <f>'OddsRatio_working_3-way'!U588/(3*'OddsRatio_working_3-way'!X588^(1/3))*SIN(('OddsRatio_working_3-way'!Y588+2*PI())/3)</f>
        <v>-0.38473726212362985</v>
      </c>
      <c r="AK588" s="11">
        <f>'OddsRatio_working_3-way'!U588/(3*'OddsRatio_working_3-way'!X588^(1/3))*SIN(('OddsRatio_working_3-way'!Y588+4*PI())/3)</f>
        <v>0.53103828436129752</v>
      </c>
      <c r="AL588" s="11">
        <f>'OddsRatio_working_3-way'!Z588+'OddsRatio_working_3-way'!AF588</f>
        <v>1.0574465165606988</v>
      </c>
      <c r="AM588" s="11">
        <f>'OddsRatio_working_3-way'!AA588+'OddsRatio_working_3-way'!AG588</f>
        <v>-0.78212406199525386</v>
      </c>
      <c r="AN588" s="11">
        <f>'OddsRatio_working_3-way'!AB588+'OddsRatio_working_3-way'!AH588</f>
        <v>-0.27532245456544513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1.0574465165606988</v>
      </c>
      <c r="AS588" s="11">
        <f>IF(('OddsRatio_working_3-way'!X588=0),IF(Q588&gt;0,-Q588^(1/3),(-Q588)^(1/3)),'OddsRatio_working_3-way'!AM588-'OddsRatio_working_3-way'!R588/3)</f>
        <v>-0.78212406199525386</v>
      </c>
      <c r="AT588" s="11">
        <f>IF(('OddsRatio_working_3-way'!X588=0),IF(Q588&gt;0,-Q588^(1/3),(-Q588)^(1/3)),'OddsRatio_working_3-way'!AN588-'OddsRatio_working_3-way'!R588/3)</f>
        <v>-0.27532245456544513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9">
        <f t="shared" si="130"/>
        <v>0.35379950062855231</v>
      </c>
      <c r="E589" s="9">
        <f t="shared" si="131"/>
        <v>0.2516027128731213</v>
      </c>
      <c r="F589" s="9">
        <f t="shared" si="132"/>
        <v>0.39459778649832605</v>
      </c>
      <c r="G589" s="9">
        <f t="shared" si="133"/>
        <v>1.0436912080323495</v>
      </c>
      <c r="H589" s="9">
        <f t="shared" si="134"/>
        <v>2.8264596140566121</v>
      </c>
      <c r="I589" s="9">
        <f t="shared" si="135"/>
        <v>3.9745199428921971</v>
      </c>
      <c r="J589" s="9">
        <f t="shared" si="136"/>
        <v>2.5342260758075543</v>
      </c>
      <c r="K589" s="11">
        <f t="shared" si="137"/>
        <v>0.36363636363636365</v>
      </c>
      <c r="L589" s="11">
        <f t="shared" si="138"/>
        <v>0.25974025974025972</v>
      </c>
      <c r="M589" s="11">
        <f t="shared" si="139"/>
        <v>0.40485829959514169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-0.2803560076287348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0.23211238522243305</v>
      </c>
      <c r="Q589" s="11">
        <f>2*'OddsRatio_working_3-way'!K589*'OddsRatio_working_3-way'!L589*'OddsRatio_working_3-way'!M589</f>
        <v>7.6478545378066906E-2</v>
      </c>
      <c r="R589" s="11">
        <f t="shared" si="140"/>
        <v>0</v>
      </c>
      <c r="S589" s="11">
        <f t="shared" si="141"/>
        <v>-0.8279201404872728</v>
      </c>
      <c r="T589" s="11">
        <f t="shared" si="142"/>
        <v>-0.27279082058888726</v>
      </c>
      <c r="U589" s="11">
        <f>'OddsRatio_working_3-way'!S589-'OddsRatio_working_3-way'!R589^2/3</f>
        <v>-0.8279201404872728</v>
      </c>
      <c r="V589" s="11">
        <f>'OddsRatio_working_3-way'!S589*'OddsRatio_working_3-way'!R589/3-2*'OddsRatio_working_3-way'!R589^3/27-'OddsRatio_working_3-way'!T589</f>
        <v>0.27279082058888726</v>
      </c>
      <c r="W589" s="11">
        <f>'OddsRatio_working_3-way'!V589^2+4*'OddsRatio_working_3-way'!U589^3/27</f>
        <v>-9.659141036335403E-3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0.14497756105161058</v>
      </c>
      <c r="Y589" s="11">
        <f>IF('OddsRatio_working_3-way'!W589&gt;=0,IF('OddsRatio_working_3-way'!V589+SQRT('OddsRatio_working_3-way'!W589)&gt;0,0,PI()),ACOS('OddsRatio_working_3-way'!V589/(2*'OddsRatio_working_3-way'!X589)))</f>
        <v>0.34580295463402533</v>
      </c>
      <c r="Z589" s="11">
        <f>'OddsRatio_working_3-way'!X589^(1/3)*COS('OddsRatio_working_3-way'!Y589/3)</f>
        <v>0.52184560401617475</v>
      </c>
      <c r="AA589" s="11">
        <f>'OddsRatio_working_3-way'!X589^(1/3)*COS(('OddsRatio_working_3-way'!Y589+2*PI())/3)</f>
        <v>-0.31324783711140602</v>
      </c>
      <c r="AB589" s="11">
        <f>'OddsRatio_working_3-way'!X589^(1/3)*COS(('OddsRatio_working_3-way'!Y589+4*PI())/3)</f>
        <v>-0.20859776690476878</v>
      </c>
      <c r="AC589" s="11">
        <f>'OddsRatio_working_3-way'!X589^(1/3)*SIN('OddsRatio_working_3-way'!Y589/3)</f>
        <v>6.0419746204515325E-2</v>
      </c>
      <c r="AD589" s="11">
        <f>'OddsRatio_working_3-way'!X589^(1/3)*SIN(('OddsRatio_working_3-way'!Y589+2*PI())/3)</f>
        <v>0.42172167682898432</v>
      </c>
      <c r="AE589" s="11">
        <f>'OddsRatio_working_3-way'!X589^(1/3)*SIN(('OddsRatio_working_3-way'!Y589+4*PI())/3)</f>
        <v>-0.48214142303349961</v>
      </c>
      <c r="AF589" s="11">
        <f>-'OddsRatio_working_3-way'!U589/(3*'OddsRatio_working_3-way'!X589^(1/3))*COS(('OddsRatio_working_3-way'!Y589)/3)</f>
        <v>0.52184560401617486</v>
      </c>
      <c r="AG589" s="11">
        <f>-'OddsRatio_working_3-way'!U589/(3*'OddsRatio_working_3-way'!X589^(1/3))*COS(('OddsRatio_working_3-way'!Y589+2*PI())/3)</f>
        <v>-0.31324783711140614</v>
      </c>
      <c r="AH589" s="11">
        <f>-'OddsRatio_working_3-way'!U589/(3*'OddsRatio_working_3-way'!X589^(1/3))*COS(('OddsRatio_working_3-way'!Y589+4*PI())/3)</f>
        <v>-0.20859776690476881</v>
      </c>
      <c r="AI589" s="11">
        <f>'OddsRatio_working_3-way'!U589/(3*'OddsRatio_working_3-way'!X589^(1/3))*SIN(('OddsRatio_working_3-way'!Y589)/3)</f>
        <v>-6.0419746204515339E-2</v>
      </c>
      <c r="AJ589" s="11">
        <f>'OddsRatio_working_3-way'!U589/(3*'OddsRatio_working_3-way'!X589^(1/3))*SIN(('OddsRatio_working_3-way'!Y589+2*PI())/3)</f>
        <v>-0.42172167682898443</v>
      </c>
      <c r="AK589" s="11">
        <f>'OddsRatio_working_3-way'!U589/(3*'OddsRatio_working_3-way'!X589^(1/3))*SIN(('OddsRatio_working_3-way'!Y589+4*PI())/3)</f>
        <v>0.48214142303349972</v>
      </c>
      <c r="AL589" s="11">
        <f>'OddsRatio_working_3-way'!Z589+'OddsRatio_working_3-way'!AF589</f>
        <v>1.0436912080323495</v>
      </c>
      <c r="AM589" s="11">
        <f>'OddsRatio_working_3-way'!AA589+'OddsRatio_working_3-way'!AG589</f>
        <v>-0.62649567422281216</v>
      </c>
      <c r="AN589" s="11">
        <f>'OddsRatio_working_3-way'!AB589+'OddsRatio_working_3-way'!AH589</f>
        <v>-0.41719553380953756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1.0436912080323495</v>
      </c>
      <c r="AS589" s="11">
        <f>IF(('OddsRatio_working_3-way'!X589=0),IF(Q589&gt;0,-Q589^(1/3),(-Q589)^(1/3)),'OddsRatio_working_3-way'!AM589-'OddsRatio_working_3-way'!R589/3)</f>
        <v>-0.62649567422281216</v>
      </c>
      <c r="AT589" s="11">
        <f>IF(('OddsRatio_working_3-way'!X589=0),IF(Q589&gt;0,-Q589^(1/3),(-Q589)^(1/3)),'OddsRatio_working_3-way'!AN589-'OddsRatio_working_3-way'!R589/3)</f>
        <v>-0.41719553380953756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9">
        <f t="shared" si="130"/>
        <v>0.83141858498839716</v>
      </c>
      <c r="E590" s="9">
        <f t="shared" si="131"/>
        <v>0.11684186774583598</v>
      </c>
      <c r="F590" s="9">
        <f t="shared" si="132"/>
        <v>5.1739547265766697E-2</v>
      </c>
      <c r="G590" s="9">
        <f t="shared" si="133"/>
        <v>1.1264643750346244</v>
      </c>
      <c r="H590" s="9">
        <f t="shared" si="134"/>
        <v>1.2027635875062324</v>
      </c>
      <c r="I590" s="9">
        <f t="shared" si="135"/>
        <v>8.5585759564823292</v>
      </c>
      <c r="J590" s="9">
        <f t="shared" si="136"/>
        <v>19.327575381813336</v>
      </c>
      <c r="K590" s="11">
        <f t="shared" si="137"/>
        <v>0.84745762711864414</v>
      </c>
      <c r="L590" s="11">
        <f t="shared" si="138"/>
        <v>0.1297016861219196</v>
      </c>
      <c r="M590" s="11">
        <f t="shared" si="139"/>
        <v>5.7903879559930517E-2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-0.12507020315543482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0.14740419118995701</v>
      </c>
      <c r="Q590" s="11">
        <f>2*'OddsRatio_working_3-way'!K590*'OddsRatio_working_3-way'!L590*'OddsRatio_working_3-way'!M590</f>
        <v>1.272920476597211E-2</v>
      </c>
      <c r="R590" s="11">
        <f t="shared" si="140"/>
        <v>0</v>
      </c>
      <c r="S590" s="11">
        <f t="shared" si="141"/>
        <v>-1.1785716139500144</v>
      </c>
      <c r="T590" s="11">
        <f t="shared" si="142"/>
        <v>-0.10177647788860229</v>
      </c>
      <c r="U590" s="11">
        <f>'OddsRatio_working_3-way'!S590-'OddsRatio_working_3-way'!R590^2/3</f>
        <v>-1.1785716139500144</v>
      </c>
      <c r="V590" s="11">
        <f>'OddsRatio_working_3-way'!S590*'OddsRatio_working_3-way'!R590/3-2*'OddsRatio_working_3-way'!R590^3/27-'OddsRatio_working_3-way'!T590</f>
        <v>0.10177647788860229</v>
      </c>
      <c r="W590" s="11">
        <f>'OddsRatio_working_3-way'!V590^2+4*'OddsRatio_working_3-way'!U590^3/27</f>
        <v>-0.23217081751046179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0.24623630366066604</v>
      </c>
      <c r="Y590" s="11">
        <f>IF('OddsRatio_working_3-way'!W590&gt;=0,IF('OddsRatio_working_3-way'!V590+SQRT('OddsRatio_working_3-way'!W590)&gt;0,0,PI()),ACOS('OddsRatio_working_3-way'!V590/(2*'OddsRatio_working_3-way'!X590)))</f>
        <v>1.3626319620938372</v>
      </c>
      <c r="Z590" s="11">
        <f>'OddsRatio_working_3-way'!X590^(1/3)*COS('OddsRatio_working_3-way'!Y590/3)</f>
        <v>0.56323218751731219</v>
      </c>
      <c r="AA590" s="11">
        <f>'OddsRatio_working_3-way'!X590^(1/3)*COS(('OddsRatio_working_3-way'!Y590+2*PI())/3)</f>
        <v>-0.51977576854817842</v>
      </c>
      <c r="AB590" s="11">
        <f>'OddsRatio_working_3-way'!X590^(1/3)*COS(('OddsRatio_working_3-way'!Y590+4*PI())/3)</f>
        <v>-4.3456418969133756E-2</v>
      </c>
      <c r="AC590" s="11">
        <f>'OddsRatio_working_3-way'!X590^(1/3)*SIN('OddsRatio_working_3-way'!Y590/3)</f>
        <v>0.27500310469968892</v>
      </c>
      <c r="AD590" s="11">
        <f>'OddsRatio_working_3-way'!X590^(1/3)*SIN(('OddsRatio_working_3-way'!Y590+2*PI())/3)</f>
        <v>0.35027183026922859</v>
      </c>
      <c r="AE590" s="11">
        <f>'OddsRatio_working_3-way'!X590^(1/3)*SIN(('OddsRatio_working_3-way'!Y590+4*PI())/3)</f>
        <v>-0.62527493496891751</v>
      </c>
      <c r="AF590" s="11">
        <f>-'OddsRatio_working_3-way'!U590/(3*'OddsRatio_working_3-way'!X590^(1/3))*COS(('OddsRatio_working_3-way'!Y590)/3)</f>
        <v>0.56323218751731219</v>
      </c>
      <c r="AG590" s="11">
        <f>-'OddsRatio_working_3-way'!U590/(3*'OddsRatio_working_3-way'!X590^(1/3))*COS(('OddsRatio_working_3-way'!Y590+2*PI())/3)</f>
        <v>-0.51977576854817842</v>
      </c>
      <c r="AH590" s="11">
        <f>-'OddsRatio_working_3-way'!U590/(3*'OddsRatio_working_3-way'!X590^(1/3))*COS(('OddsRatio_working_3-way'!Y590+4*PI())/3)</f>
        <v>-4.3456418969133756E-2</v>
      </c>
      <c r="AI590" s="11">
        <f>'OddsRatio_working_3-way'!U590/(3*'OddsRatio_working_3-way'!X590^(1/3))*SIN(('OddsRatio_working_3-way'!Y590)/3)</f>
        <v>-0.27500310469968892</v>
      </c>
      <c r="AJ590" s="11">
        <f>'OddsRatio_working_3-way'!U590/(3*'OddsRatio_working_3-way'!X590^(1/3))*SIN(('OddsRatio_working_3-way'!Y590+2*PI())/3)</f>
        <v>-0.35027183026922859</v>
      </c>
      <c r="AK590" s="11">
        <f>'OddsRatio_working_3-way'!U590/(3*'OddsRatio_working_3-way'!X590^(1/3))*SIN(('OddsRatio_working_3-way'!Y590+4*PI())/3)</f>
        <v>0.62527493496891751</v>
      </c>
      <c r="AL590" s="11">
        <f>'OddsRatio_working_3-way'!Z590+'OddsRatio_working_3-way'!AF590</f>
        <v>1.1264643750346244</v>
      </c>
      <c r="AM590" s="11">
        <f>'OddsRatio_working_3-way'!AA590+'OddsRatio_working_3-way'!AG590</f>
        <v>-1.0395515370963568</v>
      </c>
      <c r="AN590" s="11">
        <f>'OddsRatio_working_3-way'!AB590+'OddsRatio_working_3-way'!AH590</f>
        <v>-8.6912837938267512E-2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1.1264643750346244</v>
      </c>
      <c r="AS590" s="11">
        <f>IF(('OddsRatio_working_3-way'!X590=0),IF(Q590&gt;0,-Q590^(1/3),(-Q590)^(1/3)),'OddsRatio_working_3-way'!AM590-'OddsRatio_working_3-way'!R590/3)</f>
        <v>-1.0395515370963568</v>
      </c>
      <c r="AT590" s="11">
        <f>IF(('OddsRatio_working_3-way'!X590=0),IF(Q590&gt;0,-Q590^(1/3),(-Q590)^(1/3)),'OddsRatio_working_3-way'!AN590-'OddsRatio_working_3-way'!R590/3)</f>
        <v>-8.6912837938267512E-2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9">
        <f t="shared" si="130"/>
        <v>0.79569134742175562</v>
      </c>
      <c r="E591" s="9">
        <f t="shared" si="131"/>
        <v>0.13601306318747505</v>
      </c>
      <c r="F591" s="9">
        <f t="shared" si="132"/>
        <v>6.8295589390769365E-2</v>
      </c>
      <c r="G591" s="9">
        <f t="shared" si="133"/>
        <v>1.1163857598162181</v>
      </c>
      <c r="H591" s="9">
        <f t="shared" si="134"/>
        <v>1.2567687247577304</v>
      </c>
      <c r="I591" s="9">
        <f t="shared" si="135"/>
        <v>7.3522349733542827</v>
      </c>
      <c r="J591" s="9">
        <f t="shared" si="136"/>
        <v>14.64223398495419</v>
      </c>
      <c r="K591" s="11">
        <f t="shared" si="137"/>
        <v>0.81300813008130079</v>
      </c>
      <c r="L591" s="11">
        <f t="shared" si="138"/>
        <v>0.14947683109118085</v>
      </c>
      <c r="M591" s="11">
        <f t="shared" si="139"/>
        <v>7.5642965204235996E-2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-0.14701059115500836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0.16675336186819803</v>
      </c>
      <c r="Q591" s="11">
        <f>2*'OddsRatio_working_3-way'!K591*'OddsRatio_working_3-way'!L591*'OddsRatio_working_3-way'!M591</f>
        <v>1.8385155663527893E-2</v>
      </c>
      <c r="R591" s="11">
        <f t="shared" si="140"/>
        <v>0</v>
      </c>
      <c r="S591" s="11">
        <f t="shared" si="141"/>
        <v>-1.1342948869062968</v>
      </c>
      <c r="T591" s="11">
        <f t="shared" si="142"/>
        <v>-0.12506007573388053</v>
      </c>
      <c r="U591" s="11">
        <f>'OddsRatio_working_3-way'!S591-'OddsRatio_working_3-way'!R591^2/3</f>
        <v>-1.1342948869062968</v>
      </c>
      <c r="V591" s="11">
        <f>'OddsRatio_working_3-way'!S591*'OddsRatio_working_3-way'!R591/3-2*'OddsRatio_working_3-way'!R591^3/27-'OddsRatio_working_3-way'!T591</f>
        <v>0.12506007573388053</v>
      </c>
      <c r="W591" s="11">
        <f>'OddsRatio_working_3-way'!V591^2+4*'OddsRatio_working_3-way'!U591^3/27</f>
        <v>-0.20056916777108913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0.23249150001325483</v>
      </c>
      <c r="Y591" s="11">
        <f>IF('OddsRatio_working_3-way'!W591&gt;=0,IF('OddsRatio_working_3-way'!V591+SQRT('OddsRatio_working_3-way'!W591)&gt;0,0,PI()),ACOS('OddsRatio_working_3-way'!V591/(2*'OddsRatio_working_3-way'!X591)))</f>
        <v>1.298487159068388</v>
      </c>
      <c r="Z591" s="11">
        <f>'OddsRatio_working_3-way'!X591^(1/3)*COS('OddsRatio_working_3-way'!Y591/3)</f>
        <v>0.55819287990810917</v>
      </c>
      <c r="AA591" s="11">
        <f>'OddsRatio_working_3-way'!X591^(1/3)*COS(('OddsRatio_working_3-way'!Y591+2*PI())/3)</f>
        <v>-0.5024554633703755</v>
      </c>
      <c r="AB591" s="11">
        <f>'OddsRatio_working_3-way'!X591^(1/3)*COS(('OddsRatio_working_3-way'!Y591+4*PI())/3)</f>
        <v>-5.5737416537733606E-2</v>
      </c>
      <c r="AC591" s="11">
        <f>'OddsRatio_working_3-way'!X591^(1/3)*SIN('OddsRatio_working_3-way'!Y591/3)</f>
        <v>0.2579127845906895</v>
      </c>
      <c r="AD591" s="11">
        <f>'OddsRatio_working_3-way'!X591^(1/3)*SIN(('OddsRatio_working_3-way'!Y591+2*PI())/3)</f>
        <v>0.35445282191667415</v>
      </c>
      <c r="AE591" s="11">
        <f>'OddsRatio_working_3-way'!X591^(1/3)*SIN(('OddsRatio_working_3-way'!Y591+4*PI())/3)</f>
        <v>-0.61236560650736371</v>
      </c>
      <c r="AF591" s="11">
        <f>-'OddsRatio_working_3-way'!U591/(3*'OddsRatio_working_3-way'!X591^(1/3))*COS(('OddsRatio_working_3-way'!Y591)/3)</f>
        <v>0.55819287990810906</v>
      </c>
      <c r="AG591" s="11">
        <f>-'OddsRatio_working_3-way'!U591/(3*'OddsRatio_working_3-way'!X591^(1/3))*COS(('OddsRatio_working_3-way'!Y591+2*PI())/3)</f>
        <v>-0.50245546337037539</v>
      </c>
      <c r="AH591" s="11">
        <f>-'OddsRatio_working_3-way'!U591/(3*'OddsRatio_working_3-way'!X591^(1/3))*COS(('OddsRatio_working_3-way'!Y591+4*PI())/3)</f>
        <v>-5.5737416537733599E-2</v>
      </c>
      <c r="AI591" s="11">
        <f>'OddsRatio_working_3-way'!U591/(3*'OddsRatio_working_3-way'!X591^(1/3))*SIN(('OddsRatio_working_3-way'!Y591)/3)</f>
        <v>-0.2579127845906895</v>
      </c>
      <c r="AJ591" s="11">
        <f>'OddsRatio_working_3-way'!U591/(3*'OddsRatio_working_3-way'!X591^(1/3))*SIN(('OddsRatio_working_3-way'!Y591+2*PI())/3)</f>
        <v>-0.3544528219166741</v>
      </c>
      <c r="AK591" s="11">
        <f>'OddsRatio_working_3-way'!U591/(3*'OddsRatio_working_3-way'!X591^(1/3))*SIN(('OddsRatio_working_3-way'!Y591+4*PI())/3)</f>
        <v>0.6123656065073636</v>
      </c>
      <c r="AL591" s="11">
        <f>'OddsRatio_working_3-way'!Z591+'OddsRatio_working_3-way'!AF591</f>
        <v>1.1163857598162181</v>
      </c>
      <c r="AM591" s="11">
        <f>'OddsRatio_working_3-way'!AA591+'OddsRatio_working_3-way'!AG591</f>
        <v>-1.004910926740751</v>
      </c>
      <c r="AN591" s="11">
        <f>'OddsRatio_working_3-way'!AB591+'OddsRatio_working_3-way'!AH591</f>
        <v>-0.11147483307546721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1.1163857598162181</v>
      </c>
      <c r="AS591" s="11">
        <f>IF(('OddsRatio_working_3-way'!X591=0),IF(Q591&gt;0,-Q591^(1/3),(-Q591)^(1/3)),'OddsRatio_working_3-way'!AM591-'OddsRatio_working_3-way'!R591/3)</f>
        <v>-1.004910926740751</v>
      </c>
      <c r="AT591" s="11">
        <f>IF(('OddsRatio_working_3-way'!X591=0),IF(Q591&gt;0,-Q591^(1/3),(-Q591)^(1/3)),'OddsRatio_working_3-way'!AN591-'OddsRatio_working_3-way'!R591/3)</f>
        <v>-0.11147483307546721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9">
        <f t="shared" si="130"/>
        <v>0.4262580011589695</v>
      </c>
      <c r="E592" s="9">
        <f t="shared" si="131"/>
        <v>0.30440800694774917</v>
      </c>
      <c r="F592" s="9">
        <f t="shared" si="132"/>
        <v>0.2693339918932815</v>
      </c>
      <c r="G592" s="9">
        <f t="shared" si="133"/>
        <v>1.0434085417807357</v>
      </c>
      <c r="H592" s="9">
        <f t="shared" si="134"/>
        <v>2.3459970188971493</v>
      </c>
      <c r="I592" s="9">
        <f t="shared" si="135"/>
        <v>3.2850647064998109</v>
      </c>
      <c r="J592" s="9">
        <f t="shared" si="136"/>
        <v>3.7128622086299123</v>
      </c>
      <c r="K592" s="11">
        <f t="shared" si="137"/>
        <v>0.4366812227074236</v>
      </c>
      <c r="L592" s="11">
        <f t="shared" si="138"/>
        <v>0.31347962382445144</v>
      </c>
      <c r="M592" s="11">
        <f t="shared" si="139"/>
        <v>0.27777777777777779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-0.27930486920096931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0.23119312382977492</v>
      </c>
      <c r="Q592" s="11">
        <f>2*'OddsRatio_working_3-way'!K592*'OddsRatio_working_3-way'!L592*'OddsRatio_working_3-way'!M592</f>
        <v>7.6050369680847024E-2</v>
      </c>
      <c r="R592" s="11">
        <f t="shared" si="140"/>
        <v>0</v>
      </c>
      <c r="S592" s="11">
        <f t="shared" si="141"/>
        <v>-0.82774469521841254</v>
      </c>
      <c r="T592" s="11">
        <f t="shared" si="142"/>
        <v>-0.27228443921658313</v>
      </c>
      <c r="U592" s="11">
        <f>'OddsRatio_working_3-way'!S592-'OddsRatio_working_3-way'!R592^2/3</f>
        <v>-0.82774469521841254</v>
      </c>
      <c r="V592" s="11">
        <f>'OddsRatio_working_3-way'!S592*'OddsRatio_working_3-way'!R592/3-2*'OddsRatio_working_3-way'!R592^3/27-'OddsRatio_working_3-way'!T592</f>
        <v>0.27228443921658313</v>
      </c>
      <c r="W592" s="11">
        <f>'OddsRatio_working_3-way'!V592^2+4*'OddsRatio_working_3-way'!U592^3/27</f>
        <v>-9.8817197563122877E-3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0.14493148001366149</v>
      </c>
      <c r="Y592" s="11">
        <f>IF('OddsRatio_working_3-way'!W592&gt;=0,IF('OddsRatio_working_3-way'!V592+SQRT('OddsRatio_working_3-way'!W592)&gt;0,0,PI()),ACOS('OddsRatio_working_3-way'!V592/(2*'OddsRatio_working_3-way'!X592)))</f>
        <v>0.35004945566383849</v>
      </c>
      <c r="Z592" s="11">
        <f>'OddsRatio_working_3-way'!X592^(1/3)*COS('OddsRatio_working_3-way'!Y592/3)</f>
        <v>0.52170427089036786</v>
      </c>
      <c r="AA592" s="11">
        <f>'OddsRatio_working_3-way'!X592^(1/3)*COS(('OddsRatio_working_3-way'!Y592+2*PI())/3)</f>
        <v>-0.31381121498463027</v>
      </c>
      <c r="AB592" s="11">
        <f>'OddsRatio_working_3-way'!X592^(1/3)*COS(('OddsRatio_working_3-way'!Y592+4*PI())/3)</f>
        <v>-0.20789305590573751</v>
      </c>
      <c r="AC592" s="11">
        <f>'OddsRatio_working_3-way'!X592^(1/3)*SIN('OddsRatio_working_3-way'!Y592/3)</f>
        <v>6.1151877656268325E-2</v>
      </c>
      <c r="AD592" s="11">
        <f>'OddsRatio_working_3-way'!X592^(1/3)*SIN(('OddsRatio_working_3-way'!Y592+2*PI())/3)</f>
        <v>0.42123321302576289</v>
      </c>
      <c r="AE592" s="11">
        <f>'OddsRatio_working_3-way'!X592^(1/3)*SIN(('OddsRatio_working_3-way'!Y592+4*PI())/3)</f>
        <v>-0.48238509068203117</v>
      </c>
      <c r="AF592" s="11">
        <f>-'OddsRatio_working_3-way'!U592/(3*'OddsRatio_working_3-way'!X592^(1/3))*COS(('OddsRatio_working_3-way'!Y592)/3)</f>
        <v>0.52170427089036775</v>
      </c>
      <c r="AG592" s="11">
        <f>-'OddsRatio_working_3-way'!U592/(3*'OddsRatio_working_3-way'!X592^(1/3))*COS(('OddsRatio_working_3-way'!Y592+2*PI())/3)</f>
        <v>-0.31381121498463022</v>
      </c>
      <c r="AH592" s="11">
        <f>-'OddsRatio_working_3-way'!U592/(3*'OddsRatio_working_3-way'!X592^(1/3))*COS(('OddsRatio_working_3-way'!Y592+4*PI())/3)</f>
        <v>-0.20789305590573745</v>
      </c>
      <c r="AI592" s="11">
        <f>'OddsRatio_working_3-way'!U592/(3*'OddsRatio_working_3-way'!X592^(1/3))*SIN(('OddsRatio_working_3-way'!Y592)/3)</f>
        <v>-6.1151877656268318E-2</v>
      </c>
      <c r="AJ592" s="11">
        <f>'OddsRatio_working_3-way'!U592/(3*'OddsRatio_working_3-way'!X592^(1/3))*SIN(('OddsRatio_working_3-way'!Y592+2*PI())/3)</f>
        <v>-0.42123321302576283</v>
      </c>
      <c r="AK592" s="11">
        <f>'OddsRatio_working_3-way'!U592/(3*'OddsRatio_working_3-way'!X592^(1/3))*SIN(('OddsRatio_working_3-way'!Y592+4*PI())/3)</f>
        <v>0.48238509068203106</v>
      </c>
      <c r="AL592" s="11">
        <f>'OddsRatio_working_3-way'!Z592+'OddsRatio_working_3-way'!AF592</f>
        <v>1.0434085417807357</v>
      </c>
      <c r="AM592" s="11">
        <f>'OddsRatio_working_3-way'!AA592+'OddsRatio_working_3-way'!AG592</f>
        <v>-0.62762242996926054</v>
      </c>
      <c r="AN592" s="11">
        <f>'OddsRatio_working_3-way'!AB592+'OddsRatio_working_3-way'!AH592</f>
        <v>-0.41578611181147496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1.0434085417807357</v>
      </c>
      <c r="AS592" s="11">
        <f>IF(('OddsRatio_working_3-way'!X592=0),IF(Q592&gt;0,-Q592^(1/3),(-Q592)^(1/3)),'OddsRatio_working_3-way'!AM592-'OddsRatio_working_3-way'!R592/3)</f>
        <v>-0.62762242996926054</v>
      </c>
      <c r="AT592" s="11">
        <f>IF(('OddsRatio_working_3-way'!X592=0),IF(Q592&gt;0,-Q592^(1/3),(-Q592)^(1/3)),'OddsRatio_working_3-way'!AN592-'OddsRatio_working_3-way'!R592/3)</f>
        <v>-0.41578611181147496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9">
        <f t="shared" si="130"/>
        <v>0.24775432764678212</v>
      </c>
      <c r="E593" s="9">
        <f t="shared" si="131"/>
        <v>0.33885280935838197</v>
      </c>
      <c r="F593" s="9">
        <f t="shared" si="132"/>
        <v>0.41339286299483607</v>
      </c>
      <c r="G593" s="9">
        <f t="shared" si="133"/>
        <v>1.0433870920869466</v>
      </c>
      <c r="H593" s="9">
        <f t="shared" si="134"/>
        <v>4.036256437973015</v>
      </c>
      <c r="I593" s="9">
        <f t="shared" si="135"/>
        <v>2.9511338622025907</v>
      </c>
      <c r="J593" s="9">
        <f t="shared" si="136"/>
        <v>2.4190064452382467</v>
      </c>
      <c r="K593" s="11">
        <f t="shared" si="137"/>
        <v>0.25575447570332482</v>
      </c>
      <c r="L593" s="11">
        <f t="shared" si="138"/>
        <v>0.34843205574912889</v>
      </c>
      <c r="M593" s="11">
        <f t="shared" si="139"/>
        <v>0.42372881355932207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-0.27944918463817769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0.23184498919541938</v>
      </c>
      <c r="Q593" s="11">
        <f>2*'OddsRatio_working_3-way'!K593*'OddsRatio_working_3-way'!L593*'OddsRatio_working_3-way'!M593</f>
        <v>7.551954045453399E-2</v>
      </c>
      <c r="R593" s="11">
        <f t="shared" si="140"/>
        <v>0</v>
      </c>
      <c r="S593" s="11">
        <f t="shared" si="141"/>
        <v>-0.82964990395518678</v>
      </c>
      <c r="T593" s="11">
        <f t="shared" si="142"/>
        <v>-0.27024426838931159</v>
      </c>
      <c r="U593" s="11">
        <f>'OddsRatio_working_3-way'!S593-'OddsRatio_working_3-way'!R593^2/3</f>
        <v>-0.82964990395518678</v>
      </c>
      <c r="V593" s="11">
        <f>'OddsRatio_working_3-way'!S593*'OddsRatio_working_3-way'!R593/3-2*'OddsRatio_working_3-way'!R593^3/27-'OddsRatio_working_3-way'!T593</f>
        <v>0.27024426838931159</v>
      </c>
      <c r="W593" s="11">
        <f>'OddsRatio_working_3-way'!V593^2+4*'OddsRatio_working_3-way'!U593^3/27</f>
        <v>-1.1570074166237329E-2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0.14543214806526755</v>
      </c>
      <c r="Y593" s="11">
        <f>IF('OddsRatio_working_3-way'!W593&gt;=0,IF('OddsRatio_working_3-way'!V593+SQRT('OddsRatio_working_3-way'!W593)&gt;0,0,PI()),ACOS('OddsRatio_working_3-way'!V593/(2*'OddsRatio_working_3-way'!X593)))</f>
        <v>0.37880360428303583</v>
      </c>
      <c r="Z593" s="11">
        <f>'OddsRatio_working_3-way'!X593^(1/3)*COS('OddsRatio_working_3-way'!Y593/3)</f>
        <v>0.5216935460434734</v>
      </c>
      <c r="AA593" s="11">
        <f>'OddsRatio_working_3-way'!X593^(1/3)*COS(('OddsRatio_working_3-way'!Y593+2*PI())/3)</f>
        <v>-0.31819970669767395</v>
      </c>
      <c r="AB593" s="11">
        <f>'OddsRatio_working_3-way'!X593^(1/3)*COS(('OddsRatio_working_3-way'!Y593+4*PI())/3)</f>
        <v>-0.20349383934579959</v>
      </c>
      <c r="AC593" s="11">
        <f>'OddsRatio_working_3-way'!X593^(1/3)*SIN('OddsRatio_working_3-way'!Y593/3)</f>
        <v>6.6225463393234374E-2</v>
      </c>
      <c r="AD593" s="11">
        <f>'OddsRatio_working_3-way'!X593^(1/3)*SIN(('OddsRatio_working_3-way'!Y593+2*PI())/3)</f>
        <v>0.41868713216741754</v>
      </c>
      <c r="AE593" s="11">
        <f>'OddsRatio_working_3-way'!X593^(1/3)*SIN(('OddsRatio_working_3-way'!Y593+4*PI())/3)</f>
        <v>-0.48491259556065175</v>
      </c>
      <c r="AF593" s="11">
        <f>-'OddsRatio_working_3-way'!U593/(3*'OddsRatio_working_3-way'!X593^(1/3))*COS(('OddsRatio_working_3-way'!Y593)/3)</f>
        <v>0.52169354604347329</v>
      </c>
      <c r="AG593" s="11">
        <f>-'OddsRatio_working_3-way'!U593/(3*'OddsRatio_working_3-way'!X593^(1/3))*COS(('OddsRatio_working_3-way'!Y593+2*PI())/3)</f>
        <v>-0.31819970669767383</v>
      </c>
      <c r="AH593" s="11">
        <f>-'OddsRatio_working_3-way'!U593/(3*'OddsRatio_working_3-way'!X593^(1/3))*COS(('OddsRatio_working_3-way'!Y593+4*PI())/3)</f>
        <v>-0.20349383934579957</v>
      </c>
      <c r="AI593" s="11">
        <f>'OddsRatio_working_3-way'!U593/(3*'OddsRatio_working_3-way'!X593^(1/3))*SIN(('OddsRatio_working_3-way'!Y593)/3)</f>
        <v>-6.622546339323436E-2</v>
      </c>
      <c r="AJ593" s="11">
        <f>'OddsRatio_working_3-way'!U593/(3*'OddsRatio_working_3-way'!X593^(1/3))*SIN(('OddsRatio_working_3-way'!Y593+2*PI())/3)</f>
        <v>-0.41868713216741749</v>
      </c>
      <c r="AK593" s="11">
        <f>'OddsRatio_working_3-way'!U593/(3*'OddsRatio_working_3-way'!X593^(1/3))*SIN(('OddsRatio_working_3-way'!Y593+4*PI())/3)</f>
        <v>0.48491259556065164</v>
      </c>
      <c r="AL593" s="11">
        <f>'OddsRatio_working_3-way'!Z593+'OddsRatio_working_3-way'!AF593</f>
        <v>1.0433870920869466</v>
      </c>
      <c r="AM593" s="11">
        <f>'OddsRatio_working_3-way'!AA593+'OddsRatio_working_3-way'!AG593</f>
        <v>-0.63639941339534778</v>
      </c>
      <c r="AN593" s="11">
        <f>'OddsRatio_working_3-way'!AB593+'OddsRatio_working_3-way'!AH593</f>
        <v>-0.40698767869159913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1.0433870920869466</v>
      </c>
      <c r="AS593" s="11">
        <f>IF(('OddsRatio_working_3-way'!X593=0),IF(Q593&gt;0,-Q593^(1/3),(-Q593)^(1/3)),'OddsRatio_working_3-way'!AM593-'OddsRatio_working_3-way'!R593/3)</f>
        <v>-0.63639941339534778</v>
      </c>
      <c r="AT593" s="11">
        <f>IF(('OddsRatio_working_3-way'!X593=0),IF(Q593&gt;0,-Q593^(1/3),(-Q593)^(1/3)),'OddsRatio_working_3-way'!AN593-'OddsRatio_working_3-way'!R593/3)</f>
        <v>-0.40698767869159913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9">
        <f t="shared" si="130"/>
        <v>0.69000751895001788</v>
      </c>
      <c r="E594" s="9">
        <f t="shared" si="131"/>
        <v>0.19955116321813496</v>
      </c>
      <c r="F594" s="9">
        <f t="shared" si="132"/>
        <v>0.11044131783184731</v>
      </c>
      <c r="G594" s="9">
        <f t="shared" si="133"/>
        <v>1.0696656421315831</v>
      </c>
      <c r="H594" s="9">
        <f t="shared" si="134"/>
        <v>1.4492595696952646</v>
      </c>
      <c r="I594" s="9">
        <f t="shared" si="135"/>
        <v>5.0112461579934369</v>
      </c>
      <c r="J594" s="9">
        <f t="shared" si="136"/>
        <v>9.0545822852508184</v>
      </c>
      <c r="K594" s="11">
        <f t="shared" si="137"/>
        <v>0.70422535211267612</v>
      </c>
      <c r="L594" s="11">
        <f t="shared" si="138"/>
        <v>0.21052631578947367</v>
      </c>
      <c r="M594" s="11">
        <f t="shared" si="139"/>
        <v>0.1172332942555686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-0.20613158807227272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0.20335501005043033</v>
      </c>
      <c r="Q594" s="11">
        <f>2*'OddsRatio_working_3-way'!K594*'OddsRatio_working_3-way'!L594*'OddsRatio_working_3-way'!M594</f>
        <v>3.4761540179560742E-2</v>
      </c>
      <c r="R594" s="11">
        <f t="shared" si="140"/>
        <v>0</v>
      </c>
      <c r="S594" s="11">
        <f t="shared" si="141"/>
        <v>-0.98653007019540895</v>
      </c>
      <c r="T594" s="11">
        <f t="shared" si="142"/>
        <v>-0.16863761883682205</v>
      </c>
      <c r="U594" s="11">
        <f>'OddsRatio_working_3-way'!S594-'OddsRatio_working_3-way'!R594^2/3</f>
        <v>-0.98653007019540895</v>
      </c>
      <c r="V594" s="11">
        <f>'OddsRatio_working_3-way'!S594*'OddsRatio_working_3-way'!R594/3-2*'OddsRatio_working_3-way'!R594^3/27-'OddsRatio_working_3-way'!T594</f>
        <v>0.16863761883682205</v>
      </c>
      <c r="W594" s="11">
        <f>'OddsRatio_working_3-way'!V594^2+4*'OddsRatio_working_3-way'!U594^3/27</f>
        <v>-0.11380314368228146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0.18857477970902867</v>
      </c>
      <c r="Y594" s="11">
        <f>IF('OddsRatio_working_3-way'!W594&gt;=0,IF('OddsRatio_working_3-way'!V594+SQRT('OddsRatio_working_3-way'!W594)&gt;0,0,PI()),ACOS('OddsRatio_working_3-way'!V594/(2*'OddsRatio_working_3-way'!X594)))</f>
        <v>1.107234066908291</v>
      </c>
      <c r="Z594" s="11">
        <f>'OddsRatio_working_3-way'!X594^(1/3)*COS('OddsRatio_working_3-way'!Y594/3)</f>
        <v>0.53483282106579155</v>
      </c>
      <c r="AA594" s="11">
        <f>'OddsRatio_working_3-way'!X594^(1/3)*COS(('OddsRatio_working_3-way'!Y594+2*PI())/3)</f>
        <v>-0.44657530001917684</v>
      </c>
      <c r="AB594" s="11">
        <f>'OddsRatio_working_3-way'!X594^(1/3)*COS(('OddsRatio_working_3-way'!Y594+4*PI())/3)</f>
        <v>-8.8257521046614579E-2</v>
      </c>
      <c r="AC594" s="11">
        <f>'OddsRatio_working_3-way'!X594^(1/3)*SIN('OddsRatio_working_3-way'!Y594/3)</f>
        <v>0.2068748661452377</v>
      </c>
      <c r="AD594" s="11">
        <f>'OddsRatio_working_3-way'!X594^(1/3)*SIN(('OddsRatio_working_3-way'!Y594+2*PI())/3)</f>
        <v>0.35974137674805379</v>
      </c>
      <c r="AE594" s="11">
        <f>'OddsRatio_working_3-way'!X594^(1/3)*SIN(('OddsRatio_working_3-way'!Y594+4*PI())/3)</f>
        <v>-0.56661624289329138</v>
      </c>
      <c r="AF594" s="11">
        <f>-'OddsRatio_working_3-way'!U594/(3*'OddsRatio_working_3-way'!X594^(1/3))*COS(('OddsRatio_working_3-way'!Y594)/3)</f>
        <v>0.53483282106579155</v>
      </c>
      <c r="AG594" s="11">
        <f>-'OddsRatio_working_3-way'!U594/(3*'OddsRatio_working_3-way'!X594^(1/3))*COS(('OddsRatio_working_3-way'!Y594+2*PI())/3)</f>
        <v>-0.44657530001917684</v>
      </c>
      <c r="AH594" s="11">
        <f>-'OddsRatio_working_3-way'!U594/(3*'OddsRatio_working_3-way'!X594^(1/3))*COS(('OddsRatio_working_3-way'!Y594+4*PI())/3)</f>
        <v>-8.8257521046614579E-2</v>
      </c>
      <c r="AI594" s="11">
        <f>'OddsRatio_working_3-way'!U594/(3*'OddsRatio_working_3-way'!X594^(1/3))*SIN(('OddsRatio_working_3-way'!Y594)/3)</f>
        <v>-0.2068748661452377</v>
      </c>
      <c r="AJ594" s="11">
        <f>'OddsRatio_working_3-way'!U594/(3*'OddsRatio_working_3-way'!X594^(1/3))*SIN(('OddsRatio_working_3-way'!Y594+2*PI())/3)</f>
        <v>-0.35974137674805379</v>
      </c>
      <c r="AK594" s="11">
        <f>'OddsRatio_working_3-way'!U594/(3*'OddsRatio_working_3-way'!X594^(1/3))*SIN(('OddsRatio_working_3-way'!Y594+4*PI())/3)</f>
        <v>0.56661624289329138</v>
      </c>
      <c r="AL594" s="11">
        <f>'OddsRatio_working_3-way'!Z594+'OddsRatio_working_3-way'!AF594</f>
        <v>1.0696656421315831</v>
      </c>
      <c r="AM594" s="11">
        <f>'OddsRatio_working_3-way'!AA594+'OddsRatio_working_3-way'!AG594</f>
        <v>-0.89315060003835367</v>
      </c>
      <c r="AN594" s="11">
        <f>'OddsRatio_working_3-way'!AB594+'OddsRatio_working_3-way'!AH594</f>
        <v>-0.17651504209322916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1.0696656421315831</v>
      </c>
      <c r="AS594" s="11">
        <f>IF(('OddsRatio_working_3-way'!X594=0),IF(Q594&gt;0,-Q594^(1/3),(-Q594)^(1/3)),'OddsRatio_working_3-way'!AM594-'OddsRatio_working_3-way'!R594/3)</f>
        <v>-0.89315060003835367</v>
      </c>
      <c r="AT594" s="11">
        <f>IF(('OddsRatio_working_3-way'!X594=0),IF(Q594&gt;0,-Q594^(1/3),(-Q594)^(1/3)),'OddsRatio_working_3-way'!AN594-'OddsRatio_working_3-way'!R594/3)</f>
        <v>-0.17651504209322916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9">
        <f t="shared" si="130"/>
        <v>7.9801109028877312E-2</v>
      </c>
      <c r="E595" s="9">
        <f t="shared" si="131"/>
        <v>0.16625202806132591</v>
      </c>
      <c r="F595" s="9">
        <f t="shared" si="132"/>
        <v>0.75394686290979673</v>
      </c>
      <c r="G595" s="9">
        <f t="shared" si="133"/>
        <v>1.0878447328086276</v>
      </c>
      <c r="H595" s="9">
        <f t="shared" si="134"/>
        <v>12.531154167771453</v>
      </c>
      <c r="I595" s="9">
        <f t="shared" si="135"/>
        <v>6.0149642182477727</v>
      </c>
      <c r="J595" s="9">
        <f t="shared" si="136"/>
        <v>1.3263534198425884</v>
      </c>
      <c r="K595" s="11">
        <f t="shared" si="137"/>
        <v>8.6206896551724144E-2</v>
      </c>
      <c r="L595" s="11">
        <f t="shared" si="138"/>
        <v>0.17825311942959002</v>
      </c>
      <c r="M595" s="11">
        <f t="shared" si="139"/>
        <v>0.76923076923076916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-0.17328614590277869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0.18333593384303321</v>
      </c>
      <c r="Q595" s="11">
        <f>2*'OddsRatio_working_3-way'!K595*'OddsRatio_working_3-way'!L595*'OddsRatio_working_3-way'!M595</f>
        <v>2.3640997271828914E-2</v>
      </c>
      <c r="R595" s="11">
        <f t="shared" si="140"/>
        <v>0</v>
      </c>
      <c r="S595" s="11">
        <f t="shared" si="141"/>
        <v>-1.0579953341791841</v>
      </c>
      <c r="T595" s="11">
        <f t="shared" si="142"/>
        <v>-0.13642750924296382</v>
      </c>
      <c r="U595" s="11">
        <f>'OddsRatio_working_3-way'!S595-'OddsRatio_working_3-way'!R595^2/3</f>
        <v>-1.0579953341791841</v>
      </c>
      <c r="V595" s="11">
        <f>'OddsRatio_working_3-way'!S595*'OddsRatio_working_3-way'!R595/3-2*'OddsRatio_working_3-way'!R595^3/27-'OddsRatio_working_3-way'!T595</f>
        <v>0.13642750924296382</v>
      </c>
      <c r="W595" s="11">
        <f>'OddsRatio_working_3-way'!V595^2+4*'OddsRatio_working_3-way'!U595^3/27</f>
        <v>-0.15683515602747097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0.20943234068889047</v>
      </c>
      <c r="Y595" s="11">
        <f>IF('OddsRatio_working_3-way'!W595&gt;=0,IF('OddsRatio_working_3-way'!V595+SQRT('OddsRatio_working_3-way'!W595)&gt;0,0,PI()),ACOS('OddsRatio_working_3-way'!V595/(2*'OddsRatio_working_3-way'!X595)))</f>
        <v>1.2390360343255837</v>
      </c>
      <c r="Z595" s="11">
        <f>'OddsRatio_working_3-way'!X595^(1/3)*COS('OddsRatio_working_3-way'!Y595/3)</f>
        <v>0.54392236640431391</v>
      </c>
      <c r="AA595" s="11">
        <f>'OddsRatio_working_3-way'!X595^(1/3)*COS(('OddsRatio_working_3-way'!Y595+2*PI())/3)</f>
        <v>-0.47838351251428479</v>
      </c>
      <c r="AB595" s="11">
        <f>'OddsRatio_working_3-way'!X595^(1/3)*COS(('OddsRatio_working_3-way'!Y595+4*PI())/3)</f>
        <v>-6.5538853890029503E-2</v>
      </c>
      <c r="AC595" s="11">
        <f>'OddsRatio_working_3-way'!X595^(1/3)*SIN('OddsRatio_working_3-way'!Y595/3)</f>
        <v>0.23835597479021323</v>
      </c>
      <c r="AD595" s="11">
        <f>'OddsRatio_working_3-way'!X595^(1/3)*SIN(('OddsRatio_working_3-way'!Y595+2*PI())/3)</f>
        <v>0.35187259959757677</v>
      </c>
      <c r="AE595" s="11">
        <f>'OddsRatio_working_3-way'!X595^(1/3)*SIN(('OddsRatio_working_3-way'!Y595+4*PI())/3)</f>
        <v>-0.59022857438778986</v>
      </c>
      <c r="AF595" s="11">
        <f>-'OddsRatio_working_3-way'!U595/(3*'OddsRatio_working_3-way'!X595^(1/3))*COS(('OddsRatio_working_3-way'!Y595)/3)</f>
        <v>0.5439223664043138</v>
      </c>
      <c r="AG595" s="11">
        <f>-'OddsRatio_working_3-way'!U595/(3*'OddsRatio_working_3-way'!X595^(1/3))*COS(('OddsRatio_working_3-way'!Y595+2*PI())/3)</f>
        <v>-0.47838351251428474</v>
      </c>
      <c r="AH595" s="11">
        <f>-'OddsRatio_working_3-way'!U595/(3*'OddsRatio_working_3-way'!X595^(1/3))*COS(('OddsRatio_working_3-way'!Y595+4*PI())/3)</f>
        <v>-6.5538853890029489E-2</v>
      </c>
      <c r="AI595" s="11">
        <f>'OddsRatio_working_3-way'!U595/(3*'OddsRatio_working_3-way'!X595^(1/3))*SIN(('OddsRatio_working_3-way'!Y595)/3)</f>
        <v>-0.23835597479021317</v>
      </c>
      <c r="AJ595" s="11">
        <f>'OddsRatio_working_3-way'!U595/(3*'OddsRatio_working_3-way'!X595^(1/3))*SIN(('OddsRatio_working_3-way'!Y595+2*PI())/3)</f>
        <v>-0.35187259959757666</v>
      </c>
      <c r="AK595" s="11">
        <f>'OddsRatio_working_3-way'!U595/(3*'OddsRatio_working_3-way'!X595^(1/3))*SIN(('OddsRatio_working_3-way'!Y595+4*PI())/3)</f>
        <v>0.59022857438778975</v>
      </c>
      <c r="AL595" s="11">
        <f>'OddsRatio_working_3-way'!Z595+'OddsRatio_working_3-way'!AF595</f>
        <v>1.0878447328086276</v>
      </c>
      <c r="AM595" s="11">
        <f>'OddsRatio_working_3-way'!AA595+'OddsRatio_working_3-way'!AG595</f>
        <v>-0.95676702502856958</v>
      </c>
      <c r="AN595" s="11">
        <f>'OddsRatio_working_3-way'!AB595+'OddsRatio_working_3-way'!AH595</f>
        <v>-0.13107770778005901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1.0878447328086276</v>
      </c>
      <c r="AS595" s="11">
        <f>IF(('OddsRatio_working_3-way'!X595=0),IF(Q595&gt;0,-Q595^(1/3),(-Q595)^(1/3)),'OddsRatio_working_3-way'!AM595-'OddsRatio_working_3-way'!R595/3)</f>
        <v>-0.95676702502856958</v>
      </c>
      <c r="AT595" s="11">
        <f>IF(('OddsRatio_working_3-way'!X595=0),IF(Q595&gt;0,-Q595^(1/3),(-Q595)^(1/3)),'OddsRatio_working_3-way'!AN595-'OddsRatio_working_3-way'!R595/3)</f>
        <v>-0.13107770778005901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9">
        <f t="shared" si="130"/>
        <v>0.66493767855727648</v>
      </c>
      <c r="E596" s="9">
        <f t="shared" si="131"/>
        <v>0.2120321908193897</v>
      </c>
      <c r="F596" s="9">
        <f t="shared" si="132"/>
        <v>0.12303013062333409</v>
      </c>
      <c r="G596" s="9">
        <f t="shared" si="133"/>
        <v>1.0497923723020695</v>
      </c>
      <c r="H596" s="9">
        <f t="shared" si="134"/>
        <v>1.5039003387049932</v>
      </c>
      <c r="I596" s="9">
        <f t="shared" si="135"/>
        <v>4.7162649979493256</v>
      </c>
      <c r="J596" s="9">
        <f t="shared" si="136"/>
        <v>8.1280902079310504</v>
      </c>
      <c r="K596" s="11">
        <f t="shared" si="137"/>
        <v>0.67567567567567566</v>
      </c>
      <c r="L596" s="11">
        <f t="shared" si="138"/>
        <v>0.22026431718061673</v>
      </c>
      <c r="M596" s="11">
        <f t="shared" si="139"/>
        <v>0.12836970474967907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-0.22042418705937405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0.20652406660674344</v>
      </c>
      <c r="Q596" s="11">
        <f>2*'OddsRatio_working_3-way'!K596*'OddsRatio_working_3-way'!L596*'OddsRatio_working_3-way'!M596</f>
        <v>3.8209818058601935E-2</v>
      </c>
      <c r="R596" s="11">
        <f t="shared" si="140"/>
        <v>0</v>
      </c>
      <c r="S596" s="11">
        <f t="shared" si="141"/>
        <v>-0.93693922324011369</v>
      </c>
      <c r="T596" s="11">
        <f t="shared" si="142"/>
        <v>-0.17334675730621901</v>
      </c>
      <c r="U596" s="11">
        <f>'OddsRatio_working_3-way'!S596-'OddsRatio_working_3-way'!R596^2/3</f>
        <v>-0.93693922324011369</v>
      </c>
      <c r="V596" s="11">
        <f>'OddsRatio_working_3-way'!S596*'OddsRatio_working_3-way'!R596/3-2*'OddsRatio_working_3-way'!R596^3/27-'OddsRatio_working_3-way'!T596</f>
        <v>0.17334675730621901</v>
      </c>
      <c r="W596" s="11">
        <f>'OddsRatio_working_3-way'!V596^2+4*'OddsRatio_working_3-way'!U596^3/27</f>
        <v>-9.1802291812868628E-2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0.17453609231434758</v>
      </c>
      <c r="Y596" s="11">
        <f>IF('OddsRatio_working_3-way'!W596&gt;=0,IF('OddsRatio_working_3-way'!V596+SQRT('OddsRatio_working_3-way'!W596)&gt;0,0,PI()),ACOS('OddsRatio_working_3-way'!V596/(2*'OddsRatio_working_3-way'!X596)))</f>
        <v>1.051127320428654</v>
      </c>
      <c r="Z596" s="11">
        <f>'OddsRatio_working_3-way'!X596^(1/3)*COS('OddsRatio_working_3-way'!Y596/3)</f>
        <v>0.52489618615103473</v>
      </c>
      <c r="AA596" s="11">
        <f>'OddsRatio_working_3-way'!X596^(1/3)*COS(('OddsRatio_working_3-way'!Y596+2*PI())/3)</f>
        <v>-0.42857395239038165</v>
      </c>
      <c r="AB596" s="11">
        <f>'OddsRatio_working_3-way'!X596^(1/3)*COS(('OddsRatio_working_3-way'!Y596+4*PI())/3)</f>
        <v>-9.6322233760653325E-2</v>
      </c>
      <c r="AC596" s="11">
        <f>'OddsRatio_working_3-way'!X596^(1/3)*SIN('OddsRatio_working_3-way'!Y596/3)</f>
        <v>0.19182561918958974</v>
      </c>
      <c r="AD596" s="11">
        <f>'OddsRatio_working_3-way'!X596^(1/3)*SIN(('OddsRatio_working_3-way'!Y596+2*PI())/3)</f>
        <v>0.35866062196156706</v>
      </c>
      <c r="AE596" s="11">
        <f>'OddsRatio_working_3-way'!X596^(1/3)*SIN(('OddsRatio_working_3-way'!Y596+4*PI())/3)</f>
        <v>-0.55048624115115652</v>
      </c>
      <c r="AF596" s="11">
        <f>-'OddsRatio_working_3-way'!U596/(3*'OddsRatio_working_3-way'!X596^(1/3))*COS(('OddsRatio_working_3-way'!Y596)/3)</f>
        <v>0.52489618615103473</v>
      </c>
      <c r="AG596" s="11">
        <f>-'OddsRatio_working_3-way'!U596/(3*'OddsRatio_working_3-way'!X596^(1/3))*COS(('OddsRatio_working_3-way'!Y596+2*PI())/3)</f>
        <v>-0.42857395239038165</v>
      </c>
      <c r="AH596" s="11">
        <f>-'OddsRatio_working_3-way'!U596/(3*'OddsRatio_working_3-way'!X596^(1/3))*COS(('OddsRatio_working_3-way'!Y596+4*PI())/3)</f>
        <v>-9.6322233760653325E-2</v>
      </c>
      <c r="AI596" s="11">
        <f>'OddsRatio_working_3-way'!U596/(3*'OddsRatio_working_3-way'!X596^(1/3))*SIN(('OddsRatio_working_3-way'!Y596)/3)</f>
        <v>-0.19182561918958974</v>
      </c>
      <c r="AJ596" s="11">
        <f>'OddsRatio_working_3-way'!U596/(3*'OddsRatio_working_3-way'!X596^(1/3))*SIN(('OddsRatio_working_3-way'!Y596+2*PI())/3)</f>
        <v>-0.35866062196156706</v>
      </c>
      <c r="AK596" s="11">
        <f>'OddsRatio_working_3-way'!U596/(3*'OddsRatio_working_3-way'!X596^(1/3))*SIN(('OddsRatio_working_3-way'!Y596+4*PI())/3)</f>
        <v>0.55048624115115652</v>
      </c>
      <c r="AL596" s="11">
        <f>'OddsRatio_working_3-way'!Z596+'OddsRatio_working_3-way'!AF596</f>
        <v>1.0497923723020695</v>
      </c>
      <c r="AM596" s="11">
        <f>'OddsRatio_working_3-way'!AA596+'OddsRatio_working_3-way'!AG596</f>
        <v>-0.8571479047807633</v>
      </c>
      <c r="AN596" s="11">
        <f>'OddsRatio_working_3-way'!AB596+'OddsRatio_working_3-way'!AH596</f>
        <v>-0.19264446752130665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1.0497923723020695</v>
      </c>
      <c r="AS596" s="11">
        <f>IF(('OddsRatio_working_3-way'!X596=0),IF(Q596&gt;0,-Q596^(1/3),(-Q596)^(1/3)),'OddsRatio_working_3-way'!AM596-'OddsRatio_working_3-way'!R596/3)</f>
        <v>-0.8571479047807633</v>
      </c>
      <c r="AT596" s="11">
        <f>IF(('OddsRatio_working_3-way'!X596=0),IF(Q596&gt;0,-Q596^(1/3),(-Q596)^(1/3)),'OddsRatio_working_3-way'!AN596-'OddsRatio_working_3-way'!R596/3)</f>
        <v>-0.19264446752130665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9">
        <f t="shared" si="130"/>
        <v>0.31441770035127747</v>
      </c>
      <c r="E597" s="9">
        <f t="shared" si="131"/>
        <v>0.29344174641283982</v>
      </c>
      <c r="F597" s="9">
        <f t="shared" si="132"/>
        <v>0.39214055323588276</v>
      </c>
      <c r="G597" s="9">
        <f t="shared" si="133"/>
        <v>1.0334040379963358</v>
      </c>
      <c r="H597" s="9">
        <f t="shared" si="134"/>
        <v>3.180482520172268</v>
      </c>
      <c r="I597" s="9">
        <f t="shared" si="135"/>
        <v>3.4078314085314618</v>
      </c>
      <c r="J597" s="9">
        <f t="shared" si="136"/>
        <v>2.5501060569945029</v>
      </c>
      <c r="K597" s="11">
        <f t="shared" si="137"/>
        <v>0.32154340836012862</v>
      </c>
      <c r="L597" s="11">
        <f t="shared" si="138"/>
        <v>0.3003003003003003</v>
      </c>
      <c r="M597" s="11">
        <f t="shared" si="139"/>
        <v>0.4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-0.28482952405781981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0.22942556704614581</v>
      </c>
      <c r="Q597" s="11">
        <f>2*'OddsRatio_working_3-way'!K597*'OddsRatio_working_3-way'!L597*'OddsRatio_working_3-way'!M597</f>
        <v>7.7247665672102978E-2</v>
      </c>
      <c r="R597" s="11">
        <f t="shared" si="140"/>
        <v>0</v>
      </c>
      <c r="S597" s="11">
        <f t="shared" si="141"/>
        <v>-0.80548379879177445</v>
      </c>
      <c r="T597" s="11">
        <f t="shared" si="142"/>
        <v>-0.27120666625985673</v>
      </c>
      <c r="U597" s="11">
        <f>'OddsRatio_working_3-way'!S597-'OddsRatio_working_3-way'!R597^2/3</f>
        <v>-0.80548379879177445</v>
      </c>
      <c r="V597" s="11">
        <f>'OddsRatio_working_3-way'!S597*'OddsRatio_working_3-way'!R597/3-2*'OddsRatio_working_3-way'!R597^3/27-'OddsRatio_working_3-way'!T597</f>
        <v>0.27120666625985673</v>
      </c>
      <c r="W597" s="11">
        <f>'OddsRatio_working_3-way'!V597^2+4*'OddsRatio_working_3-way'!U597^3/27</f>
        <v>-3.8693488439667939E-3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0.13912440895449665</v>
      </c>
      <c r="Y597" s="11">
        <f>IF('OddsRatio_working_3-way'!W597&gt;=0,IF('OddsRatio_working_3-way'!V597+SQRT('OddsRatio_working_3-way'!W597)&gt;0,0,PI()),ACOS('OddsRatio_working_3-way'!V597/(2*'OddsRatio_working_3-way'!X597)))</f>
        <v>0.22546091093124865</v>
      </c>
      <c r="Z597" s="11">
        <f>'OddsRatio_working_3-way'!X597^(1/3)*COS('OddsRatio_working_3-way'!Y597/3)</f>
        <v>0.51670201899816792</v>
      </c>
      <c r="AA597" s="11">
        <f>'OddsRatio_working_3-way'!X597^(1/3)*COS(('OddsRatio_working_3-way'!Y597+2*PI())/3)</f>
        <v>-0.29204399646011719</v>
      </c>
      <c r="AB597" s="11">
        <f>'OddsRatio_working_3-way'!X597^(1/3)*COS(('OddsRatio_working_3-way'!Y597+4*PI())/3)</f>
        <v>-0.22465802253805084</v>
      </c>
      <c r="AC597" s="11">
        <f>'OddsRatio_working_3-way'!X597^(1/3)*SIN('OddsRatio_working_3-way'!Y597/3)</f>
        <v>3.8905310183510268E-2</v>
      </c>
      <c r="AD597" s="11">
        <f>'OddsRatio_working_3-way'!X597^(1/3)*SIN(('OddsRatio_working_3-way'!Y597+2*PI())/3)</f>
        <v>0.42802441954736797</v>
      </c>
      <c r="AE597" s="11">
        <f>'OddsRatio_working_3-way'!X597^(1/3)*SIN(('OddsRatio_working_3-way'!Y597+4*PI())/3)</f>
        <v>-0.46692972973087804</v>
      </c>
      <c r="AF597" s="11">
        <f>-'OddsRatio_working_3-way'!U597/(3*'OddsRatio_working_3-way'!X597^(1/3))*COS(('OddsRatio_working_3-way'!Y597)/3)</f>
        <v>0.51670201899816781</v>
      </c>
      <c r="AG597" s="11">
        <f>-'OddsRatio_working_3-way'!U597/(3*'OddsRatio_working_3-way'!X597^(1/3))*COS(('OddsRatio_working_3-way'!Y597+2*PI())/3)</f>
        <v>-0.29204399646011708</v>
      </c>
      <c r="AH597" s="11">
        <f>-'OddsRatio_working_3-way'!U597/(3*'OddsRatio_working_3-way'!X597^(1/3))*COS(('OddsRatio_working_3-way'!Y597+4*PI())/3)</f>
        <v>-0.22465802253805078</v>
      </c>
      <c r="AI597" s="11">
        <f>'OddsRatio_working_3-way'!U597/(3*'OddsRatio_working_3-way'!X597^(1/3))*SIN(('OddsRatio_working_3-way'!Y597)/3)</f>
        <v>-3.8905310183510261E-2</v>
      </c>
      <c r="AJ597" s="11">
        <f>'OddsRatio_working_3-way'!U597/(3*'OddsRatio_working_3-way'!X597^(1/3))*SIN(('OddsRatio_working_3-way'!Y597+2*PI())/3)</f>
        <v>-0.42802441954736792</v>
      </c>
      <c r="AK597" s="11">
        <f>'OddsRatio_working_3-way'!U597/(3*'OddsRatio_working_3-way'!X597^(1/3))*SIN(('OddsRatio_working_3-way'!Y597+4*PI())/3)</f>
        <v>0.46692972973087793</v>
      </c>
      <c r="AL597" s="11">
        <f>'OddsRatio_working_3-way'!Z597+'OddsRatio_working_3-way'!AF597</f>
        <v>1.0334040379963358</v>
      </c>
      <c r="AM597" s="11">
        <f>'OddsRatio_working_3-way'!AA597+'OddsRatio_working_3-way'!AG597</f>
        <v>-0.58408799292023428</v>
      </c>
      <c r="AN597" s="11">
        <f>'OddsRatio_working_3-way'!AB597+'OddsRatio_working_3-way'!AH597</f>
        <v>-0.44931604507610162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1.0334040379963358</v>
      </c>
      <c r="AS597" s="11">
        <f>IF(('OddsRatio_working_3-way'!X597=0),IF(Q597&gt;0,-Q597^(1/3),(-Q597)^(1/3)),'OddsRatio_working_3-way'!AM597-'OddsRatio_working_3-way'!R597/3)</f>
        <v>-0.58408799292023428</v>
      </c>
      <c r="AT597" s="11">
        <f>IF(('OddsRatio_working_3-way'!X597=0),IF(Q597&gt;0,-Q597^(1/3),(-Q597)^(1/3)),'OddsRatio_working_3-way'!AN597-'OddsRatio_working_3-way'!R597/3)</f>
        <v>-0.44931604507610162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9">
        <f t="shared" si="130"/>
        <v>0.42462574759955446</v>
      </c>
      <c r="E598" s="9">
        <f t="shared" si="131"/>
        <v>0.29324955708817985</v>
      </c>
      <c r="F598" s="9">
        <f t="shared" si="132"/>
        <v>0.28212469531226581</v>
      </c>
      <c r="G598" s="9">
        <f t="shared" si="133"/>
        <v>1.0343625864615058</v>
      </c>
      <c r="H598" s="9">
        <f t="shared" si="134"/>
        <v>2.3550149882645721</v>
      </c>
      <c r="I598" s="9">
        <f t="shared" si="135"/>
        <v>3.4100648264553084</v>
      </c>
      <c r="J598" s="9">
        <f t="shared" si="136"/>
        <v>3.5445319626953036</v>
      </c>
      <c r="K598" s="11">
        <f t="shared" si="137"/>
        <v>0.4329004329004329</v>
      </c>
      <c r="L598" s="11">
        <f t="shared" si="138"/>
        <v>0.3003003003003003</v>
      </c>
      <c r="M598" s="11">
        <f t="shared" si="139"/>
        <v>0.28901734104046245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-0.28211749020997567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0.2291909806360673</v>
      </c>
      <c r="Q598" s="11">
        <f>2*'OddsRatio_working_3-way'!K598*'OddsRatio_working_3-way'!L598*'OddsRatio_working_3-way'!M598</f>
        <v>7.5144583815104055E-2</v>
      </c>
      <c r="R598" s="11">
        <f t="shared" si="140"/>
        <v>0</v>
      </c>
      <c r="S598" s="11">
        <f t="shared" si="141"/>
        <v>-0.81239550396355786</v>
      </c>
      <c r="T598" s="11">
        <f t="shared" si="142"/>
        <v>-0.26635918162739614</v>
      </c>
      <c r="U598" s="11">
        <f>'OddsRatio_working_3-way'!S598-'OddsRatio_working_3-way'!R598^2/3</f>
        <v>-0.81239550396355786</v>
      </c>
      <c r="V598" s="11">
        <f>'OddsRatio_working_3-way'!S598*'OddsRatio_working_3-way'!R598/3-2*'OddsRatio_working_3-way'!R598^3/27-'OddsRatio_working_3-way'!T598</f>
        <v>0.26635918162739614</v>
      </c>
      <c r="W598" s="11">
        <f>'OddsRatio_working_3-way'!V598^2+4*'OddsRatio_working_3-way'!U598^3/27</f>
        <v>-8.4853831931951534E-3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0.14091894552402398</v>
      </c>
      <c r="Y598" s="11">
        <f>IF('OddsRatio_working_3-way'!W598&gt;=0,IF('OddsRatio_working_3-way'!V598+SQRT('OddsRatio_working_3-way'!W598)&gt;0,0,PI()),ACOS('OddsRatio_working_3-way'!V598/(2*'OddsRatio_working_3-way'!X598)))</f>
        <v>0.33295891385238696</v>
      </c>
      <c r="Z598" s="11">
        <f>'OddsRatio_working_3-way'!X598^(1/3)*COS('OddsRatio_working_3-way'!Y598/3)</f>
        <v>0.5171812932307529</v>
      </c>
      <c r="AA598" s="11">
        <f>'OddsRatio_working_3-way'!X598^(1/3)*COS(('OddsRatio_working_3-way'!Y598+2*PI())/3)</f>
        <v>-0.30850565878620473</v>
      </c>
      <c r="AB598" s="11">
        <f>'OddsRatio_working_3-way'!X598^(1/3)*COS(('OddsRatio_working_3-way'!Y598+4*PI())/3)</f>
        <v>-0.20867563444454834</v>
      </c>
      <c r="AC598" s="11">
        <f>'OddsRatio_working_3-way'!X598^(1/3)*SIN('OddsRatio_working_3-way'!Y598/3)</f>
        <v>5.7636891426862354E-2</v>
      </c>
      <c r="AD598" s="11">
        <f>'OddsRatio_working_3-way'!X598^(1/3)*SIN(('OddsRatio_working_3-way'!Y598+2*PI())/3)</f>
        <v>0.41907369258648985</v>
      </c>
      <c r="AE598" s="11">
        <f>'OddsRatio_working_3-way'!X598^(1/3)*SIN(('OddsRatio_working_3-way'!Y598+4*PI())/3)</f>
        <v>-0.47671058401335203</v>
      </c>
      <c r="AF598" s="11">
        <f>-'OddsRatio_working_3-way'!U598/(3*'OddsRatio_working_3-way'!X598^(1/3))*COS(('OddsRatio_working_3-way'!Y598)/3)</f>
        <v>0.5171812932307529</v>
      </c>
      <c r="AG598" s="11">
        <f>-'OddsRatio_working_3-way'!U598/(3*'OddsRatio_working_3-way'!X598^(1/3))*COS(('OddsRatio_working_3-way'!Y598+2*PI())/3)</f>
        <v>-0.30850565878620473</v>
      </c>
      <c r="AH598" s="11">
        <f>-'OddsRatio_working_3-way'!U598/(3*'OddsRatio_working_3-way'!X598^(1/3))*COS(('OddsRatio_working_3-way'!Y598+4*PI())/3)</f>
        <v>-0.20867563444454834</v>
      </c>
      <c r="AI598" s="11">
        <f>'OddsRatio_working_3-way'!U598/(3*'OddsRatio_working_3-way'!X598^(1/3))*SIN(('OddsRatio_working_3-way'!Y598)/3)</f>
        <v>-5.7636891426862354E-2</v>
      </c>
      <c r="AJ598" s="11">
        <f>'OddsRatio_working_3-way'!U598/(3*'OddsRatio_working_3-way'!X598^(1/3))*SIN(('OddsRatio_working_3-way'!Y598+2*PI())/3)</f>
        <v>-0.41907369258648985</v>
      </c>
      <c r="AK598" s="11">
        <f>'OddsRatio_working_3-way'!U598/(3*'OddsRatio_working_3-way'!X598^(1/3))*SIN(('OddsRatio_working_3-way'!Y598+4*PI())/3)</f>
        <v>0.47671058401335203</v>
      </c>
      <c r="AL598" s="11">
        <f>'OddsRatio_working_3-way'!Z598+'OddsRatio_working_3-way'!AF598</f>
        <v>1.0343625864615058</v>
      </c>
      <c r="AM598" s="11">
        <f>'OddsRatio_working_3-way'!AA598+'OddsRatio_working_3-way'!AG598</f>
        <v>-0.61701131757240946</v>
      </c>
      <c r="AN598" s="11">
        <f>'OddsRatio_working_3-way'!AB598+'OddsRatio_working_3-way'!AH598</f>
        <v>-0.41735126888909668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1.0343625864615058</v>
      </c>
      <c r="AS598" s="11">
        <f>IF(('OddsRatio_working_3-way'!X598=0),IF(Q598&gt;0,-Q598^(1/3),(-Q598)^(1/3)),'OddsRatio_working_3-way'!AM598-'OddsRatio_working_3-way'!R598/3)</f>
        <v>-0.61701131757240946</v>
      </c>
      <c r="AT598" s="11">
        <f>IF(('OddsRatio_working_3-way'!X598=0),IF(Q598&gt;0,-Q598^(1/3),(-Q598)^(1/3)),'OddsRatio_working_3-way'!AN598-'OddsRatio_working_3-way'!R598/3)</f>
        <v>-0.41735126888909668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9">
        <f t="shared" si="130"/>
        <v>0.2882832351486172</v>
      </c>
      <c r="E599" s="9">
        <f t="shared" si="131"/>
        <v>0.32726574897395777</v>
      </c>
      <c r="F599" s="9">
        <f t="shared" si="132"/>
        <v>0.38445101587742531</v>
      </c>
      <c r="G599" s="9">
        <f t="shared" si="133"/>
        <v>1.0329752307895856</v>
      </c>
      <c r="H599" s="9">
        <f t="shared" si="134"/>
        <v>3.4688108015871095</v>
      </c>
      <c r="I599" s="9">
        <f t="shared" si="135"/>
        <v>3.0556207092712753</v>
      </c>
      <c r="J599" s="9">
        <f t="shared" si="136"/>
        <v>2.6011116077238574</v>
      </c>
      <c r="K599" s="11">
        <f t="shared" si="137"/>
        <v>0.29498525073746312</v>
      </c>
      <c r="L599" s="11">
        <f t="shared" si="138"/>
        <v>0.33444816053511706</v>
      </c>
      <c r="M599" s="11">
        <f t="shared" si="139"/>
        <v>0.39215686274509809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-0.28521450509545498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0.22942652460792923</v>
      </c>
      <c r="Q599" s="11">
        <f>2*'OddsRatio_working_3-way'!K599*'OddsRatio_working_3-way'!L599*'OddsRatio_working_3-way'!M599</f>
        <v>7.7378254505203789E-2</v>
      </c>
      <c r="R599" s="11">
        <f t="shared" si="140"/>
        <v>0</v>
      </c>
      <c r="S599" s="11">
        <f t="shared" si="141"/>
        <v>-0.80439991833916458</v>
      </c>
      <c r="T599" s="11">
        <f t="shared" si="142"/>
        <v>-0.27129845475182618</v>
      </c>
      <c r="U599" s="11">
        <f>'OddsRatio_working_3-way'!S599-'OddsRatio_working_3-way'!R599^2/3</f>
        <v>-0.80439991833916458</v>
      </c>
      <c r="V599" s="11">
        <f>'OddsRatio_working_3-way'!S599*'OddsRatio_working_3-way'!R599/3-2*'OddsRatio_working_3-way'!R599^3/27-'OddsRatio_working_3-way'!T599</f>
        <v>0.27129845475182618</v>
      </c>
      <c r="W599" s="11">
        <f>'OddsRatio_working_3-way'!V599^2+4*'OddsRatio_working_3-way'!U599^3/27</f>
        <v>-3.5074285479072265E-3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0.13884368917836698</v>
      </c>
      <c r="Y599" s="11">
        <f>IF('OddsRatio_working_3-way'!W599&gt;=0,IF('OddsRatio_working_3-way'!V599+SQRT('OddsRatio_working_3-way'!W599)&gt;0,0,PI()),ACOS('OddsRatio_working_3-way'!V599/(2*'OddsRatio_working_3-way'!X599)))</f>
        <v>0.21492502364730504</v>
      </c>
      <c r="Z599" s="11">
        <f>'OddsRatio_working_3-way'!X599^(1/3)*COS('OddsRatio_working_3-way'!Y599/3)</f>
        <v>0.51648761539479282</v>
      </c>
      <c r="AA599" s="11">
        <f>'OddsRatio_working_3-way'!X599^(1/3)*COS(('OddsRatio_working_3-way'!Y599+2*PI())/3)</f>
        <v>-0.29034344854650201</v>
      </c>
      <c r="AB599" s="11">
        <f>'OddsRatio_working_3-way'!X599^(1/3)*COS(('OddsRatio_working_3-way'!Y599+4*PI())/3)</f>
        <v>-0.22614416684829075</v>
      </c>
      <c r="AC599" s="11">
        <f>'OddsRatio_working_3-way'!X599^(1/3)*SIN('OddsRatio_working_3-way'!Y599/3)</f>
        <v>3.7065472570242786E-2</v>
      </c>
      <c r="AD599" s="11">
        <f>'OddsRatio_working_3-way'!X599^(1/3)*SIN(('OddsRatio_working_3-way'!Y599+2*PI())/3)</f>
        <v>0.4287586593868159</v>
      </c>
      <c r="AE599" s="11">
        <f>'OddsRatio_working_3-way'!X599^(1/3)*SIN(('OddsRatio_working_3-way'!Y599+4*PI())/3)</f>
        <v>-0.4658241319570588</v>
      </c>
      <c r="AF599" s="11">
        <f>-'OddsRatio_working_3-way'!U599/(3*'OddsRatio_working_3-way'!X599^(1/3))*COS(('OddsRatio_working_3-way'!Y599)/3)</f>
        <v>0.51648761539479282</v>
      </c>
      <c r="AG599" s="11">
        <f>-'OddsRatio_working_3-way'!U599/(3*'OddsRatio_working_3-way'!X599^(1/3))*COS(('OddsRatio_working_3-way'!Y599+2*PI())/3)</f>
        <v>-0.29034344854650201</v>
      </c>
      <c r="AH599" s="11">
        <f>-'OddsRatio_working_3-way'!U599/(3*'OddsRatio_working_3-way'!X599^(1/3))*COS(('OddsRatio_working_3-way'!Y599+4*PI())/3)</f>
        <v>-0.22614416684829075</v>
      </c>
      <c r="AI599" s="11">
        <f>'OddsRatio_working_3-way'!U599/(3*'OddsRatio_working_3-way'!X599^(1/3))*SIN(('OddsRatio_working_3-way'!Y599)/3)</f>
        <v>-3.7065472570242786E-2</v>
      </c>
      <c r="AJ599" s="11">
        <f>'OddsRatio_working_3-way'!U599/(3*'OddsRatio_working_3-way'!X599^(1/3))*SIN(('OddsRatio_working_3-way'!Y599+2*PI())/3)</f>
        <v>-0.4287586593868159</v>
      </c>
      <c r="AK599" s="11">
        <f>'OddsRatio_working_3-way'!U599/(3*'OddsRatio_working_3-way'!X599^(1/3))*SIN(('OddsRatio_working_3-way'!Y599+4*PI())/3)</f>
        <v>0.4658241319570588</v>
      </c>
      <c r="AL599" s="11">
        <f>'OddsRatio_working_3-way'!Z599+'OddsRatio_working_3-way'!AF599</f>
        <v>1.0329752307895856</v>
      </c>
      <c r="AM599" s="11">
        <f>'OddsRatio_working_3-way'!AA599+'OddsRatio_working_3-way'!AG599</f>
        <v>-0.58068689709300403</v>
      </c>
      <c r="AN599" s="11">
        <f>'OddsRatio_working_3-way'!AB599+'OddsRatio_working_3-way'!AH599</f>
        <v>-0.4522883336965815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1.0329752307895856</v>
      </c>
      <c r="AS599" s="11">
        <f>IF(('OddsRatio_working_3-way'!X599=0),IF(Q599&gt;0,-Q599^(1/3),(-Q599)^(1/3)),'OddsRatio_working_3-way'!AM599-'OddsRatio_working_3-way'!R599/3)</f>
        <v>-0.58068689709300403</v>
      </c>
      <c r="AT599" s="11">
        <f>IF(('OddsRatio_working_3-way'!X599=0),IF(Q599&gt;0,-Q599^(1/3),(-Q599)^(1/3)),'OddsRatio_working_3-way'!AN599-'OddsRatio_working_3-way'!R599/3)</f>
        <v>-0.4522883336965815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9">
        <f t="shared" si="130"/>
        <v>0.45852549637431667</v>
      </c>
      <c r="E600" s="9">
        <f t="shared" si="131"/>
        <v>0.32637906935244032</v>
      </c>
      <c r="F600" s="9">
        <f t="shared" si="132"/>
        <v>0.2150954342732431</v>
      </c>
      <c r="G600" s="9">
        <f t="shared" si="133"/>
        <v>1.0638773023278496</v>
      </c>
      <c r="H600" s="9">
        <f t="shared" si="134"/>
        <v>2.1809038055839132</v>
      </c>
      <c r="I600" s="9">
        <f t="shared" si="135"/>
        <v>3.0639219665160278</v>
      </c>
      <c r="J600" s="9">
        <f t="shared" si="136"/>
        <v>4.6490991469845229</v>
      </c>
      <c r="K600" s="11">
        <f t="shared" si="137"/>
        <v>0.47393364928909953</v>
      </c>
      <c r="L600" s="11">
        <f t="shared" si="138"/>
        <v>0.3401360544217687</v>
      </c>
      <c r="M600" s="11">
        <f t="shared" si="139"/>
        <v>0.22573363431151244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-0.26877280070180698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0.23579874751565283</v>
      </c>
      <c r="Q600" s="11">
        <f>2*'OddsRatio_working_3-way'!K600*'OddsRatio_working_3-way'!L600*'OddsRatio_working_3-way'!M600</f>
        <v>7.2777391208534811E-2</v>
      </c>
      <c r="R600" s="11">
        <f t="shared" si="140"/>
        <v>0</v>
      </c>
      <c r="S600" s="11">
        <f t="shared" si="141"/>
        <v>-0.87731625707640859</v>
      </c>
      <c r="T600" s="11">
        <f t="shared" si="142"/>
        <v>-0.27077662255444707</v>
      </c>
      <c r="U600" s="11">
        <f>'OddsRatio_working_3-way'!S600-'OddsRatio_working_3-way'!R600^2/3</f>
        <v>-0.87731625707640859</v>
      </c>
      <c r="V600" s="11">
        <f>'OddsRatio_working_3-way'!S600*'OddsRatio_working_3-way'!R600/3-2*'OddsRatio_working_3-way'!R600^3/27-'OddsRatio_working_3-way'!T600</f>
        <v>0.27077662255444707</v>
      </c>
      <c r="W600" s="11">
        <f>'OddsRatio_working_3-way'!V600^2+4*'OddsRatio_working_3-way'!U600^3/27</f>
        <v>-2.6717964922031573E-2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0.15814387772217509</v>
      </c>
      <c r="Y600" s="11">
        <f>IF('OddsRatio_working_3-way'!W600&gt;=0,IF('OddsRatio_working_3-way'!V600+SQRT('OddsRatio_working_3-way'!W600)&gt;0,0,PI()),ACOS('OddsRatio_working_3-way'!V600/(2*'OddsRatio_working_3-way'!X600)))</f>
        <v>0.54310441799072384</v>
      </c>
      <c r="Z600" s="11">
        <f>'OddsRatio_working_3-way'!X600^(1/3)*COS('OddsRatio_working_3-way'!Y600/3)</f>
        <v>0.5319386511639248</v>
      </c>
      <c r="AA600" s="11">
        <f>'OddsRatio_working_3-way'!X600^(1/3)*COS(('OddsRatio_working_3-way'!Y600+2*PI())/3)</f>
        <v>-0.3502902471704411</v>
      </c>
      <c r="AB600" s="11">
        <f>'OddsRatio_working_3-way'!X600^(1/3)*COS(('OddsRatio_working_3-way'!Y600+4*PI())/3)</f>
        <v>-0.18164840399348356</v>
      </c>
      <c r="AC600" s="11">
        <f>'OddsRatio_working_3-way'!X600^(1/3)*SIN('OddsRatio_working_3-way'!Y600/3)</f>
        <v>9.736541355485101E-2</v>
      </c>
      <c r="AD600" s="11">
        <f>'OddsRatio_working_3-way'!X600^(1/3)*SIN(('OddsRatio_working_3-way'!Y600+2*PI())/3)</f>
        <v>0.4119896783853621</v>
      </c>
      <c r="AE600" s="11">
        <f>'OddsRatio_working_3-way'!X600^(1/3)*SIN(('OddsRatio_working_3-way'!Y600+4*PI())/3)</f>
        <v>-0.50935509194021322</v>
      </c>
      <c r="AF600" s="11">
        <f>-'OddsRatio_working_3-way'!U600/(3*'OddsRatio_working_3-way'!X600^(1/3))*COS(('OddsRatio_working_3-way'!Y600)/3)</f>
        <v>0.5319386511639248</v>
      </c>
      <c r="AG600" s="11">
        <f>-'OddsRatio_working_3-way'!U600/(3*'OddsRatio_working_3-way'!X600^(1/3))*COS(('OddsRatio_working_3-way'!Y600+2*PI())/3)</f>
        <v>-0.3502902471704411</v>
      </c>
      <c r="AH600" s="11">
        <f>-'OddsRatio_working_3-way'!U600/(3*'OddsRatio_working_3-way'!X600^(1/3))*COS(('OddsRatio_working_3-way'!Y600+4*PI())/3)</f>
        <v>-0.18164840399348356</v>
      </c>
      <c r="AI600" s="11">
        <f>'OddsRatio_working_3-way'!U600/(3*'OddsRatio_working_3-way'!X600^(1/3))*SIN(('OddsRatio_working_3-way'!Y600)/3)</f>
        <v>-9.736541355485101E-2</v>
      </c>
      <c r="AJ600" s="11">
        <f>'OddsRatio_working_3-way'!U600/(3*'OddsRatio_working_3-way'!X600^(1/3))*SIN(('OddsRatio_working_3-way'!Y600+2*PI())/3)</f>
        <v>-0.4119896783853621</v>
      </c>
      <c r="AK600" s="11">
        <f>'OddsRatio_working_3-way'!U600/(3*'OddsRatio_working_3-way'!X600^(1/3))*SIN(('OddsRatio_working_3-way'!Y600+4*PI())/3)</f>
        <v>0.50935509194021322</v>
      </c>
      <c r="AL600" s="11">
        <f>'OddsRatio_working_3-way'!Z600+'OddsRatio_working_3-way'!AF600</f>
        <v>1.0638773023278496</v>
      </c>
      <c r="AM600" s="11">
        <f>'OddsRatio_working_3-way'!AA600+'OddsRatio_working_3-way'!AG600</f>
        <v>-0.70058049434088221</v>
      </c>
      <c r="AN600" s="11">
        <f>'OddsRatio_working_3-way'!AB600+'OddsRatio_working_3-way'!AH600</f>
        <v>-0.36329680798696712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1.0638773023278496</v>
      </c>
      <c r="AS600" s="11">
        <f>IF(('OddsRatio_working_3-way'!X600=0),IF(Q600&gt;0,-Q600^(1/3),(-Q600)^(1/3)),'OddsRatio_working_3-way'!AM600-'OddsRatio_working_3-way'!R600/3)</f>
        <v>-0.70058049434088221</v>
      </c>
      <c r="AT600" s="11">
        <f>IF(('OddsRatio_working_3-way'!X600=0),IF(Q600&gt;0,-Q600^(1/3),(-Q600)^(1/3)),'OddsRatio_working_3-way'!AN600-'OddsRatio_working_3-way'!R600/3)</f>
        <v>-0.36329680798696712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9">
        <f t="shared" si="130"/>
        <v>0.31867992122915129</v>
      </c>
      <c r="E601" s="9">
        <f t="shared" si="131"/>
        <v>0.3332939726349089</v>
      </c>
      <c r="F601" s="9">
        <f t="shared" si="132"/>
        <v>0.34802610613593965</v>
      </c>
      <c r="G601" s="9">
        <f t="shared" si="133"/>
        <v>1.0583885122332821</v>
      </c>
      <c r="H601" s="9">
        <f t="shared" si="134"/>
        <v>3.1379447947112298</v>
      </c>
      <c r="I601" s="9">
        <f t="shared" si="135"/>
        <v>3.0003542881209038</v>
      </c>
      <c r="J601" s="9">
        <f t="shared" si="136"/>
        <v>2.8733476666529096</v>
      </c>
      <c r="K601" s="11">
        <f t="shared" si="137"/>
        <v>0.33112582781456956</v>
      </c>
      <c r="L601" s="11">
        <f t="shared" si="138"/>
        <v>0.34602076124567471</v>
      </c>
      <c r="M601" s="11">
        <f t="shared" si="139"/>
        <v>0.36101083032490977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-0.27951291871783934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0.23494368755533895</v>
      </c>
      <c r="Q601" s="11">
        <f>2*'OddsRatio_working_3-way'!K601*'OddsRatio_working_3-way'!L601*'OddsRatio_working_3-way'!M601</f>
        <v>8.2726650547654559E-2</v>
      </c>
      <c r="R601" s="11">
        <f t="shared" si="140"/>
        <v>0</v>
      </c>
      <c r="S601" s="11">
        <f t="shared" si="141"/>
        <v>-0.84054679344716865</v>
      </c>
      <c r="T601" s="11">
        <f t="shared" si="142"/>
        <v>-0.29596718079125656</v>
      </c>
      <c r="U601" s="11">
        <f>'OddsRatio_working_3-way'!S601-'OddsRatio_working_3-way'!R601^2/3</f>
        <v>-0.84054679344716865</v>
      </c>
      <c r="V601" s="11">
        <f>'OddsRatio_working_3-way'!S601*'OddsRatio_working_3-way'!R601/3-2*'OddsRatio_working_3-way'!R601^3/27-'OddsRatio_working_3-way'!T601</f>
        <v>0.29596718079125656</v>
      </c>
      <c r="W601" s="11">
        <f>'OddsRatio_working_3-way'!V601^2+4*'OddsRatio_working_3-way'!U601^3/27</f>
        <v>-3.830139640748631E-4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0.14830676490774047</v>
      </c>
      <c r="Y601" s="11">
        <f>IF('OddsRatio_working_3-way'!W601&gt;=0,IF('OddsRatio_working_3-way'!V601+SQRT('OddsRatio_working_3-way'!W601)&gt;0,0,PI()),ACOS('OddsRatio_working_3-way'!V601/(2*'OddsRatio_working_3-way'!X601)))</f>
        <v>6.602858092530739E-2</v>
      </c>
      <c r="Z601" s="11">
        <f>'OddsRatio_working_3-way'!X601^(1/3)*COS('OddsRatio_working_3-way'!Y601/3)</f>
        <v>0.52919425611664106</v>
      </c>
      <c r="AA601" s="11">
        <f>'OddsRatio_working_3-way'!X601^(1/3)*COS(('OddsRatio_working_3-way'!Y601+2*PI())/3)</f>
        <v>-0.27468562802899632</v>
      </c>
      <c r="AB601" s="11">
        <f>'OddsRatio_working_3-way'!X601^(1/3)*COS(('OddsRatio_working_3-way'!Y601+4*PI())/3)</f>
        <v>-0.25450862808764491</v>
      </c>
      <c r="AC601" s="11">
        <f>'OddsRatio_working_3-way'!X601^(1/3)*SIN('OddsRatio_working_3-way'!Y601/3)</f>
        <v>1.1649196347578534E-2</v>
      </c>
      <c r="AD601" s="11">
        <f>'OddsRatio_working_3-way'!X601^(1/3)*SIN(('OddsRatio_working_3-way'!Y601+2*PI())/3)</f>
        <v>0.45247107116003055</v>
      </c>
      <c r="AE601" s="11">
        <f>'OddsRatio_working_3-way'!X601^(1/3)*SIN(('OddsRatio_working_3-way'!Y601+4*PI())/3)</f>
        <v>-0.46412026750760893</v>
      </c>
      <c r="AF601" s="11">
        <f>-'OddsRatio_working_3-way'!U601/(3*'OddsRatio_working_3-way'!X601^(1/3))*COS(('OddsRatio_working_3-way'!Y601)/3)</f>
        <v>0.52919425611664106</v>
      </c>
      <c r="AG601" s="11">
        <f>-'OddsRatio_working_3-way'!U601/(3*'OddsRatio_working_3-way'!X601^(1/3))*COS(('OddsRatio_working_3-way'!Y601+2*PI())/3)</f>
        <v>-0.27468562802899632</v>
      </c>
      <c r="AH601" s="11">
        <f>-'OddsRatio_working_3-way'!U601/(3*'OddsRatio_working_3-way'!X601^(1/3))*COS(('OddsRatio_working_3-way'!Y601+4*PI())/3)</f>
        <v>-0.25450862808764491</v>
      </c>
      <c r="AI601" s="11">
        <f>'OddsRatio_working_3-way'!U601/(3*'OddsRatio_working_3-way'!X601^(1/3))*SIN(('OddsRatio_working_3-way'!Y601)/3)</f>
        <v>-1.1649196347578534E-2</v>
      </c>
      <c r="AJ601" s="11">
        <f>'OddsRatio_working_3-way'!U601/(3*'OddsRatio_working_3-way'!X601^(1/3))*SIN(('OddsRatio_working_3-way'!Y601+2*PI())/3)</f>
        <v>-0.45247107116003055</v>
      </c>
      <c r="AK601" s="11">
        <f>'OddsRatio_working_3-way'!U601/(3*'OddsRatio_working_3-way'!X601^(1/3))*SIN(('OddsRatio_working_3-way'!Y601+4*PI())/3)</f>
        <v>0.46412026750760893</v>
      </c>
      <c r="AL601" s="11">
        <f>'OddsRatio_working_3-way'!Z601+'OddsRatio_working_3-way'!AF601</f>
        <v>1.0583885122332821</v>
      </c>
      <c r="AM601" s="11">
        <f>'OddsRatio_working_3-way'!AA601+'OddsRatio_working_3-way'!AG601</f>
        <v>-0.54937125605799264</v>
      </c>
      <c r="AN601" s="11">
        <f>'OddsRatio_working_3-way'!AB601+'OddsRatio_working_3-way'!AH601</f>
        <v>-0.50901725617528981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1.0583885122332821</v>
      </c>
      <c r="AS601" s="11">
        <f>IF(('OddsRatio_working_3-way'!X601=0),IF(Q601&gt;0,-Q601^(1/3),(-Q601)^(1/3)),'OddsRatio_working_3-way'!AM601-'OddsRatio_working_3-way'!R601/3)</f>
        <v>-0.54937125605799264</v>
      </c>
      <c r="AT601" s="11">
        <f>IF(('OddsRatio_working_3-way'!X601=0),IF(Q601&gt;0,-Q601^(1/3),(-Q601)^(1/3)),'OddsRatio_working_3-way'!AN601-'OddsRatio_working_3-way'!R601/3)</f>
        <v>-0.50901725617528981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9">
        <f t="shared" si="130"/>
        <v>0.37400496344822587</v>
      </c>
      <c r="E602" s="9">
        <f t="shared" si="131"/>
        <v>0.36112788513863703</v>
      </c>
      <c r="F602" s="9">
        <f t="shared" si="132"/>
        <v>0.2648671514131371</v>
      </c>
      <c r="G602" s="9">
        <f t="shared" si="133"/>
        <v>1.0593425995467796</v>
      </c>
      <c r="H602" s="9">
        <f t="shared" si="134"/>
        <v>2.6737613072839115</v>
      </c>
      <c r="I602" s="9">
        <f t="shared" si="135"/>
        <v>2.7691021412431218</v>
      </c>
      <c r="J602" s="9">
        <f t="shared" si="136"/>
        <v>3.7754776108125623</v>
      </c>
      <c r="K602" s="11">
        <f t="shared" si="137"/>
        <v>0.38759689922480617</v>
      </c>
      <c r="L602" s="11">
        <f t="shared" si="138"/>
        <v>0.37453183520599254</v>
      </c>
      <c r="M602" s="11">
        <f t="shared" si="139"/>
        <v>0.27624309392265195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-0.27722686356816928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0.23539572065818407</v>
      </c>
      <c r="Q602" s="11">
        <f>2*'OddsRatio_working_3-way'!K602*'OddsRatio_working_3-way'!L602*'OddsRatio_working_3-way'!M602</f>
        <v>8.0202971263435813E-2</v>
      </c>
      <c r="R602" s="11">
        <f t="shared" si="140"/>
        <v>0</v>
      </c>
      <c r="S602" s="11">
        <f t="shared" si="141"/>
        <v>-0.84910862399271403</v>
      </c>
      <c r="T602" s="11">
        <f t="shared" si="142"/>
        <v>-0.28930447154777311</v>
      </c>
      <c r="U602" s="11">
        <f>'OddsRatio_working_3-way'!S602-'OddsRatio_working_3-way'!R602^2/3</f>
        <v>-0.84910862399271403</v>
      </c>
      <c r="V602" s="11">
        <f>'OddsRatio_working_3-way'!S602*'OddsRatio_working_3-way'!R602/3-2*'OddsRatio_working_3-way'!R602^3/27-'OddsRatio_working_3-way'!T602</f>
        <v>0.28930447154777311</v>
      </c>
      <c r="W602" s="11">
        <f>'OddsRatio_working_3-way'!V602^2+4*'OddsRatio_working_3-way'!U602^3/27</f>
        <v>-6.9984735426843192E-3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0.15057851008711418</v>
      </c>
      <c r="Y602" s="11">
        <f>IF('OddsRatio_working_3-way'!W602&gt;=0,IF('OddsRatio_working_3-way'!V602+SQRT('OddsRatio_working_3-way'!W602)&gt;0,0,PI()),ACOS('OddsRatio_working_3-way'!V602/(2*'OddsRatio_working_3-way'!X602)))</f>
        <v>0.28148751176182896</v>
      </c>
      <c r="Z602" s="11">
        <f>'OddsRatio_working_3-way'!X602^(1/3)*COS('OddsRatio_working_3-way'!Y602/3)</f>
        <v>0.52967129977338978</v>
      </c>
      <c r="AA602" s="11">
        <f>'OddsRatio_working_3-way'!X602^(1/3)*COS(('OddsRatio_working_3-way'!Y602+2*PI())/3)</f>
        <v>-0.30800267023156491</v>
      </c>
      <c r="AB602" s="11">
        <f>'OddsRatio_working_3-way'!X602^(1/3)*COS(('OddsRatio_working_3-way'!Y602+4*PI())/3)</f>
        <v>-0.22166862954182454</v>
      </c>
      <c r="AC602" s="11">
        <f>'OddsRatio_working_3-way'!X602^(1/3)*SIN('OddsRatio_working_3-way'!Y602/3)</f>
        <v>4.9844981632449686E-2</v>
      </c>
      <c r="AD602" s="11">
        <f>'OddsRatio_working_3-way'!X602^(1/3)*SIN(('OddsRatio_working_3-way'!Y602+2*PI())/3)</f>
        <v>0.43378631044305355</v>
      </c>
      <c r="AE602" s="11">
        <f>'OddsRatio_working_3-way'!X602^(1/3)*SIN(('OddsRatio_working_3-way'!Y602+4*PI())/3)</f>
        <v>-0.48363129207550321</v>
      </c>
      <c r="AF602" s="11">
        <f>-'OddsRatio_working_3-way'!U602/(3*'OddsRatio_working_3-way'!X602^(1/3))*COS(('OddsRatio_working_3-way'!Y602)/3)</f>
        <v>0.52967129977338978</v>
      </c>
      <c r="AG602" s="11">
        <f>-'OddsRatio_working_3-way'!U602/(3*'OddsRatio_working_3-way'!X602^(1/3))*COS(('OddsRatio_working_3-way'!Y602+2*PI())/3)</f>
        <v>-0.30800267023156491</v>
      </c>
      <c r="AH602" s="11">
        <f>-'OddsRatio_working_3-way'!U602/(3*'OddsRatio_working_3-way'!X602^(1/3))*COS(('OddsRatio_working_3-way'!Y602+4*PI())/3)</f>
        <v>-0.22166862954182454</v>
      </c>
      <c r="AI602" s="11">
        <f>'OddsRatio_working_3-way'!U602/(3*'OddsRatio_working_3-way'!X602^(1/3))*SIN(('OddsRatio_working_3-way'!Y602)/3)</f>
        <v>-4.9844981632449686E-2</v>
      </c>
      <c r="AJ602" s="11">
        <f>'OddsRatio_working_3-way'!U602/(3*'OddsRatio_working_3-way'!X602^(1/3))*SIN(('OddsRatio_working_3-way'!Y602+2*PI())/3)</f>
        <v>-0.43378631044305355</v>
      </c>
      <c r="AK602" s="11">
        <f>'OddsRatio_working_3-way'!U602/(3*'OddsRatio_working_3-way'!X602^(1/3))*SIN(('OddsRatio_working_3-way'!Y602+4*PI())/3)</f>
        <v>0.48363129207550321</v>
      </c>
      <c r="AL602" s="11">
        <f>'OddsRatio_working_3-way'!Z602+'OddsRatio_working_3-way'!AF602</f>
        <v>1.0593425995467796</v>
      </c>
      <c r="AM602" s="11">
        <f>'OddsRatio_working_3-way'!AA602+'OddsRatio_working_3-way'!AG602</f>
        <v>-0.61600534046312982</v>
      </c>
      <c r="AN602" s="11">
        <f>'OddsRatio_working_3-way'!AB602+'OddsRatio_working_3-way'!AH602</f>
        <v>-0.44333725908364907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1.0593425995467796</v>
      </c>
      <c r="AS602" s="11">
        <f>IF(('OddsRatio_working_3-way'!X602=0),IF(Q602&gt;0,-Q602^(1/3),(-Q602)^(1/3)),'OddsRatio_working_3-way'!AM602-'OddsRatio_working_3-way'!R602/3)</f>
        <v>-0.61600534046312982</v>
      </c>
      <c r="AT602" s="11">
        <f>IF(('OddsRatio_working_3-way'!X602=0),IF(Q602&gt;0,-Q602^(1/3),(-Q602)^(1/3)),'OddsRatio_working_3-way'!AN602-'OddsRatio_working_3-way'!R602/3)</f>
        <v>-0.44333725908364907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9">
        <f t="shared" si="130"/>
        <v>0.52879627832355303</v>
      </c>
      <c r="E603" s="9">
        <f t="shared" si="131"/>
        <v>0.29003948205872232</v>
      </c>
      <c r="F603" s="9">
        <f t="shared" si="132"/>
        <v>0.18116423961772471</v>
      </c>
      <c r="G603" s="9">
        <f t="shared" si="133"/>
        <v>1.0735993247169828</v>
      </c>
      <c r="H603" s="9">
        <f t="shared" si="134"/>
        <v>1.8910874395150961</v>
      </c>
      <c r="I603" s="9">
        <f t="shared" si="135"/>
        <v>3.4478064603547209</v>
      </c>
      <c r="J603" s="9">
        <f t="shared" si="136"/>
        <v>5.5198531570584981</v>
      </c>
      <c r="K603" s="11">
        <f t="shared" si="137"/>
        <v>0.54644808743169393</v>
      </c>
      <c r="L603" s="11">
        <f t="shared" si="138"/>
        <v>0.3048780487804878</v>
      </c>
      <c r="M603" s="11">
        <f t="shared" si="139"/>
        <v>0.19193857965451055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-0.25476066770988348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0.23407143860306162</v>
      </c>
      <c r="Q603" s="11">
        <f>2*'OddsRatio_working_3-way'!K603*'OddsRatio_working_3-way'!L603*'OddsRatio_working_3-way'!M603</f>
        <v>6.3953944973514101E-2</v>
      </c>
      <c r="R603" s="11">
        <f t="shared" si="140"/>
        <v>0</v>
      </c>
      <c r="S603" s="11">
        <f t="shared" si="141"/>
        <v>-0.91878954748861641</v>
      </c>
      <c r="T603" s="11">
        <f t="shared" si="142"/>
        <v>-0.25103539548869303</v>
      </c>
      <c r="U603" s="11">
        <f>'OddsRatio_working_3-way'!S603-'OddsRatio_working_3-way'!R603^2/3</f>
        <v>-0.91878954748861641</v>
      </c>
      <c r="V603" s="11">
        <f>'OddsRatio_working_3-way'!S603*'OddsRatio_working_3-way'!R603/3-2*'OddsRatio_working_3-way'!R603^3/27-'OddsRatio_working_3-way'!T603</f>
        <v>0.25103539548869303</v>
      </c>
      <c r="W603" s="11">
        <f>'OddsRatio_working_3-way'!V603^2+4*'OddsRatio_working_3-way'!U603^3/27</f>
        <v>-5.1887668900505807E-2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0.16948926122963537</v>
      </c>
      <c r="Y603" s="11">
        <f>IF('OddsRatio_working_3-way'!W603&gt;=0,IF('OddsRatio_working_3-way'!V603+SQRT('OddsRatio_working_3-way'!W603)&gt;0,0,PI()),ACOS('OddsRatio_working_3-way'!V603/(2*'OddsRatio_working_3-way'!X603)))</f>
        <v>0.73688659187445893</v>
      </c>
      <c r="Z603" s="11">
        <f>'OddsRatio_working_3-way'!X603^(1/3)*COS('OddsRatio_working_3-way'!Y603/3)</f>
        <v>0.53679966235849153</v>
      </c>
      <c r="AA603" s="11">
        <f>'OddsRatio_working_3-way'!X603^(1/3)*COS(('OddsRatio_working_3-way'!Y603+2*PI())/3)</f>
        <v>-0.38494157795271422</v>
      </c>
      <c r="AB603" s="11">
        <f>'OddsRatio_working_3-way'!X603^(1/3)*COS(('OddsRatio_working_3-way'!Y603+4*PI())/3)</f>
        <v>-0.15185808440577747</v>
      </c>
      <c r="AC603" s="11">
        <f>'OddsRatio_working_3-way'!X603^(1/3)*SIN('OddsRatio_working_3-way'!Y603/3)</f>
        <v>0.13457081774298255</v>
      </c>
      <c r="AD603" s="11">
        <f>'OddsRatio_working_3-way'!X603^(1/3)*SIN(('OddsRatio_working_3-way'!Y603+2*PI())/3)</f>
        <v>0.39759673547387181</v>
      </c>
      <c r="AE603" s="11">
        <f>'OddsRatio_working_3-way'!X603^(1/3)*SIN(('OddsRatio_working_3-way'!Y603+4*PI())/3)</f>
        <v>-0.53216755321685416</v>
      </c>
      <c r="AF603" s="11">
        <f>-'OddsRatio_working_3-way'!U603/(3*'OddsRatio_working_3-way'!X603^(1/3))*COS(('OddsRatio_working_3-way'!Y603)/3)</f>
        <v>0.53679966235849141</v>
      </c>
      <c r="AG603" s="11">
        <f>-'OddsRatio_working_3-way'!U603/(3*'OddsRatio_working_3-way'!X603^(1/3))*COS(('OddsRatio_working_3-way'!Y603+2*PI())/3)</f>
        <v>-0.38494157795271411</v>
      </c>
      <c r="AH603" s="11">
        <f>-'OddsRatio_working_3-way'!U603/(3*'OddsRatio_working_3-way'!X603^(1/3))*COS(('OddsRatio_working_3-way'!Y603+4*PI())/3)</f>
        <v>-0.15185808440577744</v>
      </c>
      <c r="AI603" s="11">
        <f>'OddsRatio_working_3-way'!U603/(3*'OddsRatio_working_3-way'!X603^(1/3))*SIN(('OddsRatio_working_3-way'!Y603)/3)</f>
        <v>-0.13457081774298252</v>
      </c>
      <c r="AJ603" s="11">
        <f>'OddsRatio_working_3-way'!U603/(3*'OddsRatio_working_3-way'!X603^(1/3))*SIN(('OddsRatio_working_3-way'!Y603+2*PI())/3)</f>
        <v>-0.39759673547387175</v>
      </c>
      <c r="AK603" s="11">
        <f>'OddsRatio_working_3-way'!U603/(3*'OddsRatio_working_3-way'!X603^(1/3))*SIN(('OddsRatio_working_3-way'!Y603+4*PI())/3)</f>
        <v>0.53216755321685405</v>
      </c>
      <c r="AL603" s="11">
        <f>'OddsRatio_working_3-way'!Z603+'OddsRatio_working_3-way'!AF603</f>
        <v>1.0735993247169828</v>
      </c>
      <c r="AM603" s="11">
        <f>'OddsRatio_working_3-way'!AA603+'OddsRatio_working_3-way'!AG603</f>
        <v>-0.76988315590542833</v>
      </c>
      <c r="AN603" s="11">
        <f>'OddsRatio_working_3-way'!AB603+'OddsRatio_working_3-way'!AH603</f>
        <v>-0.30371616881155494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1.0735993247169828</v>
      </c>
      <c r="AS603" s="11">
        <f>IF(('OddsRatio_working_3-way'!X603=0),IF(Q603&gt;0,-Q603^(1/3),(-Q603)^(1/3)),'OddsRatio_working_3-way'!AM603-'OddsRatio_working_3-way'!R603/3)</f>
        <v>-0.76988315590542833</v>
      </c>
      <c r="AT603" s="11">
        <f>IF(('OddsRatio_working_3-way'!X603=0),IF(Q603&gt;0,-Q603^(1/3),(-Q603)^(1/3)),'OddsRatio_working_3-way'!AN603-'OddsRatio_working_3-way'!R603/3)</f>
        <v>-0.30371616881155494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9">
        <f t="shared" si="130"/>
        <v>0.26858203992355445</v>
      </c>
      <c r="E604" s="9">
        <f t="shared" si="131"/>
        <v>0.30702925956322208</v>
      </c>
      <c r="F604" s="9">
        <f t="shared" si="132"/>
        <v>0.42438870051322342</v>
      </c>
      <c r="G604" s="9">
        <f t="shared" si="133"/>
        <v>1.0596331315612684</v>
      </c>
      <c r="H604" s="9">
        <f t="shared" si="134"/>
        <v>3.723257148112459</v>
      </c>
      <c r="I604" s="9">
        <f t="shared" si="135"/>
        <v>3.2570185702255015</v>
      </c>
      <c r="J604" s="9">
        <f t="shared" si="136"/>
        <v>2.3563304083984238</v>
      </c>
      <c r="K604" s="11">
        <f t="shared" si="137"/>
        <v>0.28011204481792717</v>
      </c>
      <c r="L604" s="11">
        <f t="shared" si="138"/>
        <v>0.31948881789137379</v>
      </c>
      <c r="M604" s="11">
        <f t="shared" si="139"/>
        <v>0.43859649122807021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-0.27502697732868153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0.23472199260288165</v>
      </c>
      <c r="Q604" s="11">
        <f>2*'OddsRatio_working_3-way'!K604*'OddsRatio_working_3-way'!L604*'OddsRatio_working_3-way'!M604</f>
        <v>7.850233866317112E-2</v>
      </c>
      <c r="R604" s="11">
        <f t="shared" si="140"/>
        <v>0</v>
      </c>
      <c r="S604" s="11">
        <f t="shared" si="141"/>
        <v>-0.85345079556456793</v>
      </c>
      <c r="T604" s="11">
        <f t="shared" si="142"/>
        <v>-0.28543504868380198</v>
      </c>
      <c r="U604" s="11">
        <f>'OddsRatio_working_3-way'!S604-'OddsRatio_working_3-way'!R604^2/3</f>
        <v>-0.85345079556456793</v>
      </c>
      <c r="V604" s="11">
        <f>'OddsRatio_working_3-way'!S604*'OddsRatio_working_3-way'!R604/3-2*'OddsRatio_working_3-way'!R604^3/27-'OddsRatio_working_3-way'!T604</f>
        <v>0.28543504868380198</v>
      </c>
      <c r="W604" s="11">
        <f>'OddsRatio_working_3-way'!V604^2+4*'OddsRatio_working_3-way'!U604^3/27</f>
        <v>-1.062090792403303E-2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0.15173502804326153</v>
      </c>
      <c r="Y604" s="11">
        <f>IF('OddsRatio_working_3-way'!W604&gt;=0,IF('OddsRatio_working_3-way'!V604+SQRT('OddsRatio_working_3-way'!W604)&gt;0,0,PI()),ACOS('OddsRatio_working_3-way'!V604/(2*'OddsRatio_working_3-way'!X604)))</f>
        <v>0.34648934229691353</v>
      </c>
      <c r="Z604" s="11">
        <f>'OddsRatio_working_3-way'!X604^(1/3)*COS('OddsRatio_working_3-way'!Y604/3)</f>
        <v>0.52981656578063419</v>
      </c>
      <c r="AA604" s="11">
        <f>'OddsRatio_working_3-way'!X604^(1/3)*COS(('OddsRatio_working_3-way'!Y604+2*PI())/3)</f>
        <v>-0.3181389494224317</v>
      </c>
      <c r="AB604" s="11">
        <f>'OddsRatio_working_3-way'!X604^(1/3)*COS(('OddsRatio_working_3-way'!Y604+4*PI())/3)</f>
        <v>-0.21167761635820262</v>
      </c>
      <c r="AC604" s="11">
        <f>'OddsRatio_working_3-way'!X604^(1/3)*SIN('OddsRatio_working_3-way'!Y604/3)</f>
        <v>6.1465479302919089E-2</v>
      </c>
      <c r="AD604" s="11">
        <f>'OddsRatio_working_3-way'!X604^(1/3)*SIN(('OddsRatio_working_3-way'!Y604+2*PI())/3)</f>
        <v>0.42810186566039871</v>
      </c>
      <c r="AE604" s="11">
        <f>'OddsRatio_working_3-way'!X604^(1/3)*SIN(('OddsRatio_working_3-way'!Y604+4*PI())/3)</f>
        <v>-0.48956734496331783</v>
      </c>
      <c r="AF604" s="11">
        <f>-'OddsRatio_working_3-way'!U604/(3*'OddsRatio_working_3-way'!X604^(1/3))*COS(('OddsRatio_working_3-way'!Y604)/3)</f>
        <v>0.52981656578063419</v>
      </c>
      <c r="AG604" s="11">
        <f>-'OddsRatio_working_3-way'!U604/(3*'OddsRatio_working_3-way'!X604^(1/3))*COS(('OddsRatio_working_3-way'!Y604+2*PI())/3)</f>
        <v>-0.3181389494224317</v>
      </c>
      <c r="AH604" s="11">
        <f>-'OddsRatio_working_3-way'!U604/(3*'OddsRatio_working_3-way'!X604^(1/3))*COS(('OddsRatio_working_3-way'!Y604+4*PI())/3)</f>
        <v>-0.21167761635820262</v>
      </c>
      <c r="AI604" s="11">
        <f>'OddsRatio_working_3-way'!U604/(3*'OddsRatio_working_3-way'!X604^(1/3))*SIN(('OddsRatio_working_3-way'!Y604)/3)</f>
        <v>-6.1465479302919089E-2</v>
      </c>
      <c r="AJ604" s="11">
        <f>'OddsRatio_working_3-way'!U604/(3*'OddsRatio_working_3-way'!X604^(1/3))*SIN(('OddsRatio_working_3-way'!Y604+2*PI())/3)</f>
        <v>-0.42810186566039871</v>
      </c>
      <c r="AK604" s="11">
        <f>'OddsRatio_working_3-way'!U604/(3*'OddsRatio_working_3-way'!X604^(1/3))*SIN(('OddsRatio_working_3-way'!Y604+4*PI())/3)</f>
        <v>0.48956734496331783</v>
      </c>
      <c r="AL604" s="11">
        <f>'OddsRatio_working_3-way'!Z604+'OddsRatio_working_3-way'!AF604</f>
        <v>1.0596331315612684</v>
      </c>
      <c r="AM604" s="11">
        <f>'OddsRatio_working_3-way'!AA604+'OddsRatio_working_3-way'!AG604</f>
        <v>-0.63627789884486341</v>
      </c>
      <c r="AN604" s="11">
        <f>'OddsRatio_working_3-way'!AB604+'OddsRatio_working_3-way'!AH604</f>
        <v>-0.42335523271640524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1.0596331315612684</v>
      </c>
      <c r="AS604" s="11">
        <f>IF(('OddsRatio_working_3-way'!X604=0),IF(Q604&gt;0,-Q604^(1/3),(-Q604)^(1/3)),'OddsRatio_working_3-way'!AM604-'OddsRatio_working_3-way'!R604/3)</f>
        <v>-0.63627789884486341</v>
      </c>
      <c r="AT604" s="11">
        <f>IF(('OddsRatio_working_3-way'!X604=0),IF(Q604&gt;0,-Q604^(1/3),(-Q604)^(1/3)),'OddsRatio_working_3-way'!AN604-'OddsRatio_working_3-way'!R604/3)</f>
        <v>-0.42335523271640524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9">
        <f t="shared" si="130"/>
        <v>0.3558092760508057</v>
      </c>
      <c r="E605" s="9">
        <f t="shared" si="131"/>
        <v>0.3379837555680329</v>
      </c>
      <c r="F605" s="9">
        <f t="shared" si="132"/>
        <v>0.30620696838116129</v>
      </c>
      <c r="G605" s="9">
        <f t="shared" si="133"/>
        <v>1.0587686914433467</v>
      </c>
      <c r="H605" s="9">
        <f t="shared" si="134"/>
        <v>2.8104944623681223</v>
      </c>
      <c r="I605" s="9">
        <f t="shared" si="135"/>
        <v>2.9587220791701911</v>
      </c>
      <c r="J605" s="9">
        <f t="shared" si="136"/>
        <v>3.2657649996887623</v>
      </c>
      <c r="K605" s="11">
        <f t="shared" si="137"/>
        <v>0.36900369003690037</v>
      </c>
      <c r="L605" s="11">
        <f t="shared" si="138"/>
        <v>0.35087719298245612</v>
      </c>
      <c r="M605" s="11">
        <f t="shared" si="139"/>
        <v>0.31847133757961782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-0.27915011634192766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0.23503419747573273</v>
      </c>
      <c r="Q605" s="11">
        <f>2*'OddsRatio_working_3-way'!K605*'OddsRatio_working_3-way'!L605*'OddsRatio_working_3-way'!M605</f>
        <v>8.2468139465169357E-2</v>
      </c>
      <c r="R605" s="11">
        <f t="shared" si="140"/>
        <v>0</v>
      </c>
      <c r="S605" s="11">
        <f t="shared" si="141"/>
        <v>-0.84196345878588907</v>
      </c>
      <c r="T605" s="11">
        <f t="shared" si="142"/>
        <v>-0.29542577501259254</v>
      </c>
      <c r="U605" s="11">
        <f>'OddsRatio_working_3-way'!S605-'OddsRatio_working_3-way'!R605^2/3</f>
        <v>-0.84196345878588907</v>
      </c>
      <c r="V605" s="11">
        <f>'OddsRatio_working_3-way'!S605*'OddsRatio_working_3-way'!R605/3-2*'OddsRatio_working_3-way'!R605^3/27-'OddsRatio_working_3-way'!T605</f>
        <v>0.29542577501259254</v>
      </c>
      <c r="W605" s="11">
        <f>'OddsRatio_working_3-way'!V605^2+4*'OddsRatio_working_3-way'!U605^3/27</f>
        <v>-1.1487925184840153E-3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0.14868185923329294</v>
      </c>
      <c r="Y605" s="11">
        <f>IF('OddsRatio_working_3-way'!W605&gt;=0,IF('OddsRatio_working_3-way'!V605+SQRT('OddsRatio_working_3-way'!W605)&gt;0,0,PI()),ACOS('OddsRatio_working_3-way'!V605/(2*'OddsRatio_working_3-way'!X605)))</f>
        <v>0.11422934911950611</v>
      </c>
      <c r="Z605" s="11">
        <f>'OddsRatio_working_3-way'!X605^(1/3)*COS('OddsRatio_working_3-way'!Y605/3)</f>
        <v>0.52938434572167337</v>
      </c>
      <c r="AA605" s="11">
        <f>'OddsRatio_working_3-way'!X605^(1/3)*COS(('OddsRatio_working_3-way'!Y605+2*PI())/3)</f>
        <v>-0.2821571542550203</v>
      </c>
      <c r="AB605" s="11">
        <f>'OddsRatio_working_3-way'!X605^(1/3)*COS(('OddsRatio_working_3-way'!Y605+4*PI())/3)</f>
        <v>-0.24722719146665315</v>
      </c>
      <c r="AC605" s="11">
        <f>'OddsRatio_working_3-way'!X605^(1/3)*SIN('OddsRatio_working_3-way'!Y605/3)</f>
        <v>2.0166823418647343E-2</v>
      </c>
      <c r="AD605" s="11">
        <f>'OddsRatio_working_3-way'!X605^(1/3)*SIN(('OddsRatio_working_3-way'!Y605+2*PI())/3)</f>
        <v>0.44837688005144927</v>
      </c>
      <c r="AE605" s="11">
        <f>'OddsRatio_working_3-way'!X605^(1/3)*SIN(('OddsRatio_working_3-way'!Y605+4*PI())/3)</f>
        <v>-0.46854370347009666</v>
      </c>
      <c r="AF605" s="11">
        <f>-'OddsRatio_working_3-way'!U605/(3*'OddsRatio_working_3-way'!X605^(1/3))*COS(('OddsRatio_working_3-way'!Y605)/3)</f>
        <v>0.52938434572167326</v>
      </c>
      <c r="AG605" s="11">
        <f>-'OddsRatio_working_3-way'!U605/(3*'OddsRatio_working_3-way'!X605^(1/3))*COS(('OddsRatio_working_3-way'!Y605+2*PI())/3)</f>
        <v>-0.28215715425502025</v>
      </c>
      <c r="AH605" s="11">
        <f>-'OddsRatio_working_3-way'!U605/(3*'OddsRatio_working_3-way'!X605^(1/3))*COS(('OddsRatio_working_3-way'!Y605+4*PI())/3)</f>
        <v>-0.24722719146665309</v>
      </c>
      <c r="AI605" s="11">
        <f>'OddsRatio_working_3-way'!U605/(3*'OddsRatio_working_3-way'!X605^(1/3))*SIN(('OddsRatio_working_3-way'!Y605)/3)</f>
        <v>-2.0166823418647339E-2</v>
      </c>
      <c r="AJ605" s="11">
        <f>'OddsRatio_working_3-way'!U605/(3*'OddsRatio_working_3-way'!X605^(1/3))*SIN(('OddsRatio_working_3-way'!Y605+2*PI())/3)</f>
        <v>-0.44837688005144921</v>
      </c>
      <c r="AK605" s="11">
        <f>'OddsRatio_working_3-way'!U605/(3*'OddsRatio_working_3-way'!X605^(1/3))*SIN(('OddsRatio_working_3-way'!Y605+4*PI())/3)</f>
        <v>0.46854370347009661</v>
      </c>
      <c r="AL605" s="11">
        <f>'OddsRatio_working_3-way'!Z605+'OddsRatio_working_3-way'!AF605</f>
        <v>1.0587686914433467</v>
      </c>
      <c r="AM605" s="11">
        <f>'OddsRatio_working_3-way'!AA605+'OddsRatio_working_3-way'!AG605</f>
        <v>-0.56431430851004061</v>
      </c>
      <c r="AN605" s="11">
        <f>'OddsRatio_working_3-way'!AB605+'OddsRatio_working_3-way'!AH605</f>
        <v>-0.49445438293330624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1.0587686914433467</v>
      </c>
      <c r="AS605" s="11">
        <f>IF(('OddsRatio_working_3-way'!X605=0),IF(Q605&gt;0,-Q605^(1/3),(-Q605)^(1/3)),'OddsRatio_working_3-way'!AM605-'OddsRatio_working_3-way'!R605/3)</f>
        <v>-0.56431430851004061</v>
      </c>
      <c r="AT605" s="11">
        <f>IF(('OddsRatio_working_3-way'!X605=0),IF(Q605&gt;0,-Q605^(1/3),(-Q605)^(1/3)),'OddsRatio_working_3-way'!AN605-'OddsRatio_working_3-way'!R605/3)</f>
        <v>-0.49445438293330624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9">
        <f t="shared" si="130"/>
        <v>0.48637341203487217</v>
      </c>
      <c r="E606" s="9">
        <f t="shared" si="131"/>
        <v>0.28867710010247177</v>
      </c>
      <c r="F606" s="9">
        <f t="shared" si="132"/>
        <v>0.22494948786265612</v>
      </c>
      <c r="G606" s="9">
        <f t="shared" si="133"/>
        <v>1.0667004455439124</v>
      </c>
      <c r="H606" s="9">
        <f t="shared" si="134"/>
        <v>2.0560334410884731</v>
      </c>
      <c r="I606" s="9">
        <f t="shared" si="135"/>
        <v>3.4640780292064379</v>
      </c>
      <c r="J606" s="9">
        <f t="shared" si="136"/>
        <v>4.4454424391068379</v>
      </c>
      <c r="K606" s="11">
        <f t="shared" si="137"/>
        <v>0.50251256281407031</v>
      </c>
      <c r="L606" s="11">
        <f t="shared" si="138"/>
        <v>0.30211480362537763</v>
      </c>
      <c r="M606" s="11">
        <f t="shared" si="139"/>
        <v>0.23640661938534277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-0.26511131216925421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0.23436445438465564</v>
      </c>
      <c r="Q606" s="11">
        <f>2*'OddsRatio_working_3-way'!K606*'OddsRatio_working_3-way'!L606*'OddsRatio_working_3-way'!M606</f>
        <v>7.1780843609389161E-2</v>
      </c>
      <c r="R606" s="11">
        <f t="shared" si="140"/>
        <v>0</v>
      </c>
      <c r="S606" s="11">
        <f t="shared" si="141"/>
        <v>-0.8840228373017559</v>
      </c>
      <c r="T606" s="11">
        <f t="shared" si="142"/>
        <v>-0.2707573774277966</v>
      </c>
      <c r="U606" s="11">
        <f>'OddsRatio_working_3-way'!S606-'OddsRatio_working_3-way'!R606^2/3</f>
        <v>-0.8840228373017559</v>
      </c>
      <c r="V606" s="11">
        <f>'OddsRatio_working_3-way'!S606*'OddsRatio_working_3-way'!R606/3-2*'OddsRatio_working_3-way'!R606^3/27-'OddsRatio_working_3-way'!T606</f>
        <v>0.2707573774277966</v>
      </c>
      <c r="W606" s="11">
        <f>'OddsRatio_working_3-way'!V606^2+4*'OddsRatio_working_3-way'!U606^3/27</f>
        <v>-2.9040167668063943E-2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0.15996071791196287</v>
      </c>
      <c r="Y606" s="11">
        <f>IF('OddsRatio_working_3-way'!W606&gt;=0,IF('OddsRatio_working_3-way'!V606+SQRT('OddsRatio_working_3-way'!W606)&gt;0,0,PI()),ACOS('OddsRatio_working_3-way'!V606/(2*'OddsRatio_working_3-way'!X606)))</f>
        <v>0.56174934309802715</v>
      </c>
      <c r="Z606" s="11">
        <f>'OddsRatio_working_3-way'!X606^(1/3)*COS('OddsRatio_working_3-way'!Y606/3)</f>
        <v>0.53335022277195621</v>
      </c>
      <c r="AA606" s="11">
        <f>'OddsRatio_working_3-way'!X606^(1/3)*COS(('OddsRatio_working_3-way'!Y606+2*PI())/3)</f>
        <v>-0.35419004855254171</v>
      </c>
      <c r="AB606" s="11">
        <f>'OddsRatio_working_3-way'!X606^(1/3)*COS(('OddsRatio_working_3-way'!Y606+4*PI())/3)</f>
        <v>-0.17916017421941435</v>
      </c>
      <c r="AC606" s="11">
        <f>'OddsRatio_working_3-way'!X606^(1/3)*SIN('OddsRatio_working_3-way'!Y606/3)</f>
        <v>0.10105354506245742</v>
      </c>
      <c r="AD606" s="11">
        <f>'OddsRatio_working_3-way'!X606^(1/3)*SIN(('OddsRatio_working_3-way'!Y606+2*PI())/3)</f>
        <v>0.4113680695033749</v>
      </c>
      <c r="AE606" s="11">
        <f>'OddsRatio_working_3-way'!X606^(1/3)*SIN(('OddsRatio_working_3-way'!Y606+4*PI())/3)</f>
        <v>-0.51242161456583235</v>
      </c>
      <c r="AF606" s="11">
        <f>-'OddsRatio_working_3-way'!U606/(3*'OddsRatio_working_3-way'!X606^(1/3))*COS(('OddsRatio_working_3-way'!Y606)/3)</f>
        <v>0.5333502227719561</v>
      </c>
      <c r="AG606" s="11">
        <f>-'OddsRatio_working_3-way'!U606/(3*'OddsRatio_working_3-way'!X606^(1/3))*COS(('OddsRatio_working_3-way'!Y606+2*PI())/3)</f>
        <v>-0.35419004855254166</v>
      </c>
      <c r="AH606" s="11">
        <f>-'OddsRatio_working_3-way'!U606/(3*'OddsRatio_working_3-way'!X606^(1/3))*COS(('OddsRatio_working_3-way'!Y606+4*PI())/3)</f>
        <v>-0.1791601742194143</v>
      </c>
      <c r="AI606" s="11">
        <f>'OddsRatio_working_3-way'!U606/(3*'OddsRatio_working_3-way'!X606^(1/3))*SIN(('OddsRatio_working_3-way'!Y606)/3)</f>
        <v>-0.10105354506245741</v>
      </c>
      <c r="AJ606" s="11">
        <f>'OddsRatio_working_3-way'!U606/(3*'OddsRatio_working_3-way'!X606^(1/3))*SIN(('OddsRatio_working_3-way'!Y606+2*PI())/3)</f>
        <v>-0.41136806950337484</v>
      </c>
      <c r="AK606" s="11">
        <f>'OddsRatio_working_3-way'!U606/(3*'OddsRatio_working_3-way'!X606^(1/3))*SIN(('OddsRatio_working_3-way'!Y606+4*PI())/3)</f>
        <v>0.51242161456583224</v>
      </c>
      <c r="AL606" s="11">
        <f>'OddsRatio_working_3-way'!Z606+'OddsRatio_working_3-way'!AF606</f>
        <v>1.0667004455439124</v>
      </c>
      <c r="AM606" s="11">
        <f>'OddsRatio_working_3-way'!AA606+'OddsRatio_working_3-way'!AG606</f>
        <v>-0.70838009710508332</v>
      </c>
      <c r="AN606" s="11">
        <f>'OddsRatio_working_3-way'!AB606+'OddsRatio_working_3-way'!AH606</f>
        <v>-0.35832034843882865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1.0667004455439124</v>
      </c>
      <c r="AS606" s="11">
        <f>IF(('OddsRatio_working_3-way'!X606=0),IF(Q606&gt;0,-Q606^(1/3),(-Q606)^(1/3)),'OddsRatio_working_3-way'!AM606-'OddsRatio_working_3-way'!R606/3)</f>
        <v>-0.70838009710508332</v>
      </c>
      <c r="AT606" s="11">
        <f>IF(('OddsRatio_working_3-way'!X606=0),IF(Q606&gt;0,-Q606^(1/3),(-Q606)^(1/3)),'OddsRatio_working_3-way'!AN606-'OddsRatio_working_3-way'!R606/3)</f>
        <v>-0.35832034843882865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9">
        <f t="shared" si="130"/>
        <v>0.28792725755695731</v>
      </c>
      <c r="E607" s="9">
        <f t="shared" si="131"/>
        <v>0.28617807637522702</v>
      </c>
      <c r="F607" s="9">
        <f t="shared" si="132"/>
        <v>0.42589466606781556</v>
      </c>
      <c r="G607" s="9">
        <f t="shared" si="133"/>
        <v>1.0614160731684523</v>
      </c>
      <c r="H607" s="9">
        <f t="shared" si="134"/>
        <v>3.4730994504824944</v>
      </c>
      <c r="I607" s="9">
        <f t="shared" si="135"/>
        <v>3.494327771945863</v>
      </c>
      <c r="J607" s="9">
        <f t="shared" si="136"/>
        <v>2.3479984129239346</v>
      </c>
      <c r="K607" s="11">
        <f t="shared" si="137"/>
        <v>0.3003003003003003</v>
      </c>
      <c r="L607" s="11">
        <f t="shared" si="138"/>
        <v>0.29850746268656714</v>
      </c>
      <c r="M607" s="11">
        <f t="shared" si="139"/>
        <v>0.44052863436123346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-0.27460763413160016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0.23496440091877002</v>
      </c>
      <c r="Q607" s="11">
        <f>2*'OddsRatio_working_3-way'!K607*'OddsRatio_working_3-way'!L607*'OddsRatio_working_3-way'!M607</f>
        <v>7.8979630560931088E-2</v>
      </c>
      <c r="R607" s="11">
        <f t="shared" si="140"/>
        <v>0</v>
      </c>
      <c r="S607" s="11">
        <f t="shared" si="141"/>
        <v>-0.85563681309081185</v>
      </c>
      <c r="T607" s="11">
        <f t="shared" si="142"/>
        <v>-0.28760901280363421</v>
      </c>
      <c r="U607" s="11">
        <f>'OddsRatio_working_3-way'!S607-'OddsRatio_working_3-way'!R607^2/3</f>
        <v>-0.85563681309081185</v>
      </c>
      <c r="V607" s="11">
        <f>'OddsRatio_working_3-way'!S607*'OddsRatio_working_3-way'!R607/3-2*'OddsRatio_working_3-way'!R607^3/27-'OddsRatio_working_3-way'!T607</f>
        <v>0.28760901280363421</v>
      </c>
      <c r="W607" s="11">
        <f>'OddsRatio_working_3-way'!V607^2+4*'OddsRatio_working_3-way'!U607^3/27</f>
        <v>-1.0084610467329419E-2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0.15231837931878942</v>
      </c>
      <c r="Y607" s="11">
        <f>IF('OddsRatio_working_3-way'!W607&gt;=0,IF('OddsRatio_working_3-way'!V607+SQRT('OddsRatio_working_3-way'!W607)&gt;0,0,PI()),ACOS('OddsRatio_working_3-way'!V607/(2*'OddsRatio_working_3-way'!X607)))</f>
        <v>0.33592814813656124</v>
      </c>
      <c r="Z607" s="11">
        <f>'OddsRatio_working_3-way'!X607^(1/3)*COS('OddsRatio_working_3-way'!Y607/3)</f>
        <v>0.53070803658422616</v>
      </c>
      <c r="AA607" s="11">
        <f>'OddsRatio_working_3-way'!X607^(1/3)*COS(('OddsRatio_working_3-way'!Y607+2*PI())/3)</f>
        <v>-0.31703513864945221</v>
      </c>
      <c r="AB607" s="11">
        <f>'OddsRatio_working_3-way'!X607^(1/3)*COS(('OddsRatio_working_3-way'!Y607+4*PI())/3)</f>
        <v>-0.21367289793477398</v>
      </c>
      <c r="AC607" s="11">
        <f>'OddsRatio_working_3-way'!X607^(1/3)*SIN('OddsRatio_working_3-way'!Y607/3)</f>
        <v>5.9676217500662349E-2</v>
      </c>
      <c r="AD607" s="11">
        <f>'OddsRatio_working_3-way'!X607^(1/3)*SIN(('OddsRatio_working_3-way'!Y607+2*PI())/3)</f>
        <v>0.42976853292416983</v>
      </c>
      <c r="AE607" s="11">
        <f>'OddsRatio_working_3-way'!X607^(1/3)*SIN(('OddsRatio_working_3-way'!Y607+4*PI())/3)</f>
        <v>-0.48944475042483221</v>
      </c>
      <c r="AF607" s="11">
        <f>-'OddsRatio_working_3-way'!U607/(3*'OddsRatio_working_3-way'!X607^(1/3))*COS(('OddsRatio_working_3-way'!Y607)/3)</f>
        <v>0.53070803658422616</v>
      </c>
      <c r="AG607" s="11">
        <f>-'OddsRatio_working_3-way'!U607/(3*'OddsRatio_working_3-way'!X607^(1/3))*COS(('OddsRatio_working_3-way'!Y607+2*PI())/3)</f>
        <v>-0.31703513864945221</v>
      </c>
      <c r="AH607" s="11">
        <f>-'OddsRatio_working_3-way'!U607/(3*'OddsRatio_working_3-way'!X607^(1/3))*COS(('OddsRatio_working_3-way'!Y607+4*PI())/3)</f>
        <v>-0.21367289793477398</v>
      </c>
      <c r="AI607" s="11">
        <f>'OddsRatio_working_3-way'!U607/(3*'OddsRatio_working_3-way'!X607^(1/3))*SIN(('OddsRatio_working_3-way'!Y607)/3)</f>
        <v>-5.9676217500662349E-2</v>
      </c>
      <c r="AJ607" s="11">
        <f>'OddsRatio_working_3-way'!U607/(3*'OddsRatio_working_3-way'!X607^(1/3))*SIN(('OddsRatio_working_3-way'!Y607+2*PI())/3)</f>
        <v>-0.42976853292416983</v>
      </c>
      <c r="AK607" s="11">
        <f>'OddsRatio_working_3-way'!U607/(3*'OddsRatio_working_3-way'!X607^(1/3))*SIN(('OddsRatio_working_3-way'!Y607+4*PI())/3)</f>
        <v>0.48944475042483221</v>
      </c>
      <c r="AL607" s="11">
        <f>'OddsRatio_working_3-way'!Z607+'OddsRatio_working_3-way'!AF607</f>
        <v>1.0614160731684523</v>
      </c>
      <c r="AM607" s="11">
        <f>'OddsRatio_working_3-way'!AA607+'OddsRatio_working_3-way'!AG607</f>
        <v>-0.63407027729890442</v>
      </c>
      <c r="AN607" s="11">
        <f>'OddsRatio_working_3-way'!AB607+'OddsRatio_working_3-way'!AH607</f>
        <v>-0.42734579586954796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1.0614160731684523</v>
      </c>
      <c r="AS607" s="11">
        <f>IF(('OddsRatio_working_3-way'!X607=0),IF(Q607&gt;0,-Q607^(1/3),(-Q607)^(1/3)),'OddsRatio_working_3-way'!AM607-'OddsRatio_working_3-way'!R607/3)</f>
        <v>-0.63407027729890442</v>
      </c>
      <c r="AT607" s="11">
        <f>IF(('OddsRatio_working_3-way'!X607=0),IF(Q607&gt;0,-Q607^(1/3),(-Q607)^(1/3)),'OddsRatio_working_3-way'!AN607-'OddsRatio_working_3-way'!R607/3)</f>
        <v>-0.42734579586954796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9">
        <f t="shared" si="130"/>
        <v>0.58841481989855193</v>
      </c>
      <c r="E608" s="9">
        <f t="shared" si="131"/>
        <v>0.23589709199195785</v>
      </c>
      <c r="F608" s="9">
        <f t="shared" si="132"/>
        <v>0.17568808810949041</v>
      </c>
      <c r="G608" s="9">
        <f t="shared" si="133"/>
        <v>1.0761251212129808</v>
      </c>
      <c r="H608" s="9">
        <f t="shared" si="134"/>
        <v>1.6994813287884372</v>
      </c>
      <c r="I608" s="9">
        <f t="shared" si="135"/>
        <v>4.2391366148510716</v>
      </c>
      <c r="J608" s="9">
        <f t="shared" si="136"/>
        <v>5.6919055284885962</v>
      </c>
      <c r="K608" s="11">
        <f t="shared" si="137"/>
        <v>0.60606060606060608</v>
      </c>
      <c r="L608" s="11">
        <f t="shared" si="138"/>
        <v>0.24937655860349128</v>
      </c>
      <c r="M608" s="11">
        <f t="shared" si="139"/>
        <v>0.18656716417910446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-0.2405322063452856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0.2261420171867933</v>
      </c>
      <c r="Q608" s="11">
        <f>2*'OddsRatio_working_3-way'!K608*'OddsRatio_working_3-way'!L608*'OddsRatio_working_3-way'!M608</f>
        <v>5.6394518001694087E-2</v>
      </c>
      <c r="R608" s="11">
        <f t="shared" si="140"/>
        <v>0</v>
      </c>
      <c r="S608" s="11">
        <f t="shared" si="141"/>
        <v>-0.94017354525142016</v>
      </c>
      <c r="T608" s="11">
        <f t="shared" si="142"/>
        <v>-0.2344572432048429</v>
      </c>
      <c r="U608" s="11">
        <f>'OddsRatio_working_3-way'!S608-'OddsRatio_working_3-way'!R608^2/3</f>
        <v>-0.94017354525142016</v>
      </c>
      <c r="V608" s="11">
        <f>'OddsRatio_working_3-way'!S608*'OddsRatio_working_3-way'!R608/3-2*'OddsRatio_working_3-way'!R608^3/27-'OddsRatio_working_3-way'!T608</f>
        <v>0.2344572432048429</v>
      </c>
      <c r="W608" s="11">
        <f>'OddsRatio_working_3-way'!V608^2+4*'OddsRatio_working_3-way'!U608^3/27</f>
        <v>-6.8147448322166251E-2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0.17544062187345688</v>
      </c>
      <c r="Y608" s="11">
        <f>IF('OddsRatio_working_3-way'!W608&gt;=0,IF('OddsRatio_working_3-way'!V608+SQRT('OddsRatio_working_3-way'!W608)&gt;0,0,PI()),ACOS('OddsRatio_working_3-way'!V608/(2*'OddsRatio_working_3-way'!X608)))</f>
        <v>0.83901573438129917</v>
      </c>
      <c r="Z608" s="11">
        <f>'OddsRatio_working_3-way'!X608^(1/3)*COS('OddsRatio_working_3-way'!Y608/3)</f>
        <v>0.53806256060649038</v>
      </c>
      <c r="AA608" s="11">
        <f>'OddsRatio_working_3-way'!X608^(1/3)*COS(('OddsRatio_working_3-way'!Y608+2*PI())/3)</f>
        <v>-0.40285914350088098</v>
      </c>
      <c r="AB608" s="11">
        <f>'OddsRatio_working_3-way'!X608^(1/3)*COS(('OddsRatio_working_3-way'!Y608+4*PI())/3)</f>
        <v>-0.13520341710560957</v>
      </c>
      <c r="AC608" s="11">
        <f>'OddsRatio_working_3-way'!X608^(1/3)*SIN('OddsRatio_working_3-way'!Y608/3)</f>
        <v>0.15453110568445505</v>
      </c>
      <c r="AD608" s="11">
        <f>'OddsRatio_working_3-way'!X608^(1/3)*SIN(('OddsRatio_working_3-way'!Y608+2*PI())/3)</f>
        <v>0.38871029346829744</v>
      </c>
      <c r="AE608" s="11">
        <f>'OddsRatio_working_3-way'!X608^(1/3)*SIN(('OddsRatio_working_3-way'!Y608+4*PI())/3)</f>
        <v>-0.54324139915275227</v>
      </c>
      <c r="AF608" s="11">
        <f>-'OddsRatio_working_3-way'!U608/(3*'OddsRatio_working_3-way'!X608^(1/3))*COS(('OddsRatio_working_3-way'!Y608)/3)</f>
        <v>0.53806256060649049</v>
      </c>
      <c r="AG608" s="11">
        <f>-'OddsRatio_working_3-way'!U608/(3*'OddsRatio_working_3-way'!X608^(1/3))*COS(('OddsRatio_working_3-way'!Y608+2*PI())/3)</f>
        <v>-0.40285914350088109</v>
      </c>
      <c r="AH608" s="11">
        <f>-'OddsRatio_working_3-way'!U608/(3*'OddsRatio_working_3-way'!X608^(1/3))*COS(('OddsRatio_working_3-way'!Y608+4*PI())/3)</f>
        <v>-0.1352034171056096</v>
      </c>
      <c r="AI608" s="11">
        <f>'OddsRatio_working_3-way'!U608/(3*'OddsRatio_working_3-way'!X608^(1/3))*SIN(('OddsRatio_working_3-way'!Y608)/3)</f>
        <v>-0.15453110568445508</v>
      </c>
      <c r="AJ608" s="11">
        <f>'OddsRatio_working_3-way'!U608/(3*'OddsRatio_working_3-way'!X608^(1/3))*SIN(('OddsRatio_working_3-way'!Y608+2*PI())/3)</f>
        <v>-0.38871029346829755</v>
      </c>
      <c r="AK608" s="11">
        <f>'OddsRatio_working_3-way'!U608/(3*'OddsRatio_working_3-way'!X608^(1/3))*SIN(('OddsRatio_working_3-way'!Y608+4*PI())/3)</f>
        <v>0.54324139915275238</v>
      </c>
      <c r="AL608" s="11">
        <f>'OddsRatio_working_3-way'!Z608+'OddsRatio_working_3-way'!AF608</f>
        <v>1.0761251212129808</v>
      </c>
      <c r="AM608" s="11">
        <f>'OddsRatio_working_3-way'!AA608+'OddsRatio_working_3-way'!AG608</f>
        <v>-0.80571828700176207</v>
      </c>
      <c r="AN608" s="11">
        <f>'OddsRatio_working_3-way'!AB608+'OddsRatio_working_3-way'!AH608</f>
        <v>-0.27040683421121914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1.0761251212129808</v>
      </c>
      <c r="AS608" s="11">
        <f>IF(('OddsRatio_working_3-way'!X608=0),IF(Q608&gt;0,-Q608^(1/3),(-Q608)^(1/3)),'OddsRatio_working_3-way'!AM608-'OddsRatio_working_3-way'!R608/3)</f>
        <v>-0.80571828700176207</v>
      </c>
      <c r="AT608" s="11">
        <f>IF(('OddsRatio_working_3-way'!X608=0),IF(Q608&gt;0,-Q608^(1/3),(-Q608)^(1/3)),'OddsRatio_working_3-way'!AN608-'OddsRatio_working_3-way'!R608/3)</f>
        <v>-0.27040683421121914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9">
        <f t="shared" si="130"/>
        <v>0.5036888962107019</v>
      </c>
      <c r="E609" s="9">
        <f t="shared" si="131"/>
        <v>0.27619591921077252</v>
      </c>
      <c r="F609" s="9">
        <f t="shared" si="132"/>
        <v>0.22011518457852555</v>
      </c>
      <c r="G609" s="9">
        <f t="shared" si="133"/>
        <v>1.0482473207533136</v>
      </c>
      <c r="H609" s="9">
        <f t="shared" si="134"/>
        <v>1.9853524815081143</v>
      </c>
      <c r="I609" s="9">
        <f t="shared" si="135"/>
        <v>3.6206183018832845</v>
      </c>
      <c r="J609" s="9">
        <f t="shared" si="136"/>
        <v>4.5430759441461994</v>
      </c>
      <c r="K609" s="11">
        <f t="shared" si="137"/>
        <v>0.51546391752577325</v>
      </c>
      <c r="L609" s="11">
        <f t="shared" si="138"/>
        <v>0.2857142857142857</v>
      </c>
      <c r="M609" s="11">
        <f t="shared" si="139"/>
        <v>0.22831050228310504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-0.26707957579303432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0.2293192379338404</v>
      </c>
      <c r="Q609" s="11">
        <f>2*'OddsRatio_working_3-way'!K609*'OddsRatio_working_3-way'!L609*'OddsRatio_working_3-way'!M609</f>
        <v>6.724904338235789E-2</v>
      </c>
      <c r="R609" s="11">
        <f t="shared" si="140"/>
        <v>0</v>
      </c>
      <c r="S609" s="11">
        <f t="shared" si="141"/>
        <v>-0.85861765076167706</v>
      </c>
      <c r="T609" s="11">
        <f t="shared" si="142"/>
        <v>-0.25179403248143023</v>
      </c>
      <c r="U609" s="11">
        <f>'OddsRatio_working_3-way'!S609-'OddsRatio_working_3-way'!R609^2/3</f>
        <v>-0.85861765076167706</v>
      </c>
      <c r="V609" s="11">
        <f>'OddsRatio_working_3-way'!S609*'OddsRatio_working_3-way'!R609/3-2*'OddsRatio_working_3-way'!R609^3/27-'OddsRatio_working_3-way'!T609</f>
        <v>0.25179403248143023</v>
      </c>
      <c r="W609" s="11">
        <f>'OddsRatio_working_3-way'!V609^2+4*'OddsRatio_working_3-way'!U609^3/27</f>
        <v>-3.0376620164249718E-2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0.15311503433489904</v>
      </c>
      <c r="Y609" s="11">
        <f>IF('OddsRatio_working_3-way'!W609&gt;=0,IF('OddsRatio_working_3-way'!V609+SQRT('OddsRatio_working_3-way'!W609)&gt;0,0,PI()),ACOS('OddsRatio_working_3-way'!V609/(2*'OddsRatio_working_3-way'!X609)))</f>
        <v>0.60546399090942515</v>
      </c>
      <c r="Z609" s="11">
        <f>'OddsRatio_working_3-way'!X609^(1/3)*COS('OddsRatio_working_3-way'!Y609/3)</f>
        <v>0.5241236603766567</v>
      </c>
      <c r="AA609" s="11">
        <f>'OddsRatio_working_3-way'!X609^(1/3)*COS(('OddsRatio_working_3-way'!Y609+2*PI())/3)</f>
        <v>-0.35493380747669295</v>
      </c>
      <c r="AB609" s="11">
        <f>'OddsRatio_working_3-way'!X609^(1/3)*COS(('OddsRatio_working_3-way'!Y609+4*PI())/3)</f>
        <v>-0.1691898528999638</v>
      </c>
      <c r="AC609" s="11">
        <f>'OddsRatio_working_3-way'!X609^(1/3)*SIN('OddsRatio_working_3-way'!Y609/3)</f>
        <v>0.10723932217522028</v>
      </c>
      <c r="AD609" s="11">
        <f>'OddsRatio_working_3-way'!X609^(1/3)*SIN(('OddsRatio_working_3-way'!Y609+2*PI())/3)</f>
        <v>0.40028474352306193</v>
      </c>
      <c r="AE609" s="11">
        <f>'OddsRatio_working_3-way'!X609^(1/3)*SIN(('OddsRatio_working_3-way'!Y609+4*PI())/3)</f>
        <v>-0.50752406569828223</v>
      </c>
      <c r="AF609" s="11">
        <f>-'OddsRatio_working_3-way'!U609/(3*'OddsRatio_working_3-way'!X609^(1/3))*COS(('OddsRatio_working_3-way'!Y609)/3)</f>
        <v>0.52412366037665681</v>
      </c>
      <c r="AG609" s="11">
        <f>-'OddsRatio_working_3-way'!U609/(3*'OddsRatio_working_3-way'!X609^(1/3))*COS(('OddsRatio_working_3-way'!Y609+2*PI())/3)</f>
        <v>-0.35493380747669306</v>
      </c>
      <c r="AH609" s="11">
        <f>-'OddsRatio_working_3-way'!U609/(3*'OddsRatio_working_3-way'!X609^(1/3))*COS(('OddsRatio_working_3-way'!Y609+4*PI())/3)</f>
        <v>-0.16918985289996383</v>
      </c>
      <c r="AI609" s="11">
        <f>'OddsRatio_working_3-way'!U609/(3*'OddsRatio_working_3-way'!X609^(1/3))*SIN(('OddsRatio_working_3-way'!Y609)/3)</f>
        <v>-0.10723932217522031</v>
      </c>
      <c r="AJ609" s="11">
        <f>'OddsRatio_working_3-way'!U609/(3*'OddsRatio_working_3-way'!X609^(1/3))*SIN(('OddsRatio_working_3-way'!Y609+2*PI())/3)</f>
        <v>-0.40028474352306198</v>
      </c>
      <c r="AK609" s="11">
        <f>'OddsRatio_working_3-way'!U609/(3*'OddsRatio_working_3-way'!X609^(1/3))*SIN(('OddsRatio_working_3-way'!Y609+4*PI())/3)</f>
        <v>0.50752406569828235</v>
      </c>
      <c r="AL609" s="11">
        <f>'OddsRatio_working_3-way'!Z609+'OddsRatio_working_3-way'!AF609</f>
        <v>1.0482473207533136</v>
      </c>
      <c r="AM609" s="11">
        <f>'OddsRatio_working_3-way'!AA609+'OddsRatio_working_3-way'!AG609</f>
        <v>-0.70986761495338602</v>
      </c>
      <c r="AN609" s="11">
        <f>'OddsRatio_working_3-way'!AB609+'OddsRatio_working_3-way'!AH609</f>
        <v>-0.3383797057999276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1.0482473207533136</v>
      </c>
      <c r="AS609" s="11">
        <f>IF(('OddsRatio_working_3-way'!X609=0),IF(Q609&gt;0,-Q609^(1/3),(-Q609)^(1/3)),'OddsRatio_working_3-way'!AM609-'OddsRatio_working_3-way'!R609/3)</f>
        <v>-0.70986761495338602</v>
      </c>
      <c r="AT609" s="11">
        <f>IF(('OddsRatio_working_3-way'!X609=0),IF(Q609&gt;0,-Q609^(1/3),(-Q609)^(1/3)),'OddsRatio_working_3-way'!AN609-'OddsRatio_working_3-way'!R609/3)</f>
        <v>-0.3383797057999276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9">
        <f t="shared" si="130"/>
        <v>0.36340536641596261</v>
      </c>
      <c r="E610" s="9">
        <f t="shared" si="131"/>
        <v>0.3124890526087431</v>
      </c>
      <c r="F610" s="9">
        <f t="shared" si="132"/>
        <v>0.32410558097529429</v>
      </c>
      <c r="G610" s="9">
        <f t="shared" si="133"/>
        <v>1.0427071588690531</v>
      </c>
      <c r="H610" s="9">
        <f t="shared" si="134"/>
        <v>2.7517480269000094</v>
      </c>
      <c r="I610" s="9">
        <f t="shared" si="135"/>
        <v>3.2001121052137016</v>
      </c>
      <c r="J610" s="9">
        <f t="shared" si="136"/>
        <v>3.0854143177381057</v>
      </c>
      <c r="K610" s="11">
        <f t="shared" si="137"/>
        <v>0.37313432835820892</v>
      </c>
      <c r="L610" s="11">
        <f t="shared" si="138"/>
        <v>0.32154340836012862</v>
      </c>
      <c r="M610" s="11">
        <f t="shared" si="139"/>
        <v>0.33333333333333331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-0.28353409799875218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0.23155924557277924</v>
      </c>
      <c r="Q610" s="11">
        <f>2*'OddsRatio_working_3-way'!K610*'OddsRatio_working_3-way'!L610*'OddsRatio_working_3-way'!M610</f>
        <v>7.9985922477643925E-2</v>
      </c>
      <c r="R610" s="11">
        <f t="shared" si="140"/>
        <v>0</v>
      </c>
      <c r="S610" s="11">
        <f t="shared" si="141"/>
        <v>-0.81668923493568069</v>
      </c>
      <c r="T610" s="11">
        <f t="shared" si="142"/>
        <v>-0.28210336267208308</v>
      </c>
      <c r="U610" s="11">
        <f>'OddsRatio_working_3-way'!S610-'OddsRatio_working_3-way'!R610^2/3</f>
        <v>-0.81668923493568069</v>
      </c>
      <c r="V610" s="11">
        <f>'OddsRatio_working_3-way'!S610*'OddsRatio_working_3-way'!R610/3-2*'OddsRatio_working_3-way'!R610^3/27-'OddsRatio_working_3-way'!T610</f>
        <v>0.28210336267208308</v>
      </c>
      <c r="W610" s="11">
        <f>'OddsRatio_working_3-way'!V610^2+4*'OddsRatio_working_3-way'!U610^3/27</f>
        <v>-1.1164265304479393E-3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0.14203761276625354</v>
      </c>
      <c r="Y610" s="11">
        <f>IF('OddsRatio_working_3-way'!W610&gt;=0,IF('OddsRatio_working_3-way'!V610+SQRT('OddsRatio_working_3-way'!W610)&gt;0,0,PI()),ACOS('OddsRatio_working_3-way'!V610/(2*'OddsRatio_working_3-way'!X610)))</f>
        <v>0.1178930510147671</v>
      </c>
      <c r="Z610" s="11">
        <f>'OddsRatio_working_3-way'!X610^(1/3)*COS('OddsRatio_working_3-way'!Y610/3)</f>
        <v>0.52135357943452654</v>
      </c>
      <c r="AA610" s="11">
        <f>'OddsRatio_working_3-way'!X610^(1/3)*COS(('OddsRatio_working_3-way'!Y610+2*PI())/3)</f>
        <v>-0.27842904709555993</v>
      </c>
      <c r="AB610" s="11">
        <f>'OddsRatio_working_3-way'!X610^(1/3)*COS(('OddsRatio_working_3-way'!Y610+4*PI())/3)</f>
        <v>-0.24292453233896635</v>
      </c>
      <c r="AC610" s="11">
        <f>'OddsRatio_working_3-way'!X610^(1/3)*SIN('OddsRatio_working_3-way'!Y610/3)</f>
        <v>2.0498541152166285E-2</v>
      </c>
      <c r="AD610" s="11">
        <f>'OddsRatio_working_3-way'!X610^(1/3)*SIN(('OddsRatio_working_3-way'!Y610+2*PI())/3)</f>
        <v>0.44125617356816521</v>
      </c>
      <c r="AE610" s="11">
        <f>'OddsRatio_working_3-way'!X610^(1/3)*SIN(('OddsRatio_working_3-way'!Y610+4*PI())/3)</f>
        <v>-0.46175471472033153</v>
      </c>
      <c r="AF610" s="11">
        <f>-'OddsRatio_working_3-way'!U610/(3*'OddsRatio_working_3-way'!X610^(1/3))*COS(('OddsRatio_working_3-way'!Y610)/3)</f>
        <v>0.52135357943452654</v>
      </c>
      <c r="AG610" s="11">
        <f>-'OddsRatio_working_3-way'!U610/(3*'OddsRatio_working_3-way'!X610^(1/3))*COS(('OddsRatio_working_3-way'!Y610+2*PI())/3)</f>
        <v>-0.27842904709555993</v>
      </c>
      <c r="AH610" s="11">
        <f>-'OddsRatio_working_3-way'!U610/(3*'OddsRatio_working_3-way'!X610^(1/3))*COS(('OddsRatio_working_3-way'!Y610+4*PI())/3)</f>
        <v>-0.24292453233896635</v>
      </c>
      <c r="AI610" s="11">
        <f>'OddsRatio_working_3-way'!U610/(3*'OddsRatio_working_3-way'!X610^(1/3))*SIN(('OddsRatio_working_3-way'!Y610)/3)</f>
        <v>-2.0498541152166285E-2</v>
      </c>
      <c r="AJ610" s="11">
        <f>'OddsRatio_working_3-way'!U610/(3*'OddsRatio_working_3-way'!X610^(1/3))*SIN(('OddsRatio_working_3-way'!Y610+2*PI())/3)</f>
        <v>-0.44125617356816521</v>
      </c>
      <c r="AK610" s="11">
        <f>'OddsRatio_working_3-way'!U610/(3*'OddsRatio_working_3-way'!X610^(1/3))*SIN(('OddsRatio_working_3-way'!Y610+4*PI())/3)</f>
        <v>0.46175471472033153</v>
      </c>
      <c r="AL610" s="11">
        <f>'OddsRatio_working_3-way'!Z610+'OddsRatio_working_3-way'!AF610</f>
        <v>1.0427071588690531</v>
      </c>
      <c r="AM610" s="11">
        <f>'OddsRatio_working_3-way'!AA610+'OddsRatio_working_3-way'!AG610</f>
        <v>-0.55685809419111987</v>
      </c>
      <c r="AN610" s="11">
        <f>'OddsRatio_working_3-way'!AB610+'OddsRatio_working_3-way'!AH610</f>
        <v>-0.48584906467793271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1.0427071588690531</v>
      </c>
      <c r="AS610" s="11">
        <f>IF(('OddsRatio_working_3-way'!X610=0),IF(Q610&gt;0,-Q610^(1/3),(-Q610)^(1/3)),'OddsRatio_working_3-way'!AM610-'OddsRatio_working_3-way'!R610/3)</f>
        <v>-0.55685809419111987</v>
      </c>
      <c r="AT610" s="11">
        <f>IF(('OddsRatio_working_3-way'!X610=0),IF(Q610&gt;0,-Q610^(1/3),(-Q610)^(1/3)),'OddsRatio_working_3-way'!AN610-'OddsRatio_working_3-way'!R610/3)</f>
        <v>-0.48584906467793271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9">
        <f t="shared" si="130"/>
        <v>0.50725162552013081</v>
      </c>
      <c r="E611" s="9">
        <f t="shared" si="131"/>
        <v>0.26465974980979395</v>
      </c>
      <c r="F611" s="9">
        <f t="shared" si="132"/>
        <v>0.22808862467007543</v>
      </c>
      <c r="G611" s="9">
        <f t="shared" si="133"/>
        <v>1.044524916530374</v>
      </c>
      <c r="H611" s="9">
        <f t="shared" si="134"/>
        <v>1.9714081723732475</v>
      </c>
      <c r="I611" s="9">
        <f t="shared" si="135"/>
        <v>3.7784362779707963</v>
      </c>
      <c r="J611" s="9">
        <f t="shared" si="136"/>
        <v>4.3842607295584131</v>
      </c>
      <c r="K611" s="11">
        <f t="shared" si="137"/>
        <v>0.5181347150259068</v>
      </c>
      <c r="L611" s="11">
        <f t="shared" si="138"/>
        <v>0.27322404371584696</v>
      </c>
      <c r="M611" s="11">
        <f t="shared" si="139"/>
        <v>0.23584905660377356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-0.26761185251190378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0.2280428461456685</v>
      </c>
      <c r="Q611" s="11">
        <f>2*'OddsRatio_working_3-way'!K611*'OddsRatio_working_3-way'!L611*'OddsRatio_working_3-way'!M611</f>
        <v>6.6776821711762385E-2</v>
      </c>
      <c r="R611" s="11">
        <f t="shared" si="140"/>
        <v>0</v>
      </c>
      <c r="S611" s="11">
        <f t="shared" si="141"/>
        <v>-0.85214030696015153</v>
      </c>
      <c r="T611" s="11">
        <f t="shared" si="142"/>
        <v>-0.24952864039828748</v>
      </c>
      <c r="U611" s="11">
        <f>'OddsRatio_working_3-way'!S611-'OddsRatio_working_3-way'!R611^2/3</f>
        <v>-0.85214030696015153</v>
      </c>
      <c r="V611" s="11">
        <f>'OddsRatio_working_3-way'!S611*'OddsRatio_working_3-way'!R611/3-2*'OddsRatio_working_3-way'!R611^3/27-'OddsRatio_working_3-way'!T611</f>
        <v>0.24952864039828748</v>
      </c>
      <c r="W611" s="11">
        <f>'OddsRatio_working_3-way'!V611^2+4*'OddsRatio_working_3-way'!U611^3/27</f>
        <v>-2.940594746855156E-2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0.15138567455968996</v>
      </c>
      <c r="Y611" s="11">
        <f>IF('OddsRatio_working_3-way'!W611&gt;=0,IF('OddsRatio_working_3-way'!V611+SQRT('OddsRatio_working_3-way'!W611)&gt;0,0,PI()),ACOS('OddsRatio_working_3-way'!V611/(2*'OddsRatio_working_3-way'!X611)))</f>
        <v>0.60209869130154647</v>
      </c>
      <c r="Z611" s="11">
        <f>'OddsRatio_working_3-way'!X611^(1/3)*COS('OddsRatio_working_3-way'!Y611/3)</f>
        <v>0.52226245826518702</v>
      </c>
      <c r="AA611" s="11">
        <f>'OddsRatio_working_3-way'!X611^(1/3)*COS(('OddsRatio_working_3-way'!Y611+2*PI())/3)</f>
        <v>-0.35314492515194007</v>
      </c>
      <c r="AB611" s="11">
        <f>'OddsRatio_working_3-way'!X611^(1/3)*COS(('OddsRatio_working_3-way'!Y611+4*PI())/3)</f>
        <v>-0.16911753311324706</v>
      </c>
      <c r="AC611" s="11">
        <f>'OddsRatio_working_3-way'!X611^(1/3)*SIN('OddsRatio_working_3-way'!Y611/3)</f>
        <v>0.10624826433180425</v>
      </c>
      <c r="AD611" s="11">
        <f>'OddsRatio_working_3-way'!X611^(1/3)*SIN(('OddsRatio_working_3-way'!Y611+2*PI())/3)</f>
        <v>0.39916842413465997</v>
      </c>
      <c r="AE611" s="11">
        <f>'OddsRatio_working_3-way'!X611^(1/3)*SIN(('OddsRatio_working_3-way'!Y611+4*PI())/3)</f>
        <v>-0.50541668846646426</v>
      </c>
      <c r="AF611" s="11">
        <f>-'OddsRatio_working_3-way'!U611/(3*'OddsRatio_working_3-way'!X611^(1/3))*COS(('OddsRatio_working_3-way'!Y611)/3)</f>
        <v>0.52226245826518702</v>
      </c>
      <c r="AG611" s="11">
        <f>-'OddsRatio_working_3-way'!U611/(3*'OddsRatio_working_3-way'!X611^(1/3))*COS(('OddsRatio_working_3-way'!Y611+2*PI())/3)</f>
        <v>-0.35314492515194007</v>
      </c>
      <c r="AH611" s="11">
        <f>-'OddsRatio_working_3-way'!U611/(3*'OddsRatio_working_3-way'!X611^(1/3))*COS(('OddsRatio_working_3-way'!Y611+4*PI())/3)</f>
        <v>-0.16911753311324706</v>
      </c>
      <c r="AI611" s="11">
        <f>'OddsRatio_working_3-way'!U611/(3*'OddsRatio_working_3-way'!X611^(1/3))*SIN(('OddsRatio_working_3-way'!Y611)/3)</f>
        <v>-0.10624826433180425</v>
      </c>
      <c r="AJ611" s="11">
        <f>'OddsRatio_working_3-way'!U611/(3*'OddsRatio_working_3-way'!X611^(1/3))*SIN(('OddsRatio_working_3-way'!Y611+2*PI())/3)</f>
        <v>-0.39916842413465997</v>
      </c>
      <c r="AK611" s="11">
        <f>'OddsRatio_working_3-way'!U611/(3*'OddsRatio_working_3-way'!X611^(1/3))*SIN(('OddsRatio_working_3-way'!Y611+4*PI())/3)</f>
        <v>0.50541668846646426</v>
      </c>
      <c r="AL611" s="11">
        <f>'OddsRatio_working_3-way'!Z611+'OddsRatio_working_3-way'!AF611</f>
        <v>1.044524916530374</v>
      </c>
      <c r="AM611" s="11">
        <f>'OddsRatio_working_3-way'!AA611+'OddsRatio_working_3-way'!AG611</f>
        <v>-0.70628985030388014</v>
      </c>
      <c r="AN611" s="11">
        <f>'OddsRatio_working_3-way'!AB611+'OddsRatio_working_3-way'!AH611</f>
        <v>-0.33823506622649413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1.044524916530374</v>
      </c>
      <c r="AS611" s="11">
        <f>IF(('OddsRatio_working_3-way'!X611=0),IF(Q611&gt;0,-Q611^(1/3),(-Q611)^(1/3)),'OddsRatio_working_3-way'!AM611-'OddsRatio_working_3-way'!R611/3)</f>
        <v>-0.70628985030388014</v>
      </c>
      <c r="AT611" s="11">
        <f>IF(('OddsRatio_working_3-way'!X611=0),IF(Q611&gt;0,-Q611^(1/3),(-Q611)^(1/3)),'OddsRatio_working_3-way'!AN611-'OddsRatio_working_3-way'!R611/3)</f>
        <v>-0.33823506622649413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9">
        <f t="shared" si="130"/>
        <v>0.23417326747706096</v>
      </c>
      <c r="E612" s="9">
        <f t="shared" si="131"/>
        <v>0.28173742598749729</v>
      </c>
      <c r="F612" s="9">
        <f t="shared" si="132"/>
        <v>0.48408930653544197</v>
      </c>
      <c r="G612" s="9">
        <f t="shared" si="133"/>
        <v>1.0448377823798127</v>
      </c>
      <c r="H612" s="9">
        <f t="shared" si="134"/>
        <v>4.2703422588488138</v>
      </c>
      <c r="I612" s="9">
        <f t="shared" si="135"/>
        <v>3.5494041890067427</v>
      </c>
      <c r="J612" s="9">
        <f t="shared" si="136"/>
        <v>2.0657345380274088</v>
      </c>
      <c r="K612" s="11">
        <f t="shared" si="137"/>
        <v>0.24213075060532688</v>
      </c>
      <c r="L612" s="11">
        <f t="shared" si="138"/>
        <v>0.29069767441860467</v>
      </c>
      <c r="M612" s="11">
        <f t="shared" si="139"/>
        <v>0.49504950495049505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-0.27144039084352167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0.22962837417814647</v>
      </c>
      <c r="Q612" s="11">
        <f>2*'OddsRatio_working_3-way'!K612*'OddsRatio_working_3-way'!L612*'OddsRatio_working_3-way'!M612</f>
        <v>6.9689946639801659E-2</v>
      </c>
      <c r="R612" s="11">
        <f t="shared" si="140"/>
        <v>0</v>
      </c>
      <c r="S612" s="11">
        <f t="shared" si="141"/>
        <v>-0.84596243567347817</v>
      </c>
      <c r="T612" s="11">
        <f t="shared" si="142"/>
        <v>-0.25674125513610868</v>
      </c>
      <c r="U612" s="11">
        <f>'OddsRatio_working_3-way'!S612-'OddsRatio_working_3-way'!R612^2/3</f>
        <v>-0.84596243567347817</v>
      </c>
      <c r="V612" s="11">
        <f>'OddsRatio_working_3-way'!S612*'OddsRatio_working_3-way'!R612/3-2*'OddsRatio_working_3-way'!R612^3/27-'OddsRatio_working_3-way'!T612</f>
        <v>0.25674125513610868</v>
      </c>
      <c r="W612" s="11">
        <f>'OddsRatio_working_3-way'!V612^2+4*'OddsRatio_working_3-way'!U612^3/27</f>
        <v>-2.3775051379683984E-2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0.14974238166643775</v>
      </c>
      <c r="Y612" s="11">
        <f>IF('OddsRatio_working_3-way'!W612&gt;=0,IF('OddsRatio_working_3-way'!V612+SQRT('OddsRatio_working_3-way'!W612)&gt;0,0,PI()),ACOS('OddsRatio_working_3-way'!V612/(2*'OddsRatio_working_3-way'!X612)))</f>
        <v>0.54083997373055515</v>
      </c>
      <c r="Z612" s="11">
        <f>'OddsRatio_working_3-way'!X612^(1/3)*COS('OddsRatio_working_3-way'!Y612/3)</f>
        <v>0.52241889118990648</v>
      </c>
      <c r="AA612" s="11">
        <f>'OddsRatio_working_3-way'!X612^(1/3)*COS(('OddsRatio_working_3-way'!Y612+2*PI())/3)</f>
        <v>-0.34366843852053458</v>
      </c>
      <c r="AB612" s="11">
        <f>'OddsRatio_working_3-way'!X612^(1/3)*COS(('OddsRatio_working_3-way'!Y612+4*PI())/3)</f>
        <v>-0.17875045266937181</v>
      </c>
      <c r="AC612" s="11">
        <f>'OddsRatio_working_3-way'!X612^(1/3)*SIN('OddsRatio_working_3-way'!Y612/3)</f>
        <v>9.5215443525379737E-2</v>
      </c>
      <c r="AD612" s="11">
        <f>'OddsRatio_working_3-way'!X612^(1/3)*SIN(('OddsRatio_working_3-way'!Y612+2*PI())/3)</f>
        <v>0.40482030942466768</v>
      </c>
      <c r="AE612" s="11">
        <f>'OddsRatio_working_3-way'!X612^(1/3)*SIN(('OddsRatio_working_3-way'!Y612+4*PI())/3)</f>
        <v>-0.50003575295004732</v>
      </c>
      <c r="AF612" s="11">
        <f>-'OddsRatio_working_3-way'!U612/(3*'OddsRatio_working_3-way'!X612^(1/3))*COS(('OddsRatio_working_3-way'!Y612)/3)</f>
        <v>0.52241889118990636</v>
      </c>
      <c r="AG612" s="11">
        <f>-'OddsRatio_working_3-way'!U612/(3*'OddsRatio_working_3-way'!X612^(1/3))*COS(('OddsRatio_working_3-way'!Y612+2*PI())/3)</f>
        <v>-0.34366843852053452</v>
      </c>
      <c r="AH612" s="11">
        <f>-'OddsRatio_working_3-way'!U612/(3*'OddsRatio_working_3-way'!X612^(1/3))*COS(('OddsRatio_working_3-way'!Y612+4*PI())/3)</f>
        <v>-0.17875045266937178</v>
      </c>
      <c r="AI612" s="11">
        <f>'OddsRatio_working_3-way'!U612/(3*'OddsRatio_working_3-way'!X612^(1/3))*SIN(('OddsRatio_working_3-way'!Y612)/3)</f>
        <v>-9.5215443525379709E-2</v>
      </c>
      <c r="AJ612" s="11">
        <f>'OddsRatio_working_3-way'!U612/(3*'OddsRatio_working_3-way'!X612^(1/3))*SIN(('OddsRatio_working_3-way'!Y612+2*PI())/3)</f>
        <v>-0.40482030942466757</v>
      </c>
      <c r="AK612" s="11">
        <f>'OddsRatio_working_3-way'!U612/(3*'OddsRatio_working_3-way'!X612^(1/3))*SIN(('OddsRatio_working_3-way'!Y612+4*PI())/3)</f>
        <v>0.50003575295004732</v>
      </c>
      <c r="AL612" s="11">
        <f>'OddsRatio_working_3-way'!Z612+'OddsRatio_working_3-way'!AF612</f>
        <v>1.0448377823798127</v>
      </c>
      <c r="AM612" s="11">
        <f>'OddsRatio_working_3-way'!AA612+'OddsRatio_working_3-way'!AG612</f>
        <v>-0.68733687704106905</v>
      </c>
      <c r="AN612" s="11">
        <f>'OddsRatio_working_3-way'!AB612+'OddsRatio_working_3-way'!AH612</f>
        <v>-0.35750090533874357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1.0448377823798127</v>
      </c>
      <c r="AS612" s="11">
        <f>IF(('OddsRatio_working_3-way'!X612=0),IF(Q612&gt;0,-Q612^(1/3),(-Q612)^(1/3)),'OddsRatio_working_3-way'!AM612-'OddsRatio_working_3-way'!R612/3)</f>
        <v>-0.68733687704106905</v>
      </c>
      <c r="AT612" s="11">
        <f>IF(('OddsRatio_working_3-way'!X612=0),IF(Q612&gt;0,-Q612^(1/3),(-Q612)^(1/3)),'OddsRatio_working_3-way'!AN612-'OddsRatio_working_3-way'!R612/3)</f>
        <v>-0.35750090533874357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9">
        <f t="shared" si="130"/>
        <v>0.41025178776709181</v>
      </c>
      <c r="E613" s="9">
        <f t="shared" si="131"/>
        <v>0.28401978347409768</v>
      </c>
      <c r="F613" s="9">
        <f t="shared" si="132"/>
        <v>0.30572842875881079</v>
      </c>
      <c r="G613" s="9">
        <f t="shared" si="133"/>
        <v>1.041686568403172</v>
      </c>
      <c r="H613" s="9">
        <f t="shared" si="134"/>
        <v>2.4375274643963771</v>
      </c>
      <c r="I613" s="9">
        <f t="shared" si="135"/>
        <v>3.5208814955356762</v>
      </c>
      <c r="J613" s="9">
        <f t="shared" si="136"/>
        <v>3.270876719118915</v>
      </c>
      <c r="K613" s="11">
        <f t="shared" si="137"/>
        <v>0.42016806722689076</v>
      </c>
      <c r="L613" s="11">
        <f t="shared" si="138"/>
        <v>0.29239766081871343</v>
      </c>
      <c r="M613" s="11">
        <f t="shared" si="139"/>
        <v>0.31446540880503143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-0.28126828354645417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0.23103139523491181</v>
      </c>
      <c r="Q613" s="11">
        <f>2*'OddsRatio_working_3-way'!K613*'OddsRatio_working_3-way'!L613*'OddsRatio_working_3-way'!M613</f>
        <v>7.7268025162177845E-2</v>
      </c>
      <c r="R613" s="11">
        <f t="shared" si="140"/>
        <v>0</v>
      </c>
      <c r="S613" s="11">
        <f t="shared" si="141"/>
        <v>-0.821391563676801</v>
      </c>
      <c r="T613" s="11">
        <f t="shared" si="142"/>
        <v>-0.2747128975507695</v>
      </c>
      <c r="U613" s="11">
        <f>'OddsRatio_working_3-way'!S613-'OddsRatio_working_3-way'!R613^2/3</f>
        <v>-0.821391563676801</v>
      </c>
      <c r="V613" s="11">
        <f>'OddsRatio_working_3-way'!S613*'OddsRatio_working_3-way'!R613/3-2*'OddsRatio_working_3-way'!R613^3/27-'OddsRatio_working_3-way'!T613</f>
        <v>0.2747128975507695</v>
      </c>
      <c r="W613" s="11">
        <f>'OddsRatio_working_3-way'!V613^2+4*'OddsRatio_working_3-way'!U613^3/27</f>
        <v>-6.6335392687750239E-3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0.14326611196433947</v>
      </c>
      <c r="Y613" s="11">
        <f>IF('OddsRatio_working_3-way'!W613&gt;=0,IF('OddsRatio_working_3-way'!V613+SQRT('OddsRatio_working_3-way'!W613)&gt;0,0,PI()),ACOS('OddsRatio_working_3-way'!V613/(2*'OddsRatio_working_3-way'!X613)))</f>
        <v>0.28822318709958283</v>
      </c>
      <c r="Z613" s="11">
        <f>'OddsRatio_working_3-way'!X613^(1/3)*COS('OddsRatio_working_3-way'!Y613/3)</f>
        <v>0.5208432842015861</v>
      </c>
      <c r="AA613" s="11">
        <f>'OddsRatio_working_3-way'!X613^(1/3)*COS(('OddsRatio_working_3-way'!Y613+2*PI())/3)</f>
        <v>-0.3038911244508235</v>
      </c>
      <c r="AB613" s="11">
        <f>'OddsRatio_working_3-way'!X613^(1/3)*COS(('OddsRatio_working_3-way'!Y613+4*PI())/3)</f>
        <v>-0.21695215975076274</v>
      </c>
      <c r="AC613" s="11">
        <f>'OddsRatio_working_3-way'!X613^(1/3)*SIN('OddsRatio_working_3-way'!Y613/3)</f>
        <v>5.0194234672647574E-2</v>
      </c>
      <c r="AD613" s="11">
        <f>'OddsRatio_working_3-way'!X613^(1/3)*SIN(('OddsRatio_working_3-way'!Y613+2*PI())/3)</f>
        <v>0.42596639817276799</v>
      </c>
      <c r="AE613" s="11">
        <f>'OddsRatio_working_3-way'!X613^(1/3)*SIN(('OddsRatio_working_3-way'!Y613+4*PI())/3)</f>
        <v>-0.47616063284541549</v>
      </c>
      <c r="AF613" s="11">
        <f>-'OddsRatio_working_3-way'!U613/(3*'OddsRatio_working_3-way'!X613^(1/3))*COS(('OddsRatio_working_3-way'!Y613)/3)</f>
        <v>0.52084328420158599</v>
      </c>
      <c r="AG613" s="11">
        <f>-'OddsRatio_working_3-way'!U613/(3*'OddsRatio_working_3-way'!X613^(1/3))*COS(('OddsRatio_working_3-way'!Y613+2*PI())/3)</f>
        <v>-0.30389112445082345</v>
      </c>
      <c r="AH613" s="11">
        <f>-'OddsRatio_working_3-way'!U613/(3*'OddsRatio_working_3-way'!X613^(1/3))*COS(('OddsRatio_working_3-way'!Y613+4*PI())/3)</f>
        <v>-0.21695215975076271</v>
      </c>
      <c r="AI613" s="11">
        <f>'OddsRatio_working_3-way'!U613/(3*'OddsRatio_working_3-way'!X613^(1/3))*SIN(('OddsRatio_working_3-way'!Y613)/3)</f>
        <v>-5.019423467264756E-2</v>
      </c>
      <c r="AJ613" s="11">
        <f>'OddsRatio_working_3-way'!U613/(3*'OddsRatio_working_3-way'!X613^(1/3))*SIN(('OddsRatio_working_3-way'!Y613+2*PI())/3)</f>
        <v>-0.42596639817276793</v>
      </c>
      <c r="AK613" s="11">
        <f>'OddsRatio_working_3-way'!U613/(3*'OddsRatio_working_3-way'!X613^(1/3))*SIN(('OddsRatio_working_3-way'!Y613+4*PI())/3)</f>
        <v>0.47616063284541543</v>
      </c>
      <c r="AL613" s="11">
        <f>'OddsRatio_working_3-way'!Z613+'OddsRatio_working_3-way'!AF613</f>
        <v>1.041686568403172</v>
      </c>
      <c r="AM613" s="11">
        <f>'OddsRatio_working_3-way'!AA613+'OddsRatio_working_3-way'!AG613</f>
        <v>-0.60778224890164689</v>
      </c>
      <c r="AN613" s="11">
        <f>'OddsRatio_working_3-way'!AB613+'OddsRatio_working_3-way'!AH613</f>
        <v>-0.43390431950152542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1.041686568403172</v>
      </c>
      <c r="AS613" s="11">
        <f>IF(('OddsRatio_working_3-way'!X613=0),IF(Q613&gt;0,-Q613^(1/3),(-Q613)^(1/3)),'OddsRatio_working_3-way'!AM613-'OddsRatio_working_3-way'!R613/3)</f>
        <v>-0.60778224890164689</v>
      </c>
      <c r="AT613" s="11">
        <f>IF(('OddsRatio_working_3-way'!X613=0),IF(Q613&gt;0,-Q613^(1/3),(-Q613)^(1/3)),'OddsRatio_working_3-way'!AN613-'OddsRatio_working_3-way'!R613/3)</f>
        <v>-0.43390431950152542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9">
        <f t="shared" si="130"/>
        <v>0.45015199285031893</v>
      </c>
      <c r="E614" s="9">
        <f t="shared" si="131"/>
        <v>0.28869830031633564</v>
      </c>
      <c r="F614" s="9">
        <f t="shared" si="132"/>
        <v>0.26114970683334532</v>
      </c>
      <c r="G614" s="9">
        <f t="shared" si="133"/>
        <v>1.0439930715194237</v>
      </c>
      <c r="H614" s="9">
        <f t="shared" si="134"/>
        <v>2.2214718936777258</v>
      </c>
      <c r="I614" s="9">
        <f t="shared" si="135"/>
        <v>3.4638236487858403</v>
      </c>
      <c r="J614" s="9">
        <f t="shared" si="136"/>
        <v>3.8292212238176382</v>
      </c>
      <c r="K614" s="11">
        <f t="shared" si="137"/>
        <v>0.46082949308755761</v>
      </c>
      <c r="L614" s="11">
        <f t="shared" si="138"/>
        <v>0.29761904761904762</v>
      </c>
      <c r="M614" s="11">
        <f t="shared" si="139"/>
        <v>0.26954177897574122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-0.27662678844253097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0.23068091683243158</v>
      </c>
      <c r="Q614" s="11">
        <f>2*'OddsRatio_working_3-way'!K614*'OddsRatio_working_3-way'!L614*'OddsRatio_working_3-way'!M614</f>
        <v>7.3936191292446024E-2</v>
      </c>
      <c r="R614" s="11">
        <f t="shared" si="140"/>
        <v>0</v>
      </c>
      <c r="S614" s="11">
        <f t="shared" si="141"/>
        <v>-0.83390664415118776</v>
      </c>
      <c r="T614" s="11">
        <f t="shared" si="142"/>
        <v>-0.26727777056127816</v>
      </c>
      <c r="U614" s="11">
        <f>'OddsRatio_working_3-way'!S614-'OddsRatio_working_3-way'!R614^2/3</f>
        <v>-0.83390664415118776</v>
      </c>
      <c r="V614" s="11">
        <f>'OddsRatio_working_3-way'!S614*'OddsRatio_working_3-way'!R614/3-2*'OddsRatio_working_3-way'!R614^3/27-'OddsRatio_working_3-way'!T614</f>
        <v>0.26727777056127816</v>
      </c>
      <c r="W614" s="11">
        <f>'OddsRatio_working_3-way'!V614^2+4*'OddsRatio_working_3-way'!U614^3/27</f>
        <v>-1.4473544940470359E-2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0.14655285017415867</v>
      </c>
      <c r="Y614" s="11">
        <f>IF('OddsRatio_working_3-way'!W614&gt;=0,IF('OddsRatio_working_3-way'!V614+SQRT('OddsRatio_working_3-way'!W614)&gt;0,0,PI()),ACOS('OddsRatio_working_3-way'!V614/(2*'OddsRatio_working_3-way'!X614)))</f>
        <v>0.42295053077794331</v>
      </c>
      <c r="Z614" s="11">
        <f>'OddsRatio_working_3-way'!X614^(1/3)*COS('OddsRatio_working_3-way'!Y614/3)</f>
        <v>0.52199653575971183</v>
      </c>
      <c r="AA614" s="11">
        <f>'OddsRatio_working_3-way'!X614^(1/3)*COS(('OddsRatio_working_3-way'!Y614+2*PI())/3)</f>
        <v>-0.32515723863953844</v>
      </c>
      <c r="AB614" s="11">
        <f>'OddsRatio_working_3-way'!X614^(1/3)*COS(('OddsRatio_working_3-way'!Y614+4*PI())/3)</f>
        <v>-0.19683929712017381</v>
      </c>
      <c r="AC614" s="11">
        <f>'OddsRatio_working_3-way'!X614^(1/3)*SIN('OddsRatio_working_3-way'!Y614/3)</f>
        <v>7.4084398078064023E-2</v>
      </c>
      <c r="AD614" s="11">
        <f>'OddsRatio_working_3-way'!X614^(1/3)*SIN(('OddsRatio_working_3-way'!Y614+2*PI())/3)</f>
        <v>0.41502006161635069</v>
      </c>
      <c r="AE614" s="11">
        <f>'OddsRatio_working_3-way'!X614^(1/3)*SIN(('OddsRatio_working_3-way'!Y614+4*PI())/3)</f>
        <v>-0.48910445969441452</v>
      </c>
      <c r="AF614" s="11">
        <f>-'OddsRatio_working_3-way'!U614/(3*'OddsRatio_working_3-way'!X614^(1/3))*COS(('OddsRatio_working_3-way'!Y614)/3)</f>
        <v>0.52199653575971194</v>
      </c>
      <c r="AG614" s="11">
        <f>-'OddsRatio_working_3-way'!U614/(3*'OddsRatio_working_3-way'!X614^(1/3))*COS(('OddsRatio_working_3-way'!Y614+2*PI())/3)</f>
        <v>-0.32515723863953849</v>
      </c>
      <c r="AH614" s="11">
        <f>-'OddsRatio_working_3-way'!U614/(3*'OddsRatio_working_3-way'!X614^(1/3))*COS(('OddsRatio_working_3-way'!Y614+4*PI())/3)</f>
        <v>-0.19683929712017384</v>
      </c>
      <c r="AI614" s="11">
        <f>'OddsRatio_working_3-way'!U614/(3*'OddsRatio_working_3-way'!X614^(1/3))*SIN(('OddsRatio_working_3-way'!Y614)/3)</f>
        <v>-7.4084398078064037E-2</v>
      </c>
      <c r="AJ614" s="11">
        <f>'OddsRatio_working_3-way'!U614/(3*'OddsRatio_working_3-way'!X614^(1/3))*SIN(('OddsRatio_working_3-way'!Y614+2*PI())/3)</f>
        <v>-0.41502006161635074</v>
      </c>
      <c r="AK614" s="11">
        <f>'OddsRatio_working_3-way'!U614/(3*'OddsRatio_working_3-way'!X614^(1/3))*SIN(('OddsRatio_working_3-way'!Y614+4*PI())/3)</f>
        <v>0.48910445969441463</v>
      </c>
      <c r="AL614" s="11">
        <f>'OddsRatio_working_3-way'!Z614+'OddsRatio_working_3-way'!AF614</f>
        <v>1.0439930715194237</v>
      </c>
      <c r="AM614" s="11">
        <f>'OddsRatio_working_3-way'!AA614+'OddsRatio_working_3-way'!AG614</f>
        <v>-0.65031447727907699</v>
      </c>
      <c r="AN614" s="11">
        <f>'OddsRatio_working_3-way'!AB614+'OddsRatio_working_3-way'!AH614</f>
        <v>-0.39367859424034768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1.0439930715194237</v>
      </c>
      <c r="AS614" s="11">
        <f>IF(('OddsRatio_working_3-way'!X614=0),IF(Q614&gt;0,-Q614^(1/3),(-Q614)^(1/3)),'OddsRatio_working_3-way'!AM614-'OddsRatio_working_3-way'!R614/3)</f>
        <v>-0.65031447727907699</v>
      </c>
      <c r="AT614" s="11">
        <f>IF(('OddsRatio_working_3-way'!X614=0),IF(Q614&gt;0,-Q614^(1/3),(-Q614)^(1/3)),'OddsRatio_working_3-way'!AN614-'OddsRatio_working_3-way'!R614/3)</f>
        <v>-0.39367859424034768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9">
        <f t="shared" si="130"/>
        <v>0.39986355388934819</v>
      </c>
      <c r="E615" s="9">
        <f t="shared" si="131"/>
        <v>0.29256523807849361</v>
      </c>
      <c r="F615" s="9">
        <f t="shared" si="132"/>
        <v>0.30757120803215837</v>
      </c>
      <c r="G615" s="9">
        <f t="shared" si="133"/>
        <v>1.0422590827707763</v>
      </c>
      <c r="H615" s="9">
        <f t="shared" si="134"/>
        <v>2.5008530791899175</v>
      </c>
      <c r="I615" s="9">
        <f t="shared" si="135"/>
        <v>3.4180410720282004</v>
      </c>
      <c r="J615" s="9">
        <f t="shared" si="136"/>
        <v>3.2512796187848769</v>
      </c>
      <c r="K615" s="11">
        <f t="shared" si="137"/>
        <v>0.4098360655737705</v>
      </c>
      <c r="L615" s="11">
        <f t="shared" si="138"/>
        <v>0.30120481927710846</v>
      </c>
      <c r="M615" s="11">
        <f t="shared" si="139"/>
        <v>0.31645569620253161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-0.28189620903201951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0.23126329763961431</v>
      </c>
      <c r="Q615" s="11">
        <f>2*'OddsRatio_working_3-way'!K615*'OddsRatio_working_3-way'!L615*'OddsRatio_working_3-way'!M615</f>
        <v>7.8129492445815643E-2</v>
      </c>
      <c r="R615" s="11">
        <f t="shared" si="140"/>
        <v>0</v>
      </c>
      <c r="S615" s="11">
        <f t="shared" si="141"/>
        <v>-0.82038456080601641</v>
      </c>
      <c r="T615" s="11">
        <f t="shared" si="142"/>
        <v>-0.27715694621824877</v>
      </c>
      <c r="U615" s="11">
        <f>'OddsRatio_working_3-way'!S615-'OddsRatio_working_3-way'!R615^2/3</f>
        <v>-0.82038456080601641</v>
      </c>
      <c r="V615" s="11">
        <f>'OddsRatio_working_3-way'!S615*'OddsRatio_working_3-way'!R615/3-2*'OddsRatio_working_3-way'!R615^3/27-'OddsRatio_working_3-way'!T615</f>
        <v>0.27715694621824877</v>
      </c>
      <c r="W615" s="11">
        <f>'OddsRatio_working_3-way'!V615^2+4*'OddsRatio_working_3-way'!U615^3/27</f>
        <v>-4.983153076577887E-3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0.14300273241585554</v>
      </c>
      <c r="Y615" s="11">
        <f>IF('OddsRatio_working_3-way'!W615&gt;=0,IF('OddsRatio_working_3-way'!V615+SQRT('OddsRatio_working_3-way'!W615)&gt;0,0,PI()),ACOS('OddsRatio_working_3-way'!V615/(2*'OddsRatio_working_3-way'!X615)))</f>
        <v>0.24939584629912037</v>
      </c>
      <c r="Z615" s="11">
        <f>'OddsRatio_working_3-way'!X615^(1/3)*COS('OddsRatio_working_3-way'!Y615/3)</f>
        <v>0.52112954138538814</v>
      </c>
      <c r="AA615" s="11">
        <f>'OddsRatio_working_3-way'!X615^(1/3)*COS(('OddsRatio_working_3-way'!Y615+2*PI())/3)</f>
        <v>-0.29816983714783241</v>
      </c>
      <c r="AB615" s="11">
        <f>'OddsRatio_working_3-way'!X615^(1/3)*COS(('OddsRatio_working_3-way'!Y615+4*PI())/3)</f>
        <v>-0.22295970423755584</v>
      </c>
      <c r="AC615" s="11">
        <f>'OddsRatio_working_3-way'!X615^(1/3)*SIN('OddsRatio_working_3-way'!Y615/3)</f>
        <v>4.3422590481535746E-2</v>
      </c>
      <c r="AD615" s="11">
        <f>'OddsRatio_working_3-way'!X615^(1/3)*SIN(('OddsRatio_working_3-way'!Y615+2*PI())/3)</f>
        <v>0.42960012626151217</v>
      </c>
      <c r="AE615" s="11">
        <f>'OddsRatio_working_3-way'!X615^(1/3)*SIN(('OddsRatio_working_3-way'!Y615+4*PI())/3)</f>
        <v>-0.47302271674304791</v>
      </c>
      <c r="AF615" s="11">
        <f>-'OddsRatio_working_3-way'!U615/(3*'OddsRatio_working_3-way'!X615^(1/3))*COS(('OddsRatio_working_3-way'!Y615)/3)</f>
        <v>0.52112954138538814</v>
      </c>
      <c r="AG615" s="11">
        <f>-'OddsRatio_working_3-way'!U615/(3*'OddsRatio_working_3-way'!X615^(1/3))*COS(('OddsRatio_working_3-way'!Y615+2*PI())/3)</f>
        <v>-0.29816983714783241</v>
      </c>
      <c r="AH615" s="11">
        <f>-'OddsRatio_working_3-way'!U615/(3*'OddsRatio_working_3-way'!X615^(1/3))*COS(('OddsRatio_working_3-way'!Y615+4*PI())/3)</f>
        <v>-0.22295970423755584</v>
      </c>
      <c r="AI615" s="11">
        <f>'OddsRatio_working_3-way'!U615/(3*'OddsRatio_working_3-way'!X615^(1/3))*SIN(('OddsRatio_working_3-way'!Y615)/3)</f>
        <v>-4.3422590481535746E-2</v>
      </c>
      <c r="AJ615" s="11">
        <f>'OddsRatio_working_3-way'!U615/(3*'OddsRatio_working_3-way'!X615^(1/3))*SIN(('OddsRatio_working_3-way'!Y615+2*PI())/3)</f>
        <v>-0.42960012626151217</v>
      </c>
      <c r="AK615" s="11">
        <f>'OddsRatio_working_3-way'!U615/(3*'OddsRatio_working_3-way'!X615^(1/3))*SIN(('OddsRatio_working_3-way'!Y615+4*PI())/3)</f>
        <v>0.47302271674304791</v>
      </c>
      <c r="AL615" s="11">
        <f>'OddsRatio_working_3-way'!Z615+'OddsRatio_working_3-way'!AF615</f>
        <v>1.0422590827707763</v>
      </c>
      <c r="AM615" s="11">
        <f>'OddsRatio_working_3-way'!AA615+'OddsRatio_working_3-way'!AG615</f>
        <v>-0.59633967429566481</v>
      </c>
      <c r="AN615" s="11">
        <f>'OddsRatio_working_3-way'!AB615+'OddsRatio_working_3-way'!AH615</f>
        <v>-0.44591940847511169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1.0422590827707763</v>
      </c>
      <c r="AS615" s="11">
        <f>IF(('OddsRatio_working_3-way'!X615=0),IF(Q615&gt;0,-Q615^(1/3),(-Q615)^(1/3)),'OddsRatio_working_3-way'!AM615-'OddsRatio_working_3-way'!R615/3)</f>
        <v>-0.59633967429566481</v>
      </c>
      <c r="AT615" s="11">
        <f>IF(('OddsRatio_working_3-way'!X615=0),IF(Q615&gt;0,-Q615^(1/3),(-Q615)^(1/3)),'OddsRatio_working_3-way'!AN615-'OddsRatio_working_3-way'!R615/3)</f>
        <v>-0.44591940847511169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9">
        <f t="shared" si="130"/>
        <v>0.6228111845754275</v>
      </c>
      <c r="E616" s="9">
        <f t="shared" si="131"/>
        <v>0.23061457815893949</v>
      </c>
      <c r="F616" s="9">
        <f t="shared" si="132"/>
        <v>0.1465742372656329</v>
      </c>
      <c r="G616" s="9">
        <f t="shared" si="133"/>
        <v>1.0624965965469382</v>
      </c>
      <c r="H616" s="9">
        <f t="shared" si="134"/>
        <v>1.6056230600317549</v>
      </c>
      <c r="I616" s="9">
        <f t="shared" si="135"/>
        <v>4.3362393131573853</v>
      </c>
      <c r="J616" s="9">
        <f t="shared" si="136"/>
        <v>6.822481349077222</v>
      </c>
      <c r="K616" s="11">
        <f t="shared" si="137"/>
        <v>0.63694267515923564</v>
      </c>
      <c r="L616" s="11">
        <f t="shared" si="138"/>
        <v>0.24154589371980678</v>
      </c>
      <c r="M616" s="11">
        <f t="shared" si="139"/>
        <v>0.15432098765432098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-0.23286813383431737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0.21819284847890857</v>
      </c>
      <c r="Q616" s="11">
        <f>2*'OddsRatio_working_3-way'!K616*'OddsRatio_working_3-way'!L616*'OddsRatio_working_3-way'!M616</f>
        <v>4.7484841888772271E-2</v>
      </c>
      <c r="R616" s="11">
        <f t="shared" si="140"/>
        <v>0</v>
      </c>
      <c r="S616" s="11">
        <f t="shared" si="141"/>
        <v>-0.93698027671811002</v>
      </c>
      <c r="T616" s="11">
        <f t="shared" si="142"/>
        <v>-0.20391300907902288</v>
      </c>
      <c r="U616" s="11">
        <f>'OddsRatio_working_3-way'!S616-'OddsRatio_working_3-way'!R616^2/3</f>
        <v>-0.93698027671811002</v>
      </c>
      <c r="V616" s="11">
        <f>'OddsRatio_working_3-way'!S616*'OddsRatio_working_3-way'!R616/3-2*'OddsRatio_working_3-way'!R616^3/27-'OddsRatio_working_3-way'!T616</f>
        <v>0.20391300907902288</v>
      </c>
      <c r="W616" s="11">
        <f>'OddsRatio_working_3-way'!V616^2+4*'OddsRatio_working_3-way'!U616^3/27</f>
        <v>-8.0286892847339877E-2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0.17454756380353861</v>
      </c>
      <c r="Y616" s="11">
        <f>IF('OddsRatio_working_3-way'!W616&gt;=0,IF('OddsRatio_working_3-way'!V616+SQRT('OddsRatio_working_3-way'!W616)&gt;0,0,PI()),ACOS('OddsRatio_working_3-way'!V616/(2*'OddsRatio_working_3-way'!X616)))</f>
        <v>0.94700242235806242</v>
      </c>
      <c r="Z616" s="11">
        <f>'OddsRatio_working_3-way'!X616^(1/3)*COS('OddsRatio_working_3-way'!Y616/3)</f>
        <v>0.53124829827346909</v>
      </c>
      <c r="AA616" s="11">
        <f>'OddsRatio_working_3-way'!X616^(1/3)*COS(('OddsRatio_working_3-way'!Y616+2*PI())/3)</f>
        <v>-0.41587894395435399</v>
      </c>
      <c r="AB616" s="11">
        <f>'OddsRatio_working_3-way'!X616^(1/3)*COS(('OddsRatio_working_3-way'!Y616+4*PI())/3)</f>
        <v>-0.11536935431911499</v>
      </c>
      <c r="AC616" s="11">
        <f>'OddsRatio_working_3-way'!X616^(1/3)*SIN('OddsRatio_working_3-way'!Y616/3)</f>
        <v>0.17349929246996915</v>
      </c>
      <c r="AD616" s="11">
        <f>'OddsRatio_working_3-way'!X616^(1/3)*SIN(('OddsRatio_working_3-way'!Y616+2*PI())/3)</f>
        <v>0.37332487578709245</v>
      </c>
      <c r="AE616" s="11">
        <f>'OddsRatio_working_3-way'!X616^(1/3)*SIN(('OddsRatio_working_3-way'!Y616+4*PI())/3)</f>
        <v>-0.54682416825706159</v>
      </c>
      <c r="AF616" s="11">
        <f>-'OddsRatio_working_3-way'!U616/(3*'OddsRatio_working_3-way'!X616^(1/3))*COS(('OddsRatio_working_3-way'!Y616)/3)</f>
        <v>0.53124829827346909</v>
      </c>
      <c r="AG616" s="11">
        <f>-'OddsRatio_working_3-way'!U616/(3*'OddsRatio_working_3-way'!X616^(1/3))*COS(('OddsRatio_working_3-way'!Y616+2*PI())/3)</f>
        <v>-0.41587894395435399</v>
      </c>
      <c r="AH616" s="11">
        <f>-'OddsRatio_working_3-way'!U616/(3*'OddsRatio_working_3-way'!X616^(1/3))*COS(('OddsRatio_working_3-way'!Y616+4*PI())/3)</f>
        <v>-0.11536935431911499</v>
      </c>
      <c r="AI616" s="11">
        <f>'OddsRatio_working_3-way'!U616/(3*'OddsRatio_working_3-way'!X616^(1/3))*SIN(('OddsRatio_working_3-way'!Y616)/3)</f>
        <v>-0.17349929246996915</v>
      </c>
      <c r="AJ616" s="11">
        <f>'OddsRatio_working_3-way'!U616/(3*'OddsRatio_working_3-way'!X616^(1/3))*SIN(('OddsRatio_working_3-way'!Y616+2*PI())/3)</f>
        <v>-0.37332487578709245</v>
      </c>
      <c r="AK616" s="11">
        <f>'OddsRatio_working_3-way'!U616/(3*'OddsRatio_working_3-way'!X616^(1/3))*SIN(('OddsRatio_working_3-way'!Y616+4*PI())/3)</f>
        <v>0.54682416825706159</v>
      </c>
      <c r="AL616" s="11">
        <f>'OddsRatio_working_3-way'!Z616+'OddsRatio_working_3-way'!AF616</f>
        <v>1.0624965965469382</v>
      </c>
      <c r="AM616" s="11">
        <f>'OddsRatio_working_3-way'!AA616+'OddsRatio_working_3-way'!AG616</f>
        <v>-0.83175788790870797</v>
      </c>
      <c r="AN616" s="11">
        <f>'OddsRatio_working_3-way'!AB616+'OddsRatio_working_3-way'!AH616</f>
        <v>-0.23073870863822998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1.0624965965469382</v>
      </c>
      <c r="AS616" s="11">
        <f>IF(('OddsRatio_working_3-way'!X616=0),IF(Q616&gt;0,-Q616^(1/3),(-Q616)^(1/3)),'OddsRatio_working_3-way'!AM616-'OddsRatio_working_3-way'!R616/3)</f>
        <v>-0.83175788790870797</v>
      </c>
      <c r="AT616" s="11">
        <f>IF(('OddsRatio_working_3-way'!X616=0),IF(Q616&gt;0,-Q616^(1/3),(-Q616)^(1/3)),'OddsRatio_working_3-way'!AN616-'OddsRatio_working_3-way'!R616/3)</f>
        <v>-0.23073870863822998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9">
        <f t="shared" si="130"/>
        <v>0.2102981125489102</v>
      </c>
      <c r="E617" s="9">
        <f t="shared" si="131"/>
        <v>0.25279734194303494</v>
      </c>
      <c r="F617" s="9">
        <f t="shared" si="132"/>
        <v>0.53690454550805478</v>
      </c>
      <c r="G617" s="9">
        <f t="shared" si="133"/>
        <v>1.0518639839863253</v>
      </c>
      <c r="H617" s="9">
        <f t="shared" si="134"/>
        <v>4.7551544228311817</v>
      </c>
      <c r="I617" s="9">
        <f t="shared" si="135"/>
        <v>3.9557377950015744</v>
      </c>
      <c r="J617" s="9">
        <f t="shared" si="136"/>
        <v>1.8625284668687867</v>
      </c>
      <c r="K617" s="11">
        <f t="shared" si="137"/>
        <v>0.21881838074398249</v>
      </c>
      <c r="L617" s="11">
        <f t="shared" si="138"/>
        <v>0.26246719160104987</v>
      </c>
      <c r="M617" s="11">
        <f t="shared" si="139"/>
        <v>0.54945054945054939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-0.25958274740989817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0.2272060715521147</v>
      </c>
      <c r="Q617" s="11">
        <f>2*'OddsRatio_working_3-way'!K617*'OddsRatio_working_3-way'!L617*'OddsRatio_working_3-way'!M617</f>
        <v>6.3112797653365194E-2</v>
      </c>
      <c r="R617" s="11">
        <f t="shared" si="140"/>
        <v>0</v>
      </c>
      <c r="S617" s="11">
        <f t="shared" si="141"/>
        <v>-0.87527416139617864</v>
      </c>
      <c r="T617" s="11">
        <f t="shared" si="142"/>
        <v>-0.24313171149893853</v>
      </c>
      <c r="U617" s="11">
        <f>'OddsRatio_working_3-way'!S617-'OddsRatio_working_3-way'!R617^2/3</f>
        <v>-0.87527416139617864</v>
      </c>
      <c r="V617" s="11">
        <f>'OddsRatio_working_3-way'!S617*'OddsRatio_working_3-way'!R617/3-2*'OddsRatio_working_3-way'!R617^3/27-'OddsRatio_working_3-way'!T617</f>
        <v>0.24313171149893853</v>
      </c>
      <c r="W617" s="11">
        <f>'OddsRatio_working_3-way'!V617^2+4*'OddsRatio_working_3-way'!U617^3/27</f>
        <v>-4.0227976313106817E-2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0.15759204092332035</v>
      </c>
      <c r="Y617" s="11">
        <f>IF('OddsRatio_working_3-way'!W617&gt;=0,IF('OddsRatio_working_3-way'!V617+SQRT('OddsRatio_working_3-way'!W617)&gt;0,0,PI()),ACOS('OddsRatio_working_3-way'!V617/(2*'OddsRatio_working_3-way'!X617)))</f>
        <v>0.689764481995356</v>
      </c>
      <c r="Z617" s="11">
        <f>'OddsRatio_working_3-way'!X617^(1/3)*COS('OddsRatio_working_3-way'!Y617/3)</f>
        <v>0.52593199199316254</v>
      </c>
      <c r="AA617" s="11">
        <f>'OddsRatio_working_3-way'!X617^(1/3)*COS(('OddsRatio_working_3-way'!Y617+2*PI())/3)</f>
        <v>-0.36957366550315413</v>
      </c>
      <c r="AB617" s="11">
        <f>'OddsRatio_working_3-way'!X617^(1/3)*COS(('OddsRatio_working_3-way'!Y617+4*PI())/3)</f>
        <v>-0.1563583264900085</v>
      </c>
      <c r="AC617" s="11">
        <f>'OddsRatio_working_3-way'!X617^(1/3)*SIN('OddsRatio_working_3-way'!Y617/3)</f>
        <v>0.12309993337459714</v>
      </c>
      <c r="AD617" s="11">
        <f>'OddsRatio_working_3-way'!X617^(1/3)*SIN(('OddsRatio_working_3-way'!Y617+2*PI())/3)</f>
        <v>0.39392049904173421</v>
      </c>
      <c r="AE617" s="11">
        <f>'OddsRatio_working_3-way'!X617^(1/3)*SIN(('OddsRatio_working_3-way'!Y617+4*PI())/3)</f>
        <v>-0.51702043241633122</v>
      </c>
      <c r="AF617" s="11">
        <f>-'OddsRatio_working_3-way'!U617/(3*'OddsRatio_working_3-way'!X617^(1/3))*COS(('OddsRatio_working_3-way'!Y617)/3)</f>
        <v>0.52593199199316265</v>
      </c>
      <c r="AG617" s="11">
        <f>-'OddsRatio_working_3-way'!U617/(3*'OddsRatio_working_3-way'!X617^(1/3))*COS(('OddsRatio_working_3-way'!Y617+2*PI())/3)</f>
        <v>-0.36957366550315418</v>
      </c>
      <c r="AH617" s="11">
        <f>-'OddsRatio_working_3-way'!U617/(3*'OddsRatio_working_3-way'!X617^(1/3))*COS(('OddsRatio_working_3-way'!Y617+4*PI())/3)</f>
        <v>-0.15635832649000853</v>
      </c>
      <c r="AI617" s="11">
        <f>'OddsRatio_working_3-way'!U617/(3*'OddsRatio_working_3-way'!X617^(1/3))*SIN(('OddsRatio_working_3-way'!Y617)/3)</f>
        <v>-0.12309993337459717</v>
      </c>
      <c r="AJ617" s="11">
        <f>'OddsRatio_working_3-way'!U617/(3*'OddsRatio_working_3-way'!X617^(1/3))*SIN(('OddsRatio_working_3-way'!Y617+2*PI())/3)</f>
        <v>-0.39392049904173426</v>
      </c>
      <c r="AK617" s="11">
        <f>'OddsRatio_working_3-way'!U617/(3*'OddsRatio_working_3-way'!X617^(1/3))*SIN(('OddsRatio_working_3-way'!Y617+4*PI())/3)</f>
        <v>0.51702043241633133</v>
      </c>
      <c r="AL617" s="11">
        <f>'OddsRatio_working_3-way'!Z617+'OddsRatio_working_3-way'!AF617</f>
        <v>1.0518639839863253</v>
      </c>
      <c r="AM617" s="11">
        <f>'OddsRatio_working_3-way'!AA617+'OddsRatio_working_3-way'!AG617</f>
        <v>-0.73914733100630836</v>
      </c>
      <c r="AN617" s="11">
        <f>'OddsRatio_working_3-way'!AB617+'OddsRatio_working_3-way'!AH617</f>
        <v>-0.31271665298001705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1.0518639839863253</v>
      </c>
      <c r="AS617" s="11">
        <f>IF(('OddsRatio_working_3-way'!X617=0),IF(Q617&gt;0,-Q617^(1/3),(-Q617)^(1/3)),'OddsRatio_working_3-way'!AM617-'OddsRatio_working_3-way'!R617/3)</f>
        <v>-0.73914733100630836</v>
      </c>
      <c r="AT617" s="11">
        <f>IF(('OddsRatio_working_3-way'!X617=0),IF(Q617&gt;0,-Q617^(1/3),(-Q617)^(1/3)),'OddsRatio_working_3-way'!AN617-'OddsRatio_working_3-way'!R617/3)</f>
        <v>-0.31271665298001705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9">
        <f t="shared" si="130"/>
        <v>0.39951957523010251</v>
      </c>
      <c r="E618" s="9">
        <f t="shared" si="131"/>
        <v>0.28615800239229677</v>
      </c>
      <c r="F618" s="9">
        <f t="shared" si="132"/>
        <v>0.31432242237760039</v>
      </c>
      <c r="G618" s="9">
        <f t="shared" si="133"/>
        <v>1.0437543510575797</v>
      </c>
      <c r="H618" s="9">
        <f t="shared" si="134"/>
        <v>2.5030062655229144</v>
      </c>
      <c r="I618" s="9">
        <f t="shared" si="135"/>
        <v>3.4945728990276161</v>
      </c>
      <c r="J618" s="9">
        <f t="shared" si="136"/>
        <v>3.1814465937103416</v>
      </c>
      <c r="K618" s="11">
        <f t="shared" si="137"/>
        <v>0.4098360655737705</v>
      </c>
      <c r="L618" s="11">
        <f t="shared" si="138"/>
        <v>0.29498525073746312</v>
      </c>
      <c r="M618" s="11">
        <f t="shared" si="139"/>
        <v>0.3236245954692557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-0.28142240826841336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0.23161874427897794</v>
      </c>
      <c r="Q618" s="11">
        <f>2*'OddsRatio_working_3-way'!K618*'OddsRatio_working_3-way'!L618*'OddsRatio_working_3-way'!M618</f>
        <v>7.8249575769924973E-2</v>
      </c>
      <c r="R618" s="11">
        <f t="shared" si="140"/>
        <v>0</v>
      </c>
      <c r="S618" s="11">
        <f t="shared" si="141"/>
        <v>-0.82302879043685118</v>
      </c>
      <c r="T618" s="11">
        <f t="shared" si="142"/>
        <v>-0.27805026703947672</v>
      </c>
      <c r="U618" s="11">
        <f>'OddsRatio_working_3-way'!S618-'OddsRatio_working_3-way'!R618^2/3</f>
        <v>-0.82302879043685118</v>
      </c>
      <c r="V618" s="11">
        <f>'OddsRatio_working_3-way'!S618*'OddsRatio_working_3-way'!R618/3-2*'OddsRatio_working_3-way'!R618^3/27-'OddsRatio_working_3-way'!T618</f>
        <v>0.27805026703947672</v>
      </c>
      <c r="W618" s="11">
        <f>'OddsRatio_working_3-way'!V618^2+4*'OddsRatio_working_3-way'!U618^3/27</f>
        <v>-5.2806817163063985E-3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0.1436946699751166</v>
      </c>
      <c r="Y618" s="11">
        <f>IF('OddsRatio_working_3-way'!W618&gt;=0,IF('OddsRatio_working_3-way'!V618+SQRT('OddsRatio_working_3-way'!W618)&gt;0,0,PI()),ACOS('OddsRatio_working_3-way'!V618/(2*'OddsRatio_working_3-way'!X618)))</f>
        <v>0.25563169611288217</v>
      </c>
      <c r="Z618" s="11">
        <f>'OddsRatio_working_3-way'!X618^(1/3)*COS('OddsRatio_working_3-way'!Y618/3)</f>
        <v>0.52187717552878976</v>
      </c>
      <c r="AA618" s="11">
        <f>'OddsRatio_working_3-way'!X618^(1/3)*COS(('OddsRatio_working_3-way'!Y618+2*PI())/3)</f>
        <v>-0.29954374099271791</v>
      </c>
      <c r="AB618" s="11">
        <f>'OddsRatio_working_3-way'!X618^(1/3)*COS(('OddsRatio_working_3-way'!Y618+4*PI())/3)</f>
        <v>-0.22233343453607196</v>
      </c>
      <c r="AC618" s="11">
        <f>'OddsRatio_working_3-way'!X618^(1/3)*SIN('OddsRatio_working_3-way'!Y618/3)</f>
        <v>4.457739121695823E-2</v>
      </c>
      <c r="AD618" s="11">
        <f>'OddsRatio_working_3-way'!X618^(1/3)*SIN(('OddsRatio_working_3-way'!Y618+2*PI())/3)</f>
        <v>0.42967019605472345</v>
      </c>
      <c r="AE618" s="11">
        <f>'OddsRatio_working_3-way'!X618^(1/3)*SIN(('OddsRatio_working_3-way'!Y618+4*PI())/3)</f>
        <v>-0.47424758727168154</v>
      </c>
      <c r="AF618" s="11">
        <f>-'OddsRatio_working_3-way'!U618/(3*'OddsRatio_working_3-way'!X618^(1/3))*COS(('OddsRatio_working_3-way'!Y618)/3)</f>
        <v>0.52187717552878998</v>
      </c>
      <c r="AG618" s="11">
        <f>-'OddsRatio_working_3-way'!U618/(3*'OddsRatio_working_3-way'!X618^(1/3))*COS(('OddsRatio_working_3-way'!Y618+2*PI())/3)</f>
        <v>-0.29954374099271802</v>
      </c>
      <c r="AH618" s="11">
        <f>-'OddsRatio_working_3-way'!U618/(3*'OddsRatio_working_3-way'!X618^(1/3))*COS(('OddsRatio_working_3-way'!Y618+4*PI())/3)</f>
        <v>-0.22233343453607204</v>
      </c>
      <c r="AI618" s="11">
        <f>'OddsRatio_working_3-way'!U618/(3*'OddsRatio_working_3-way'!X618^(1/3))*SIN(('OddsRatio_working_3-way'!Y618)/3)</f>
        <v>-4.4577391216958244E-2</v>
      </c>
      <c r="AJ618" s="11">
        <f>'OddsRatio_working_3-way'!U618/(3*'OddsRatio_working_3-way'!X618^(1/3))*SIN(('OddsRatio_working_3-way'!Y618+2*PI())/3)</f>
        <v>-0.42967019605472362</v>
      </c>
      <c r="AK618" s="11">
        <f>'OddsRatio_working_3-way'!U618/(3*'OddsRatio_working_3-way'!X618^(1/3))*SIN(('OddsRatio_working_3-way'!Y618+4*PI())/3)</f>
        <v>0.4742475872716817</v>
      </c>
      <c r="AL618" s="11">
        <f>'OddsRatio_working_3-way'!Z618+'OddsRatio_working_3-way'!AF618</f>
        <v>1.0437543510575797</v>
      </c>
      <c r="AM618" s="11">
        <f>'OddsRatio_working_3-way'!AA618+'OddsRatio_working_3-way'!AG618</f>
        <v>-0.59908748198543593</v>
      </c>
      <c r="AN618" s="11">
        <f>'OddsRatio_working_3-way'!AB618+'OddsRatio_working_3-way'!AH618</f>
        <v>-0.44466686907214403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1.0437543510575797</v>
      </c>
      <c r="AS618" s="11">
        <f>IF(('OddsRatio_working_3-way'!X618=0),IF(Q618&gt;0,-Q618^(1/3),(-Q618)^(1/3)),'OddsRatio_working_3-way'!AM618-'OddsRatio_working_3-way'!R618/3)</f>
        <v>-0.59908748198543593</v>
      </c>
      <c r="AT618" s="11">
        <f>IF(('OddsRatio_working_3-way'!X618=0),IF(Q618&gt;0,-Q618^(1/3),(-Q618)^(1/3)),'OddsRatio_working_3-way'!AN618-'OddsRatio_working_3-way'!R618/3)</f>
        <v>-0.44466686907214403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9">
        <f t="shared" si="130"/>
        <v>0.49787334163388042</v>
      </c>
      <c r="E619" s="9">
        <f t="shared" si="131"/>
        <v>0.26427069538970499</v>
      </c>
      <c r="F619" s="9">
        <f t="shared" si="132"/>
        <v>0.23785596297641456</v>
      </c>
      <c r="G619" s="9">
        <f t="shared" si="133"/>
        <v>1.0505655931450546</v>
      </c>
      <c r="H619" s="9">
        <f t="shared" si="134"/>
        <v>2.0085429694192523</v>
      </c>
      <c r="I619" s="9">
        <f t="shared" si="135"/>
        <v>3.7839988218343952</v>
      </c>
      <c r="J619" s="9">
        <f t="shared" si="136"/>
        <v>4.2042250590924155</v>
      </c>
      <c r="K619" s="11">
        <f t="shared" si="137"/>
        <v>0.51020408163265307</v>
      </c>
      <c r="L619" s="11">
        <f t="shared" si="138"/>
        <v>0.27397260273972601</v>
      </c>
      <c r="M619" s="11">
        <f t="shared" si="139"/>
        <v>0.24691358024691359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-0.26780148893651823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0.22986363495169754</v>
      </c>
      <c r="Q619" s="11">
        <f>2*'OddsRatio_working_3-way'!K619*'OddsRatio_working_3-way'!L619*'OddsRatio_working_3-way'!M619</f>
        <v>6.9028118604113384E-2</v>
      </c>
      <c r="R619" s="11">
        <f t="shared" si="140"/>
        <v>0</v>
      </c>
      <c r="S619" s="11">
        <f t="shared" si="141"/>
        <v>-0.85833591091865147</v>
      </c>
      <c r="T619" s="11">
        <f t="shared" si="142"/>
        <v>-0.25775853180740288</v>
      </c>
      <c r="U619" s="11">
        <f>'OddsRatio_working_3-way'!S619-'OddsRatio_working_3-way'!R619^2/3</f>
        <v>-0.85833591091865147</v>
      </c>
      <c r="V619" s="11">
        <f>'OddsRatio_working_3-way'!S619*'OddsRatio_working_3-way'!R619/3-2*'OddsRatio_working_3-way'!R619^3/27-'OddsRatio_working_3-way'!T619</f>
        <v>0.25775853180740288</v>
      </c>
      <c r="W619" s="11">
        <f>'OddsRatio_working_3-way'!V619^2+4*'OddsRatio_working_3-way'!U619^3/27</f>
        <v>-2.7245110992298788E-2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0.15303967762626683</v>
      </c>
      <c r="Y619" s="11">
        <f>IF('OddsRatio_working_3-way'!W619&gt;=0,IF('OddsRatio_working_3-way'!V619+SQRT('OddsRatio_working_3-way'!W619)&gt;0,0,PI()),ACOS('OddsRatio_working_3-way'!V619/(2*'OddsRatio_working_3-way'!X619)))</f>
        <v>0.56957590833004246</v>
      </c>
      <c r="Z619" s="11">
        <f>'OddsRatio_working_3-way'!X619^(1/3)*COS('OddsRatio_working_3-way'!Y619/3)</f>
        <v>0.5252827965725273</v>
      </c>
      <c r="AA619" s="11">
        <f>'OddsRatio_working_3-way'!X619^(1/3)*COS(('OddsRatio_working_3-way'!Y619+2*PI())/3)</f>
        <v>-0.35006259393338113</v>
      </c>
      <c r="AB619" s="11">
        <f>'OddsRatio_working_3-way'!X619^(1/3)*COS(('OddsRatio_working_3-way'!Y619+4*PI())/3)</f>
        <v>-0.17522020263914626</v>
      </c>
      <c r="AC619" s="11">
        <f>'OddsRatio_working_3-way'!X619^(1/3)*SIN('OddsRatio_working_3-way'!Y619/3)</f>
        <v>0.10094530167948436</v>
      </c>
      <c r="AD619" s="11">
        <f>'OddsRatio_working_3-way'!X619^(1/3)*SIN(('OddsRatio_working_3-way'!Y619+2*PI())/3)</f>
        <v>0.40443559516299987</v>
      </c>
      <c r="AE619" s="11">
        <f>'OddsRatio_working_3-way'!X619^(1/3)*SIN(('OddsRatio_working_3-way'!Y619+4*PI())/3)</f>
        <v>-0.50538089684248422</v>
      </c>
      <c r="AF619" s="11">
        <f>-'OddsRatio_working_3-way'!U619/(3*'OddsRatio_working_3-way'!X619^(1/3))*COS(('OddsRatio_working_3-way'!Y619)/3)</f>
        <v>0.5252827965725273</v>
      </c>
      <c r="AG619" s="11">
        <f>-'OddsRatio_working_3-way'!U619/(3*'OddsRatio_working_3-way'!X619^(1/3))*COS(('OddsRatio_working_3-way'!Y619+2*PI())/3)</f>
        <v>-0.35006259393338113</v>
      </c>
      <c r="AH619" s="11">
        <f>-'OddsRatio_working_3-way'!U619/(3*'OddsRatio_working_3-way'!X619^(1/3))*COS(('OddsRatio_working_3-way'!Y619+4*PI())/3)</f>
        <v>-0.17522020263914626</v>
      </c>
      <c r="AI619" s="11">
        <f>'OddsRatio_working_3-way'!U619/(3*'OddsRatio_working_3-way'!X619^(1/3))*SIN(('OddsRatio_working_3-way'!Y619)/3)</f>
        <v>-0.10094530167948436</v>
      </c>
      <c r="AJ619" s="11">
        <f>'OddsRatio_working_3-way'!U619/(3*'OddsRatio_working_3-way'!X619^(1/3))*SIN(('OddsRatio_working_3-way'!Y619+2*PI())/3)</f>
        <v>-0.40443559516299987</v>
      </c>
      <c r="AK619" s="11">
        <f>'OddsRatio_working_3-way'!U619/(3*'OddsRatio_working_3-way'!X619^(1/3))*SIN(('OddsRatio_working_3-way'!Y619+4*PI())/3)</f>
        <v>0.50538089684248422</v>
      </c>
      <c r="AL619" s="11">
        <f>'OddsRatio_working_3-way'!Z619+'OddsRatio_working_3-way'!AF619</f>
        <v>1.0505655931450546</v>
      </c>
      <c r="AM619" s="11">
        <f>'OddsRatio_working_3-way'!AA619+'OddsRatio_working_3-way'!AG619</f>
        <v>-0.70012518786676226</v>
      </c>
      <c r="AN619" s="11">
        <f>'OddsRatio_working_3-way'!AB619+'OddsRatio_working_3-way'!AH619</f>
        <v>-0.35044040527829251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1.0505655931450546</v>
      </c>
      <c r="AS619" s="11">
        <f>IF(('OddsRatio_working_3-way'!X619=0),IF(Q619&gt;0,-Q619^(1/3),(-Q619)^(1/3)),'OddsRatio_working_3-way'!AM619-'OddsRatio_working_3-way'!R619/3)</f>
        <v>-0.70012518786676226</v>
      </c>
      <c r="AT619" s="11">
        <f>IF(('OddsRatio_working_3-way'!X619=0),IF(Q619&gt;0,-Q619^(1/3),(-Q619)^(1/3)),'OddsRatio_working_3-way'!AN619-'OddsRatio_working_3-way'!R619/3)</f>
        <v>-0.35044040527829251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9">
        <f t="shared" si="130"/>
        <v>0.33065497127729554</v>
      </c>
      <c r="E620" s="9">
        <f t="shared" si="131"/>
        <v>0.27791672488096414</v>
      </c>
      <c r="F620" s="9">
        <f t="shared" si="132"/>
        <v>0.39142830384174043</v>
      </c>
      <c r="G620" s="9">
        <f t="shared" si="133"/>
        <v>1.0434538738341281</v>
      </c>
      <c r="H620" s="9">
        <f t="shared" si="134"/>
        <v>3.0243005152382088</v>
      </c>
      <c r="I620" s="9">
        <f t="shared" si="135"/>
        <v>3.5982001458469792</v>
      </c>
      <c r="J620" s="9">
        <f t="shared" si="136"/>
        <v>2.5547462720128511</v>
      </c>
      <c r="K620" s="11">
        <f t="shared" si="137"/>
        <v>0.3401360544217687</v>
      </c>
      <c r="L620" s="11">
        <f t="shared" si="138"/>
        <v>0.28653295128939826</v>
      </c>
      <c r="M620" s="11">
        <f t="shared" si="139"/>
        <v>0.40160642570281119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-0.28171841802623643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0.23171257432904918</v>
      </c>
      <c r="Q620" s="11">
        <f>2*'OddsRatio_working_3-way'!K620*'OddsRatio_working_3-way'!L620*'OddsRatio_working_3-way'!M620</f>
        <v>7.8281275111165269E-2</v>
      </c>
      <c r="R620" s="11">
        <f t="shared" si="140"/>
        <v>0</v>
      </c>
      <c r="S620" s="11">
        <f t="shared" si="141"/>
        <v>-0.82249707332755861</v>
      </c>
      <c r="T620" s="11">
        <f t="shared" si="142"/>
        <v>-0.27787063288093194</v>
      </c>
      <c r="U620" s="11">
        <f>'OddsRatio_working_3-way'!S620-'OddsRatio_working_3-way'!R620^2/3</f>
        <v>-0.82249707332755861</v>
      </c>
      <c r="V620" s="11">
        <f>'OddsRatio_working_3-way'!S620*'OddsRatio_working_3-way'!R620/3-2*'OddsRatio_working_3-way'!R620^3/27-'OddsRatio_working_3-way'!T620</f>
        <v>0.27787063288093194</v>
      </c>
      <c r="W620" s="11">
        <f>'OddsRatio_working_3-way'!V620^2+4*'OddsRatio_working_3-way'!U620^3/27</f>
        <v>-5.2205707763563064E-3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0.14355544172375176</v>
      </c>
      <c r="Y620" s="11">
        <f>IF('OddsRatio_working_3-way'!W620&gt;=0,IF('OddsRatio_working_3-way'!V620+SQRT('OddsRatio_working_3-way'!W620)&gt;0,0,PI()),ACOS('OddsRatio_working_3-way'!V620/(2*'OddsRatio_working_3-way'!X620)))</f>
        <v>0.25439217010190163</v>
      </c>
      <c r="Z620" s="11">
        <f>'OddsRatio_working_3-way'!X620^(1/3)*COS('OddsRatio_working_3-way'!Y620/3)</f>
        <v>0.52172693691706407</v>
      </c>
      <c r="AA620" s="11">
        <f>'OddsRatio_working_3-way'!X620^(1/3)*COS(('OddsRatio_working_3-way'!Y620+2*PI())/3)</f>
        <v>-0.29926946803207571</v>
      </c>
      <c r="AB620" s="11">
        <f>'OddsRatio_working_3-way'!X620^(1/3)*COS(('OddsRatio_working_3-way'!Y620+4*PI())/3)</f>
        <v>-0.22245746888498821</v>
      </c>
      <c r="AC620" s="11">
        <f>'OddsRatio_working_3-way'!X620^(1/3)*SIN('OddsRatio_working_3-way'!Y620/3)</f>
        <v>4.4347428384564257E-2</v>
      </c>
      <c r="AD620" s="11">
        <f>'OddsRatio_working_3-way'!X620^(1/3)*SIN(('OddsRatio_working_3-way'!Y620+2*PI())/3)</f>
        <v>0.42965506701653666</v>
      </c>
      <c r="AE620" s="11">
        <f>'OddsRatio_working_3-way'!X620^(1/3)*SIN(('OddsRatio_working_3-way'!Y620+4*PI())/3)</f>
        <v>-0.4740024954011009</v>
      </c>
      <c r="AF620" s="11">
        <f>-'OddsRatio_working_3-way'!U620/(3*'OddsRatio_working_3-way'!X620^(1/3))*COS(('OddsRatio_working_3-way'!Y620)/3)</f>
        <v>0.52172693691706407</v>
      </c>
      <c r="AG620" s="11">
        <f>-'OddsRatio_working_3-way'!U620/(3*'OddsRatio_working_3-way'!X620^(1/3))*COS(('OddsRatio_working_3-way'!Y620+2*PI())/3)</f>
        <v>-0.29926946803207571</v>
      </c>
      <c r="AH620" s="11">
        <f>-'OddsRatio_working_3-way'!U620/(3*'OddsRatio_working_3-way'!X620^(1/3))*COS(('OddsRatio_working_3-way'!Y620+4*PI())/3)</f>
        <v>-0.22245746888498821</v>
      </c>
      <c r="AI620" s="11">
        <f>'OddsRatio_working_3-way'!U620/(3*'OddsRatio_working_3-way'!X620^(1/3))*SIN(('OddsRatio_working_3-way'!Y620)/3)</f>
        <v>-4.4347428384564257E-2</v>
      </c>
      <c r="AJ620" s="11">
        <f>'OddsRatio_working_3-way'!U620/(3*'OddsRatio_working_3-way'!X620^(1/3))*SIN(('OddsRatio_working_3-way'!Y620+2*PI())/3)</f>
        <v>-0.42965506701653666</v>
      </c>
      <c r="AK620" s="11">
        <f>'OddsRatio_working_3-way'!U620/(3*'OddsRatio_working_3-way'!X620^(1/3))*SIN(('OddsRatio_working_3-way'!Y620+4*PI())/3)</f>
        <v>0.4740024954011009</v>
      </c>
      <c r="AL620" s="11">
        <f>'OddsRatio_working_3-way'!Z620+'OddsRatio_working_3-way'!AF620</f>
        <v>1.0434538738341281</v>
      </c>
      <c r="AM620" s="11">
        <f>'OddsRatio_working_3-way'!AA620+'OddsRatio_working_3-way'!AG620</f>
        <v>-0.59853893606415143</v>
      </c>
      <c r="AN620" s="11">
        <f>'OddsRatio_working_3-way'!AB620+'OddsRatio_working_3-way'!AH620</f>
        <v>-0.44491493776997643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1.0434538738341281</v>
      </c>
      <c r="AS620" s="11">
        <f>IF(('OddsRatio_working_3-way'!X620=0),IF(Q620&gt;0,-Q620^(1/3),(-Q620)^(1/3)),'OddsRatio_working_3-way'!AM620-'OddsRatio_working_3-way'!R620/3)</f>
        <v>-0.59853893606415143</v>
      </c>
      <c r="AT620" s="11">
        <f>IF(('OddsRatio_working_3-way'!X620=0),IF(Q620&gt;0,-Q620^(1/3),(-Q620)^(1/3)),'OddsRatio_working_3-way'!AN620-'OddsRatio_working_3-way'!R620/3)</f>
        <v>-0.44491493776997643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9">
        <f t="shared" si="130"/>
        <v>0.5433037989758106</v>
      </c>
      <c r="E621" s="9">
        <f t="shared" si="131"/>
        <v>0.25166158781386039</v>
      </c>
      <c r="F621" s="9">
        <f t="shared" si="132"/>
        <v>0.20503461321032881</v>
      </c>
      <c r="G621" s="9">
        <f t="shared" si="133"/>
        <v>1.0507385598193717</v>
      </c>
      <c r="H621" s="9">
        <f t="shared" si="134"/>
        <v>1.8405908478554975</v>
      </c>
      <c r="I621" s="9">
        <f t="shared" si="135"/>
        <v>3.973590124288823</v>
      </c>
      <c r="J621" s="9">
        <f t="shared" si="136"/>
        <v>4.8772252857334824</v>
      </c>
      <c r="K621" s="11">
        <f t="shared" si="137"/>
        <v>0.55555555555555558</v>
      </c>
      <c r="L621" s="11">
        <f t="shared" si="138"/>
        <v>0.2610966057441253</v>
      </c>
      <c r="M621" s="11">
        <f t="shared" si="139"/>
        <v>0.21321961620469082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-0.25837986494235265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0.22639506681438015</v>
      </c>
      <c r="Q621" s="11">
        <f>2*'OddsRatio_working_3-way'!K621*'OddsRatio_working_3-way'!L621*'OddsRatio_working_3-way'!M621</f>
        <v>6.1856575632344306E-2</v>
      </c>
      <c r="R621" s="11">
        <f t="shared" si="140"/>
        <v>0</v>
      </c>
      <c r="S621" s="11">
        <f t="shared" si="141"/>
        <v>-0.87621017552931746</v>
      </c>
      <c r="T621" s="11">
        <f t="shared" si="142"/>
        <v>-0.23940168730309219</v>
      </c>
      <c r="U621" s="11">
        <f>'OddsRatio_working_3-way'!S621-'OddsRatio_working_3-way'!R621^2/3</f>
        <v>-0.87621017552931746</v>
      </c>
      <c r="V621" s="11">
        <f>'OddsRatio_working_3-way'!S621*'OddsRatio_working_3-way'!R621/3-2*'OddsRatio_working_3-way'!R621^3/27-'OddsRatio_working_3-way'!T621</f>
        <v>0.23940168730309219</v>
      </c>
      <c r="W621" s="11">
        <f>'OddsRatio_working_3-way'!V621^2+4*'OddsRatio_working_3-way'!U621^3/27</f>
        <v>-4.2346882941449365E-2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0.15784490079269026</v>
      </c>
      <c r="Y621" s="11">
        <f>IF('OddsRatio_working_3-way'!W621&gt;=0,IF('OddsRatio_working_3-way'!V621+SQRT('OddsRatio_working_3-way'!W621)&gt;0,0,PI()),ACOS('OddsRatio_working_3-way'!V621/(2*'OddsRatio_working_3-way'!X621)))</f>
        <v>0.71002635264350689</v>
      </c>
      <c r="Z621" s="11">
        <f>'OddsRatio_working_3-way'!X621^(1/3)*COS('OddsRatio_working_3-way'!Y621/3)</f>
        <v>0.52536927990968585</v>
      </c>
      <c r="AA621" s="11">
        <f>'OddsRatio_working_3-way'!X621^(1/3)*COS(('OddsRatio_working_3-way'!Y621+2*PI())/3)</f>
        <v>-0.37242471320847687</v>
      </c>
      <c r="AB621" s="11">
        <f>'OddsRatio_working_3-way'!X621^(1/3)*COS(('OddsRatio_working_3-way'!Y621+4*PI())/3)</f>
        <v>-0.15294456670120921</v>
      </c>
      <c r="AC621" s="11">
        <f>'OddsRatio_working_3-way'!X621^(1/3)*SIN('OddsRatio_working_3-way'!Y621/3)</f>
        <v>0.12671692166774973</v>
      </c>
      <c r="AD621" s="11">
        <f>'OddsRatio_working_3-way'!X621^(1/3)*SIN(('OddsRatio_working_3-way'!Y621+2*PI())/3)</f>
        <v>0.39162468193585076</v>
      </c>
      <c r="AE621" s="11">
        <f>'OddsRatio_working_3-way'!X621^(1/3)*SIN(('OddsRatio_working_3-way'!Y621+4*PI())/3)</f>
        <v>-0.51834160360360026</v>
      </c>
      <c r="AF621" s="11">
        <f>-'OddsRatio_working_3-way'!U621/(3*'OddsRatio_working_3-way'!X621^(1/3))*COS(('OddsRatio_working_3-way'!Y621)/3)</f>
        <v>0.52536927990968585</v>
      </c>
      <c r="AG621" s="11">
        <f>-'OddsRatio_working_3-way'!U621/(3*'OddsRatio_working_3-way'!X621^(1/3))*COS(('OddsRatio_working_3-way'!Y621+2*PI())/3)</f>
        <v>-0.37242471320847687</v>
      </c>
      <c r="AH621" s="11">
        <f>-'OddsRatio_working_3-way'!U621/(3*'OddsRatio_working_3-way'!X621^(1/3))*COS(('OddsRatio_working_3-way'!Y621+4*PI())/3)</f>
        <v>-0.15294456670120921</v>
      </c>
      <c r="AI621" s="11">
        <f>'OddsRatio_working_3-way'!U621/(3*'OddsRatio_working_3-way'!X621^(1/3))*SIN(('OddsRatio_working_3-way'!Y621)/3)</f>
        <v>-0.12671692166774973</v>
      </c>
      <c r="AJ621" s="11">
        <f>'OddsRatio_working_3-way'!U621/(3*'OddsRatio_working_3-way'!X621^(1/3))*SIN(('OddsRatio_working_3-way'!Y621+2*PI())/3)</f>
        <v>-0.39162468193585076</v>
      </c>
      <c r="AK621" s="11">
        <f>'OddsRatio_working_3-way'!U621/(3*'OddsRatio_working_3-way'!X621^(1/3))*SIN(('OddsRatio_working_3-way'!Y621+4*PI())/3)</f>
        <v>0.51834160360360026</v>
      </c>
      <c r="AL621" s="11">
        <f>'OddsRatio_working_3-way'!Z621+'OddsRatio_working_3-way'!AF621</f>
        <v>1.0507385598193717</v>
      </c>
      <c r="AM621" s="11">
        <f>'OddsRatio_working_3-way'!AA621+'OddsRatio_working_3-way'!AG621</f>
        <v>-0.74484942641695373</v>
      </c>
      <c r="AN621" s="11">
        <f>'OddsRatio_working_3-way'!AB621+'OddsRatio_working_3-way'!AH621</f>
        <v>-0.30588913340241841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1.0507385598193717</v>
      </c>
      <c r="AS621" s="11">
        <f>IF(('OddsRatio_working_3-way'!X621=0),IF(Q621&gt;0,-Q621^(1/3),(-Q621)^(1/3)),'OddsRatio_working_3-way'!AM621-'OddsRatio_working_3-way'!R621/3)</f>
        <v>-0.74484942641695373</v>
      </c>
      <c r="AT621" s="11">
        <f>IF(('OddsRatio_working_3-way'!X621=0),IF(Q621&gt;0,-Q621^(1/3),(-Q621)^(1/3)),'OddsRatio_working_3-way'!AN621-'OddsRatio_working_3-way'!R621/3)</f>
        <v>-0.30588913340241841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9">
        <f t="shared" si="130"/>
        <v>0.48650340301586742</v>
      </c>
      <c r="E622" s="9">
        <f t="shared" si="131"/>
        <v>0.24746054796119726</v>
      </c>
      <c r="F622" s="9">
        <f t="shared" si="132"/>
        <v>0.26603604902293526</v>
      </c>
      <c r="G622" s="9">
        <f t="shared" si="133"/>
        <v>1.0450337430526373</v>
      </c>
      <c r="H622" s="9">
        <f t="shared" si="134"/>
        <v>2.0554840804831631</v>
      </c>
      <c r="I622" s="9">
        <f t="shared" si="135"/>
        <v>4.0410481922831742</v>
      </c>
      <c r="J622" s="9">
        <f t="shared" si="136"/>
        <v>3.7588890816589631</v>
      </c>
      <c r="K622" s="11">
        <f t="shared" si="137"/>
        <v>0.49751243781094534</v>
      </c>
      <c r="L622" s="11">
        <f t="shared" si="138"/>
        <v>0.25575447570332482</v>
      </c>
      <c r="M622" s="11">
        <f t="shared" si="139"/>
        <v>0.27472527472527469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-0.2712339765437447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0.22931350946009116</v>
      </c>
      <c r="Q622" s="11">
        <f>2*'OddsRatio_working_3-way'!K622*'OddsRatio_working_3-way'!L622*'OddsRatio_working_3-way'!M622</f>
        <v>6.9912655323198514E-2</v>
      </c>
      <c r="R622" s="11">
        <f t="shared" si="140"/>
        <v>0</v>
      </c>
      <c r="S622" s="11">
        <f t="shared" si="141"/>
        <v>-0.84544536927919645</v>
      </c>
      <c r="T622" s="11">
        <f t="shared" si="142"/>
        <v>-0.25775773453634038</v>
      </c>
      <c r="U622" s="11">
        <f>'OddsRatio_working_3-way'!S622-'OddsRatio_working_3-way'!R622^2/3</f>
        <v>-0.84544536927919645</v>
      </c>
      <c r="V622" s="11">
        <f>'OddsRatio_working_3-way'!S622*'OddsRatio_working_3-way'!R622/3-2*'OddsRatio_working_3-way'!R622^3/27-'OddsRatio_working_3-way'!T622</f>
        <v>0.25775773453634038</v>
      </c>
      <c r="W622" s="11">
        <f>'OddsRatio_working_3-way'!V622^2+4*'OddsRatio_working_3-way'!U622^3/27</f>
        <v>-2.3087712110981692E-2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0.14960511507322219</v>
      </c>
      <c r="Y622" s="11">
        <f>IF('OddsRatio_working_3-way'!W622&gt;=0,IF('OddsRatio_working_3-way'!V622+SQRT('OddsRatio_working_3-way'!W622)&gt;0,0,PI()),ACOS('OddsRatio_working_3-way'!V622/(2*'OddsRatio_working_3-way'!X622)))</f>
        <v>0.53265803332603312</v>
      </c>
      <c r="Z622" s="11">
        <f>'OddsRatio_working_3-way'!X622^(1/3)*COS('OddsRatio_working_3-way'!Y622/3)</f>
        <v>0.52251687152631865</v>
      </c>
      <c r="AA622" s="11">
        <f>'OddsRatio_working_3-way'!X622^(1/3)*COS(('OddsRatio_working_3-way'!Y622+2*PI())/3)</f>
        <v>-0.34245838371610177</v>
      </c>
      <c r="AB622" s="11">
        <f>'OddsRatio_working_3-way'!X622^(1/3)*COS(('OddsRatio_working_3-way'!Y622+4*PI())/3)</f>
        <v>-0.18005848781021702</v>
      </c>
      <c r="AC622" s="11">
        <f>'OddsRatio_working_3-way'!X622^(1/3)*SIN('OddsRatio_working_3-way'!Y622/3)</f>
        <v>9.3761623617629783E-2</v>
      </c>
      <c r="AD622" s="11">
        <f>'OddsRatio_working_3-way'!X622^(1/3)*SIN(('OddsRatio_working_3-way'!Y622+2*PI())/3)</f>
        <v>0.40563207283894687</v>
      </c>
      <c r="AE622" s="11">
        <f>'OddsRatio_working_3-way'!X622^(1/3)*SIN(('OddsRatio_working_3-way'!Y622+4*PI())/3)</f>
        <v>-0.49939369645657666</v>
      </c>
      <c r="AF622" s="11">
        <f>-'OddsRatio_working_3-way'!U622/(3*'OddsRatio_working_3-way'!X622^(1/3))*COS(('OddsRatio_working_3-way'!Y622)/3)</f>
        <v>0.52251687152631865</v>
      </c>
      <c r="AG622" s="11">
        <f>-'OddsRatio_working_3-way'!U622/(3*'OddsRatio_working_3-way'!X622^(1/3))*COS(('OddsRatio_working_3-way'!Y622+2*PI())/3)</f>
        <v>-0.34245838371610177</v>
      </c>
      <c r="AH622" s="11">
        <f>-'OddsRatio_working_3-way'!U622/(3*'OddsRatio_working_3-way'!X622^(1/3))*COS(('OddsRatio_working_3-way'!Y622+4*PI())/3)</f>
        <v>-0.18005848781021702</v>
      </c>
      <c r="AI622" s="11">
        <f>'OddsRatio_working_3-way'!U622/(3*'OddsRatio_working_3-way'!X622^(1/3))*SIN(('OddsRatio_working_3-way'!Y622)/3)</f>
        <v>-9.3761623617629783E-2</v>
      </c>
      <c r="AJ622" s="11">
        <f>'OddsRatio_working_3-way'!U622/(3*'OddsRatio_working_3-way'!X622^(1/3))*SIN(('OddsRatio_working_3-way'!Y622+2*PI())/3)</f>
        <v>-0.40563207283894687</v>
      </c>
      <c r="AK622" s="11">
        <f>'OddsRatio_working_3-way'!U622/(3*'OddsRatio_working_3-way'!X622^(1/3))*SIN(('OddsRatio_working_3-way'!Y622+4*PI())/3)</f>
        <v>0.49939369645657666</v>
      </c>
      <c r="AL622" s="11">
        <f>'OddsRatio_working_3-way'!Z622+'OddsRatio_working_3-way'!AF622</f>
        <v>1.0450337430526373</v>
      </c>
      <c r="AM622" s="11">
        <f>'OddsRatio_working_3-way'!AA622+'OddsRatio_working_3-way'!AG622</f>
        <v>-0.68491676743220353</v>
      </c>
      <c r="AN622" s="11">
        <f>'OddsRatio_working_3-way'!AB622+'OddsRatio_working_3-way'!AH622</f>
        <v>-0.36011697562043404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1.0450337430526373</v>
      </c>
      <c r="AS622" s="11">
        <f>IF(('OddsRatio_working_3-way'!X622=0),IF(Q622&gt;0,-Q622^(1/3),(-Q622)^(1/3)),'OddsRatio_working_3-way'!AM622-'OddsRatio_working_3-way'!R622/3)</f>
        <v>-0.68491676743220353</v>
      </c>
      <c r="AT622" s="11">
        <f>IF(('OddsRatio_working_3-way'!X622=0),IF(Q622&gt;0,-Q622^(1/3),(-Q622)^(1/3)),'OddsRatio_working_3-way'!AN622-'OddsRatio_working_3-way'!R622/3)</f>
        <v>-0.36011697562043404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9">
        <f t="shared" si="130"/>
        <v>0.53481390278702778</v>
      </c>
      <c r="E623" s="9">
        <f t="shared" si="131"/>
        <v>0.26697542999780405</v>
      </c>
      <c r="F623" s="9">
        <f t="shared" si="132"/>
        <v>0.198210667215168</v>
      </c>
      <c r="G623" s="9">
        <f t="shared" si="133"/>
        <v>1.0479629913215129</v>
      </c>
      <c r="H623" s="9">
        <f t="shared" si="134"/>
        <v>1.8698092827968562</v>
      </c>
      <c r="I623" s="9">
        <f t="shared" si="135"/>
        <v>3.7456630372623625</v>
      </c>
      <c r="J623" s="9">
        <f t="shared" si="136"/>
        <v>5.0451371465010402</v>
      </c>
      <c r="K623" s="11">
        <f t="shared" si="137"/>
        <v>0.54644808743169393</v>
      </c>
      <c r="L623" s="11">
        <f t="shared" si="138"/>
        <v>0.27624309392265195</v>
      </c>
      <c r="M623" s="11">
        <f t="shared" si="139"/>
        <v>0.20576131687242796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-0.26071784565546874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0.2270499692566266</v>
      </c>
      <c r="Q623" s="11">
        <f>2*'OddsRatio_working_3-way'!K623*'OddsRatio_working_3-way'!L623*'OddsRatio_working_3-way'!M623</f>
        <v>6.2120374625616023E-2</v>
      </c>
      <c r="R623" s="11">
        <f t="shared" si="140"/>
        <v>0</v>
      </c>
      <c r="S623" s="11">
        <f t="shared" si="141"/>
        <v>-0.87086470312686881</v>
      </c>
      <c r="T623" s="11">
        <f t="shared" si="142"/>
        <v>-0.23826667664209814</v>
      </c>
      <c r="U623" s="11">
        <f>'OddsRatio_working_3-way'!S623-'OddsRatio_working_3-way'!R623^2/3</f>
        <v>-0.87086470312686881</v>
      </c>
      <c r="V623" s="11">
        <f>'OddsRatio_working_3-way'!S623*'OddsRatio_working_3-way'!R623/3-2*'OddsRatio_working_3-way'!R623^3/27-'OddsRatio_working_3-way'!T623</f>
        <v>0.23826667664209814</v>
      </c>
      <c r="W623" s="11">
        <f>'OddsRatio_working_3-way'!V623^2+4*'OddsRatio_working_3-way'!U623^3/27</f>
        <v>-4.1076166144705883E-2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0.15640266569241718</v>
      </c>
      <c r="Y623" s="11">
        <f>IF('OddsRatio_working_3-way'!W623&gt;=0,IF('OddsRatio_working_3-way'!V623+SQRT('OddsRatio_working_3-way'!W623)&gt;0,0,PI()),ACOS('OddsRatio_working_3-way'!V623/(2*'OddsRatio_working_3-way'!X623)))</f>
        <v>0.7048494117538201</v>
      </c>
      <c r="Z623" s="11">
        <f>'OddsRatio_working_3-way'!X623^(1/3)*COS('OddsRatio_working_3-way'!Y623/3)</f>
        <v>0.52398149566075647</v>
      </c>
      <c r="AA623" s="11">
        <f>'OddsRatio_working_3-way'!X623^(1/3)*COS(('OddsRatio_working_3-way'!Y623+2*PI())/3)</f>
        <v>-0.37061266060839354</v>
      </c>
      <c r="AB623" s="11">
        <f>'OddsRatio_working_3-way'!X623^(1/3)*COS(('OddsRatio_working_3-way'!Y623+4*PI())/3)</f>
        <v>-0.15336883505236279</v>
      </c>
      <c r="AC623" s="11">
        <f>'OddsRatio_working_3-way'!X623^(1/3)*SIN('OddsRatio_working_3-way'!Y623/3)</f>
        <v>0.12542578116455849</v>
      </c>
      <c r="AD623" s="11">
        <f>'OddsRatio_working_3-way'!X623^(1/3)*SIN(('OddsRatio_working_3-way'!Y623+2*PI())/3)</f>
        <v>0.39106839577290148</v>
      </c>
      <c r="AE623" s="11">
        <f>'OddsRatio_working_3-way'!X623^(1/3)*SIN(('OddsRatio_working_3-way'!Y623+4*PI())/3)</f>
        <v>-0.51649417693745991</v>
      </c>
      <c r="AF623" s="11">
        <f>-'OddsRatio_working_3-way'!U623/(3*'OddsRatio_working_3-way'!X623^(1/3))*COS(('OddsRatio_working_3-way'!Y623)/3)</f>
        <v>0.52398149566075636</v>
      </c>
      <c r="AG623" s="11">
        <f>-'OddsRatio_working_3-way'!U623/(3*'OddsRatio_working_3-way'!X623^(1/3))*COS(('OddsRatio_working_3-way'!Y623+2*PI())/3)</f>
        <v>-0.37061266060839348</v>
      </c>
      <c r="AH623" s="11">
        <f>-'OddsRatio_working_3-way'!U623/(3*'OddsRatio_working_3-way'!X623^(1/3))*COS(('OddsRatio_working_3-way'!Y623+4*PI())/3)</f>
        <v>-0.15336883505236276</v>
      </c>
      <c r="AI623" s="11">
        <f>'OddsRatio_working_3-way'!U623/(3*'OddsRatio_working_3-way'!X623^(1/3))*SIN(('OddsRatio_working_3-way'!Y623)/3)</f>
        <v>-0.12542578116455846</v>
      </c>
      <c r="AJ623" s="11">
        <f>'OddsRatio_working_3-way'!U623/(3*'OddsRatio_working_3-way'!X623^(1/3))*SIN(('OddsRatio_working_3-way'!Y623+2*PI())/3)</f>
        <v>-0.39106839577290142</v>
      </c>
      <c r="AK623" s="11">
        <f>'OddsRatio_working_3-way'!U623/(3*'OddsRatio_working_3-way'!X623^(1/3))*SIN(('OddsRatio_working_3-way'!Y623+4*PI())/3)</f>
        <v>0.5164941769374598</v>
      </c>
      <c r="AL623" s="11">
        <f>'OddsRatio_working_3-way'!Z623+'OddsRatio_working_3-way'!AF623</f>
        <v>1.0479629913215129</v>
      </c>
      <c r="AM623" s="11">
        <f>'OddsRatio_working_3-way'!AA623+'OddsRatio_working_3-way'!AG623</f>
        <v>-0.74122532121678697</v>
      </c>
      <c r="AN623" s="11">
        <f>'OddsRatio_working_3-way'!AB623+'OddsRatio_working_3-way'!AH623</f>
        <v>-0.30673767010472552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1.0479629913215129</v>
      </c>
      <c r="AS623" s="11">
        <f>IF(('OddsRatio_working_3-way'!X623=0),IF(Q623&gt;0,-Q623^(1/3),(-Q623)^(1/3)),'OddsRatio_working_3-way'!AM623-'OddsRatio_working_3-way'!R623/3)</f>
        <v>-0.74122532121678697</v>
      </c>
      <c r="AT623" s="11">
        <f>IF(('OddsRatio_working_3-way'!X623=0),IF(Q623&gt;0,-Q623^(1/3),(-Q623)^(1/3)),'OddsRatio_working_3-way'!AN623-'OddsRatio_working_3-way'!R623/3)</f>
        <v>-0.30673767010472552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9">
        <f t="shared" si="130"/>
        <v>0.28607072917663956</v>
      </c>
      <c r="E624" s="9">
        <f t="shared" si="131"/>
        <v>0.27617114761807443</v>
      </c>
      <c r="F624" s="9">
        <f t="shared" si="132"/>
        <v>0.43775812320528601</v>
      </c>
      <c r="G624" s="9">
        <f t="shared" si="133"/>
        <v>1.044200421820412</v>
      </c>
      <c r="H624" s="9">
        <f t="shared" si="134"/>
        <v>3.4956390081507847</v>
      </c>
      <c r="I624" s="9">
        <f t="shared" si="135"/>
        <v>3.6209430587692335</v>
      </c>
      <c r="J624" s="9">
        <f t="shared" si="136"/>
        <v>2.2843665188391067</v>
      </c>
      <c r="K624" s="11">
        <f t="shared" si="137"/>
        <v>0.29498525073746312</v>
      </c>
      <c r="L624" s="11">
        <f t="shared" si="138"/>
        <v>0.28490028490028491</v>
      </c>
      <c r="M624" s="11">
        <f t="shared" si="139"/>
        <v>0.44843049327354262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-0.27807699147831688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0.23101958363939662</v>
      </c>
      <c r="Q624" s="11">
        <f>2*'OddsRatio_working_3-way'!K624*'OddsRatio_working_3-way'!L624*'OddsRatio_working_3-way'!M624</f>
        <v>7.5373436750210965E-2</v>
      </c>
      <c r="R624" s="11">
        <f t="shared" si="140"/>
        <v>0</v>
      </c>
      <c r="S624" s="11">
        <f t="shared" si="141"/>
        <v>-0.83077561509583009</v>
      </c>
      <c r="T624" s="11">
        <f t="shared" si="142"/>
        <v>-0.27105240296764438</v>
      </c>
      <c r="U624" s="11">
        <f>'OddsRatio_working_3-way'!S624-'OddsRatio_working_3-way'!R624^2/3</f>
        <v>-0.83077561509583009</v>
      </c>
      <c r="V624" s="11">
        <f>'OddsRatio_working_3-way'!S624*'OddsRatio_working_3-way'!R624/3-2*'OddsRatio_working_3-way'!R624^3/27-'OddsRatio_working_3-way'!T624</f>
        <v>0.27105240296764438</v>
      </c>
      <c r="W624" s="11">
        <f>'OddsRatio_working_3-way'!V624^2+4*'OddsRatio_working_3-way'!U624^3/27</f>
        <v>-1.1477478121954612E-2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0.14572824303861701</v>
      </c>
      <c r="Y624" s="11">
        <f>IF('OddsRatio_working_3-way'!W624&gt;=0,IF('OddsRatio_working_3-way'!V624+SQRT('OddsRatio_working_3-way'!W624)&gt;0,0,PI()),ACOS('OddsRatio_working_3-way'!V624/(2*'OddsRatio_working_3-way'!X624)))</f>
        <v>0.3764033560994493</v>
      </c>
      <c r="Z624" s="11">
        <f>'OddsRatio_working_3-way'!X624^(1/3)*COS('OddsRatio_working_3-way'!Y624/3)</f>
        <v>0.52210021091020598</v>
      </c>
      <c r="AA624" s="11">
        <f>'OddsRatio_working_3-way'!X624^(1/3)*COS(('OddsRatio_working_3-way'!Y624+2*PI())/3)</f>
        <v>-0.31808019487811134</v>
      </c>
      <c r="AB624" s="11">
        <f>'OddsRatio_working_3-way'!X624^(1/3)*COS(('OddsRatio_working_3-way'!Y624+4*PI())/3)</f>
        <v>-0.20402001603209483</v>
      </c>
      <c r="AC624" s="11">
        <f>'OddsRatio_working_3-way'!X624^(1/3)*SIN('OddsRatio_working_3-way'!Y624/3)</f>
        <v>6.5852674960564517E-2</v>
      </c>
      <c r="AD624" s="11">
        <f>'OddsRatio_working_3-way'!X624^(1/3)*SIN(('OddsRatio_working_3-way'!Y624+2*PI())/3)</f>
        <v>0.41922570848916946</v>
      </c>
      <c r="AE624" s="11">
        <f>'OddsRatio_working_3-way'!X624^(1/3)*SIN(('OddsRatio_working_3-way'!Y624+4*PI())/3)</f>
        <v>-0.48507838344973397</v>
      </c>
      <c r="AF624" s="11">
        <f>-'OddsRatio_working_3-way'!U624/(3*'OddsRatio_working_3-way'!X624^(1/3))*COS(('OddsRatio_working_3-way'!Y624)/3)</f>
        <v>0.52210021091020598</v>
      </c>
      <c r="AG624" s="11">
        <f>-'OddsRatio_working_3-way'!U624/(3*'OddsRatio_working_3-way'!X624^(1/3))*COS(('OddsRatio_working_3-way'!Y624+2*PI())/3)</f>
        <v>-0.31808019487811134</v>
      </c>
      <c r="AH624" s="11">
        <f>-'OddsRatio_working_3-way'!U624/(3*'OddsRatio_working_3-way'!X624^(1/3))*COS(('OddsRatio_working_3-way'!Y624+4*PI())/3)</f>
        <v>-0.20402001603209483</v>
      </c>
      <c r="AI624" s="11">
        <f>'OddsRatio_working_3-way'!U624/(3*'OddsRatio_working_3-way'!X624^(1/3))*SIN(('OddsRatio_working_3-way'!Y624)/3)</f>
        <v>-6.5852674960564517E-2</v>
      </c>
      <c r="AJ624" s="11">
        <f>'OddsRatio_working_3-way'!U624/(3*'OddsRatio_working_3-way'!X624^(1/3))*SIN(('OddsRatio_working_3-way'!Y624+2*PI())/3)</f>
        <v>-0.41922570848916946</v>
      </c>
      <c r="AK624" s="11">
        <f>'OddsRatio_working_3-way'!U624/(3*'OddsRatio_working_3-way'!X624^(1/3))*SIN(('OddsRatio_working_3-way'!Y624+4*PI())/3)</f>
        <v>0.48507838344973397</v>
      </c>
      <c r="AL624" s="11">
        <f>'OddsRatio_working_3-way'!Z624+'OddsRatio_working_3-way'!AF624</f>
        <v>1.044200421820412</v>
      </c>
      <c r="AM624" s="11">
        <f>'OddsRatio_working_3-way'!AA624+'OddsRatio_working_3-way'!AG624</f>
        <v>-0.63616038975622269</v>
      </c>
      <c r="AN624" s="11">
        <f>'OddsRatio_working_3-way'!AB624+'OddsRatio_working_3-way'!AH624</f>
        <v>-0.40804003206418965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1.044200421820412</v>
      </c>
      <c r="AS624" s="11">
        <f>IF(('OddsRatio_working_3-way'!X624=0),IF(Q624&gt;0,-Q624^(1/3),(-Q624)^(1/3)),'OddsRatio_working_3-way'!AM624-'OddsRatio_working_3-way'!R624/3)</f>
        <v>-0.63616038975622269</v>
      </c>
      <c r="AT624" s="11">
        <f>IF(('OddsRatio_working_3-way'!X624=0),IF(Q624&gt;0,-Q624^(1/3),(-Q624)^(1/3)),'OddsRatio_working_3-way'!AN624-'OddsRatio_working_3-way'!R624/3)</f>
        <v>-0.40804003206418965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9">
        <f t="shared" si="130"/>
        <v>0.24006372983147942</v>
      </c>
      <c r="E625" s="9">
        <f t="shared" si="131"/>
        <v>0.26919095768175</v>
      </c>
      <c r="F625" s="9">
        <f t="shared" si="132"/>
        <v>0.49074531248677067</v>
      </c>
      <c r="G625" s="9">
        <f t="shared" si="133"/>
        <v>1.0481988542063845</v>
      </c>
      <c r="H625" s="9">
        <f t="shared" si="134"/>
        <v>4.1655605397032804</v>
      </c>
      <c r="I625" s="9">
        <f t="shared" si="135"/>
        <v>3.7148350323945363</v>
      </c>
      <c r="J625" s="9">
        <f t="shared" si="136"/>
        <v>2.0377168656643208</v>
      </c>
      <c r="K625" s="11">
        <f t="shared" si="137"/>
        <v>0.24875621890547267</v>
      </c>
      <c r="L625" s="11">
        <f t="shared" si="138"/>
        <v>0.2785515320334262</v>
      </c>
      <c r="M625" s="11">
        <f t="shared" si="139"/>
        <v>0.50251256281407031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-0.26963006944254397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0.22981075919655655</v>
      </c>
      <c r="Q625" s="11">
        <f>2*'OddsRatio_working_3-way'!K625*'OddsRatio_working_3-way'!L625*'OddsRatio_working_3-way'!M625</f>
        <v>6.9639623998956526E-2</v>
      </c>
      <c r="R625" s="11">
        <f t="shared" si="140"/>
        <v>0</v>
      </c>
      <c r="S625" s="11">
        <f t="shared" si="141"/>
        <v>-0.85231873311343487</v>
      </c>
      <c r="T625" s="11">
        <f t="shared" si="142"/>
        <v>-0.25827840397376811</v>
      </c>
      <c r="U625" s="11">
        <f>'OddsRatio_working_3-way'!S625-'OddsRatio_working_3-way'!R625^2/3</f>
        <v>-0.85231873311343487</v>
      </c>
      <c r="V625" s="11">
        <f>'OddsRatio_working_3-way'!S625*'OddsRatio_working_3-way'!R625/3-2*'OddsRatio_working_3-way'!R625^3/27-'OddsRatio_working_3-way'!T625</f>
        <v>0.25827840397376811</v>
      </c>
      <c r="W625" s="11">
        <f>'OddsRatio_working_3-way'!V625^2+4*'OddsRatio_working_3-way'!U625^3/27</f>
        <v>-2.5020351466597632E-2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0.15143322408394616</v>
      </c>
      <c r="Y625" s="11">
        <f>IF('OddsRatio_working_3-way'!W625&gt;=0,IF('OddsRatio_working_3-way'!V625+SQRT('OddsRatio_working_3-way'!W625)&gt;0,0,PI()),ACOS('OddsRatio_working_3-way'!V625/(2*'OddsRatio_working_3-way'!X625)))</f>
        <v>0.54951131602515013</v>
      </c>
      <c r="Z625" s="11">
        <f>'OddsRatio_working_3-way'!X625^(1/3)*COS('OddsRatio_working_3-way'!Y625/3)</f>
        <v>0.52409942710319224</v>
      </c>
      <c r="AA625" s="11">
        <f>'OddsRatio_working_3-way'!X625^(1/3)*COS(('OddsRatio_working_3-way'!Y625+2*PI())/3)</f>
        <v>-0.34613018786601668</v>
      </c>
      <c r="AB625" s="11">
        <f>'OddsRatio_working_3-way'!X625^(1/3)*COS(('OddsRatio_working_3-way'!Y625+4*PI())/3)</f>
        <v>-0.17796923923717553</v>
      </c>
      <c r="AC625" s="11">
        <f>'OddsRatio_working_3-way'!X625^(1/3)*SIN('OddsRatio_working_3-way'!Y625/3)</f>
        <v>9.7087768958044288E-2</v>
      </c>
      <c r="AD625" s="11">
        <f>'OddsRatio_working_3-way'!X625^(1/3)*SIN(('OddsRatio_working_3-way'!Y625+2*PI())/3)</f>
        <v>0.40533953350121299</v>
      </c>
      <c r="AE625" s="11">
        <f>'OddsRatio_working_3-way'!X625^(1/3)*SIN(('OddsRatio_working_3-way'!Y625+4*PI())/3)</f>
        <v>-0.50242730245925726</v>
      </c>
      <c r="AF625" s="11">
        <f>-'OddsRatio_working_3-way'!U625/(3*'OddsRatio_working_3-way'!X625^(1/3))*COS(('OddsRatio_working_3-way'!Y625)/3)</f>
        <v>0.52409942710319224</v>
      </c>
      <c r="AG625" s="11">
        <f>-'OddsRatio_working_3-way'!U625/(3*'OddsRatio_working_3-way'!X625^(1/3))*COS(('OddsRatio_working_3-way'!Y625+2*PI())/3)</f>
        <v>-0.34613018786601668</v>
      </c>
      <c r="AH625" s="11">
        <f>-'OddsRatio_working_3-way'!U625/(3*'OddsRatio_working_3-way'!X625^(1/3))*COS(('OddsRatio_working_3-way'!Y625+4*PI())/3)</f>
        <v>-0.17796923923717553</v>
      </c>
      <c r="AI625" s="11">
        <f>'OddsRatio_working_3-way'!U625/(3*'OddsRatio_working_3-way'!X625^(1/3))*SIN(('OddsRatio_working_3-way'!Y625)/3)</f>
        <v>-9.7087768958044288E-2</v>
      </c>
      <c r="AJ625" s="11">
        <f>'OddsRatio_working_3-way'!U625/(3*'OddsRatio_working_3-way'!X625^(1/3))*SIN(('OddsRatio_working_3-way'!Y625+2*PI())/3)</f>
        <v>-0.40533953350121299</v>
      </c>
      <c r="AK625" s="11">
        <f>'OddsRatio_working_3-way'!U625/(3*'OddsRatio_working_3-way'!X625^(1/3))*SIN(('OddsRatio_working_3-way'!Y625+4*PI())/3)</f>
        <v>0.50242730245925726</v>
      </c>
      <c r="AL625" s="11">
        <f>'OddsRatio_working_3-way'!Z625+'OddsRatio_working_3-way'!AF625</f>
        <v>1.0481988542063845</v>
      </c>
      <c r="AM625" s="11">
        <f>'OddsRatio_working_3-way'!AA625+'OddsRatio_working_3-way'!AG625</f>
        <v>-0.69226037573203336</v>
      </c>
      <c r="AN625" s="11">
        <f>'OddsRatio_working_3-way'!AB625+'OddsRatio_working_3-way'!AH625</f>
        <v>-0.35593847847435106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1.0481988542063845</v>
      </c>
      <c r="AS625" s="11">
        <f>IF(('OddsRatio_working_3-way'!X625=0),IF(Q625&gt;0,-Q625^(1/3),(-Q625)^(1/3)),'OddsRatio_working_3-way'!AM625-'OddsRatio_working_3-way'!R625/3)</f>
        <v>-0.69226037573203336</v>
      </c>
      <c r="AT625" s="11">
        <f>IF(('OddsRatio_working_3-way'!X625=0),IF(Q625&gt;0,-Q625^(1/3),(-Q625)^(1/3)),'OddsRatio_working_3-way'!AN625-'OddsRatio_working_3-way'!R625/3)</f>
        <v>-0.35593847847435106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9">
        <f t="shared" si="130"/>
        <v>0.23924351147209269</v>
      </c>
      <c r="E626" s="9">
        <f t="shared" si="131"/>
        <v>0.26438509614211642</v>
      </c>
      <c r="F626" s="9">
        <f t="shared" si="132"/>
        <v>0.49637139238579125</v>
      </c>
      <c r="G626" s="9">
        <f t="shared" si="133"/>
        <v>1.0460005513657866</v>
      </c>
      <c r="H626" s="9">
        <f t="shared" si="134"/>
        <v>4.179841676151991</v>
      </c>
      <c r="I626" s="9">
        <f t="shared" si="135"/>
        <v>3.7823614666329917</v>
      </c>
      <c r="J626" s="9">
        <f t="shared" si="136"/>
        <v>2.0146205348248132</v>
      </c>
      <c r="K626" s="11">
        <f t="shared" si="137"/>
        <v>0.24752475247524752</v>
      </c>
      <c r="L626" s="11">
        <f t="shared" si="138"/>
        <v>0.27322404371584696</v>
      </c>
      <c r="M626" s="11">
        <f t="shared" si="139"/>
        <v>0.50761421319796951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-0.26927639089947131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0.22897979237883842</v>
      </c>
      <c r="Q626" s="11">
        <f>2*'OddsRatio_working_3-way'!K626*'OddsRatio_working_3-way'!L626*'OddsRatio_working_3-way'!M626</f>
        <v>6.8659607909696677E-2</v>
      </c>
      <c r="R626" s="11">
        <f t="shared" si="140"/>
        <v>0</v>
      </c>
      <c r="S626" s="11">
        <f t="shared" si="141"/>
        <v>-0.85035227787319545</v>
      </c>
      <c r="T626" s="11">
        <f t="shared" si="142"/>
        <v>-0.25497819426482621</v>
      </c>
      <c r="U626" s="11">
        <f>'OddsRatio_working_3-way'!S626-'OddsRatio_working_3-way'!R626^2/3</f>
        <v>-0.85035227787319545</v>
      </c>
      <c r="V626" s="11">
        <f>'OddsRatio_working_3-way'!S626*'OddsRatio_working_3-way'!R626/3-2*'OddsRatio_working_3-way'!R626^3/27-'OddsRatio_working_3-way'!T626</f>
        <v>0.25497819426482621</v>
      </c>
      <c r="W626" s="11">
        <f>'OddsRatio_working_3-way'!V626^2+4*'OddsRatio_working_3-way'!U626^3/27</f>
        <v>-2.6080769158797229E-2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0.15090945025854799</v>
      </c>
      <c r="Y626" s="11">
        <f>IF('OddsRatio_working_3-way'!W626&gt;=0,IF('OddsRatio_working_3-way'!V626+SQRT('OddsRatio_working_3-way'!W626)&gt;0,0,PI()),ACOS('OddsRatio_working_3-way'!V626/(2*'OddsRatio_working_3-way'!X626)))</f>
        <v>0.56459521693886305</v>
      </c>
      <c r="Z626" s="11">
        <f>'OddsRatio_working_3-way'!X626^(1/3)*COS('OddsRatio_working_3-way'!Y626/3)</f>
        <v>0.52300027568289331</v>
      </c>
      <c r="AA626" s="11">
        <f>'OddsRatio_working_3-way'!X626^(1/3)*COS(('OddsRatio_working_3-way'!Y626+2*PI())/3)</f>
        <v>-0.34776196714625579</v>
      </c>
      <c r="AB626" s="11">
        <f>'OddsRatio_working_3-way'!X626^(1/3)*COS(('OddsRatio_working_3-way'!Y626+4*PI())/3)</f>
        <v>-0.17523830853663772</v>
      </c>
      <c r="AC626" s="11">
        <f>'OddsRatio_working_3-way'!X626^(1/3)*SIN('OddsRatio_working_3-way'!Y626/3)</f>
        <v>9.9606580739842104E-2</v>
      </c>
      <c r="AD626" s="11">
        <f>'OddsRatio_working_3-way'!X626^(1/3)*SIN(('OddsRatio_working_3-way'!Y626+2*PI())/3)</f>
        <v>0.40312823455772934</v>
      </c>
      <c r="AE626" s="11">
        <f>'OddsRatio_working_3-way'!X626^(1/3)*SIN(('OddsRatio_working_3-way'!Y626+4*PI())/3)</f>
        <v>-0.50273481529757147</v>
      </c>
      <c r="AF626" s="11">
        <f>-'OddsRatio_working_3-way'!U626/(3*'OddsRatio_working_3-way'!X626^(1/3))*COS(('OddsRatio_working_3-way'!Y626)/3)</f>
        <v>0.52300027568289331</v>
      </c>
      <c r="AG626" s="11">
        <f>-'OddsRatio_working_3-way'!U626/(3*'OddsRatio_working_3-way'!X626^(1/3))*COS(('OddsRatio_working_3-way'!Y626+2*PI())/3)</f>
        <v>-0.34776196714625579</v>
      </c>
      <c r="AH626" s="11">
        <f>-'OddsRatio_working_3-way'!U626/(3*'OddsRatio_working_3-way'!X626^(1/3))*COS(('OddsRatio_working_3-way'!Y626+4*PI())/3)</f>
        <v>-0.17523830853663772</v>
      </c>
      <c r="AI626" s="11">
        <f>'OddsRatio_working_3-way'!U626/(3*'OddsRatio_working_3-way'!X626^(1/3))*SIN(('OddsRatio_working_3-way'!Y626)/3)</f>
        <v>-9.9606580739842104E-2</v>
      </c>
      <c r="AJ626" s="11">
        <f>'OddsRatio_working_3-way'!U626/(3*'OddsRatio_working_3-way'!X626^(1/3))*SIN(('OddsRatio_working_3-way'!Y626+2*PI())/3)</f>
        <v>-0.40312823455772934</v>
      </c>
      <c r="AK626" s="11">
        <f>'OddsRatio_working_3-way'!U626/(3*'OddsRatio_working_3-way'!X626^(1/3))*SIN(('OddsRatio_working_3-way'!Y626+4*PI())/3)</f>
        <v>0.50273481529757147</v>
      </c>
      <c r="AL626" s="11">
        <f>'OddsRatio_working_3-way'!Z626+'OddsRatio_working_3-way'!AF626</f>
        <v>1.0460005513657866</v>
      </c>
      <c r="AM626" s="11">
        <f>'OddsRatio_working_3-way'!AA626+'OddsRatio_working_3-way'!AG626</f>
        <v>-0.69552393429251158</v>
      </c>
      <c r="AN626" s="11">
        <f>'OddsRatio_working_3-way'!AB626+'OddsRatio_working_3-way'!AH626</f>
        <v>-0.35047661707327543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1.0460005513657866</v>
      </c>
      <c r="AS626" s="11">
        <f>IF(('OddsRatio_working_3-way'!X626=0),IF(Q626&gt;0,-Q626^(1/3),(-Q626)^(1/3)),'OddsRatio_working_3-way'!AM626-'OddsRatio_working_3-way'!R626/3)</f>
        <v>-0.69552393429251158</v>
      </c>
      <c r="AT626" s="11">
        <f>IF(('OddsRatio_working_3-way'!X626=0),IF(Q626&gt;0,-Q626^(1/3),(-Q626)^(1/3)),'OddsRatio_working_3-way'!AN626-'OddsRatio_working_3-way'!R626/3)</f>
        <v>-0.35047661707327543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9">
        <f t="shared" si="130"/>
        <v>0.26700244704427489</v>
      </c>
      <c r="E627" s="9">
        <f t="shared" si="131"/>
        <v>0.28699959544345105</v>
      </c>
      <c r="F627" s="9">
        <f t="shared" si="132"/>
        <v>0.445997957512274</v>
      </c>
      <c r="G627" s="9">
        <f t="shared" si="133"/>
        <v>1.0438342306776671</v>
      </c>
      <c r="H627" s="9">
        <f t="shared" si="134"/>
        <v>3.7452840266822647</v>
      </c>
      <c r="I627" s="9">
        <f t="shared" si="135"/>
        <v>3.4843254690128473</v>
      </c>
      <c r="J627" s="9">
        <f t="shared" si="136"/>
        <v>2.2421627345064237</v>
      </c>
      <c r="K627" s="11">
        <f t="shared" si="137"/>
        <v>0.27548209366391185</v>
      </c>
      <c r="L627" s="11">
        <f t="shared" si="138"/>
        <v>0.29585798816568049</v>
      </c>
      <c r="M627" s="11">
        <f t="shared" si="139"/>
        <v>0.45662100456621008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-0.27721212805991036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0.23074072312505117</v>
      </c>
      <c r="Q627" s="11">
        <f>2*'OddsRatio_working_3-way'!K627*'OddsRatio_working_3-way'!L627*'OddsRatio_working_3-way'!M627</f>
        <v>7.4432491330661668E-2</v>
      </c>
      <c r="R627" s="11">
        <f t="shared" si="140"/>
        <v>0</v>
      </c>
      <c r="S627" s="11">
        <f t="shared" si="141"/>
        <v>-0.83236157357150009</v>
      </c>
      <c r="T627" s="11">
        <f t="shared" si="142"/>
        <v>-0.26850373341016132</v>
      </c>
      <c r="U627" s="11">
        <f>'OddsRatio_working_3-way'!S627-'OddsRatio_working_3-way'!R627^2/3</f>
        <v>-0.83236157357150009</v>
      </c>
      <c r="V627" s="11">
        <f>'OddsRatio_working_3-way'!S627*'OddsRatio_working_3-way'!R627/3-2*'OddsRatio_working_3-way'!R627^3/27-'OddsRatio_working_3-way'!T627</f>
        <v>0.26850373341016132</v>
      </c>
      <c r="W627" s="11">
        <f>'OddsRatio_working_3-way'!V627^2+4*'OddsRatio_working_3-way'!U627^3/27</f>
        <v>-1.3340050933667538E-2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0.14614573701348813</v>
      </c>
      <c r="Y627" s="11">
        <f>IF('OddsRatio_working_3-way'!W627&gt;=0,IF('OddsRatio_working_3-way'!V627+SQRT('OddsRatio_working_3-way'!W627)&gt;0,0,PI()),ACOS('OddsRatio_working_3-way'!V627/(2*'OddsRatio_working_3-way'!X627)))</f>
        <v>0.40623173870860785</v>
      </c>
      <c r="Z627" s="11">
        <f>'OddsRatio_working_3-way'!X627^(1/3)*COS('OddsRatio_working_3-way'!Y627/3)</f>
        <v>0.52191711533883356</v>
      </c>
      <c r="AA627" s="11">
        <f>'OddsRatio_working_3-way'!X627^(1/3)*COS(('OddsRatio_working_3-way'!Y627+2*PI())/3)</f>
        <v>-0.32254010466336669</v>
      </c>
      <c r="AB627" s="11">
        <f>'OddsRatio_working_3-way'!X627^(1/3)*COS(('OddsRatio_working_3-way'!Y627+4*PI())/3)</f>
        <v>-0.19937701067546715</v>
      </c>
      <c r="AC627" s="11">
        <f>'OddsRatio_working_3-way'!X627^(1/3)*SIN('OddsRatio_working_3-way'!Y627/3)</f>
        <v>7.1108245468141193E-2</v>
      </c>
      <c r="AD627" s="11">
        <f>'OddsRatio_working_3-way'!X627^(1/3)*SIN(('OddsRatio_working_3-way'!Y627+2*PI())/3)</f>
        <v>0.41643935781925212</v>
      </c>
      <c r="AE627" s="11">
        <f>'OddsRatio_working_3-way'!X627^(1/3)*SIN(('OddsRatio_working_3-way'!Y627+4*PI())/3)</f>
        <v>-0.48754760328739322</v>
      </c>
      <c r="AF627" s="11">
        <f>-'OddsRatio_working_3-way'!U627/(3*'OddsRatio_working_3-way'!X627^(1/3))*COS(('OddsRatio_working_3-way'!Y627)/3)</f>
        <v>0.52191711533883367</v>
      </c>
      <c r="AG627" s="11">
        <f>-'OddsRatio_working_3-way'!U627/(3*'OddsRatio_working_3-way'!X627^(1/3))*COS(('OddsRatio_working_3-way'!Y627+2*PI())/3)</f>
        <v>-0.32254010466336674</v>
      </c>
      <c r="AH627" s="11">
        <f>-'OddsRatio_working_3-way'!U627/(3*'OddsRatio_working_3-way'!X627^(1/3))*COS(('OddsRatio_working_3-way'!Y627+4*PI())/3)</f>
        <v>-0.19937701067546718</v>
      </c>
      <c r="AI627" s="11">
        <f>'OddsRatio_working_3-way'!U627/(3*'OddsRatio_working_3-way'!X627^(1/3))*SIN(('OddsRatio_working_3-way'!Y627)/3)</f>
        <v>-7.1108245468141207E-2</v>
      </c>
      <c r="AJ627" s="11">
        <f>'OddsRatio_working_3-way'!U627/(3*'OddsRatio_working_3-way'!X627^(1/3))*SIN(('OddsRatio_working_3-way'!Y627+2*PI())/3)</f>
        <v>-0.41643935781925223</v>
      </c>
      <c r="AK627" s="11">
        <f>'OddsRatio_working_3-way'!U627/(3*'OddsRatio_working_3-way'!X627^(1/3))*SIN(('OddsRatio_working_3-way'!Y627+4*PI())/3)</f>
        <v>0.48754760328739333</v>
      </c>
      <c r="AL627" s="11">
        <f>'OddsRatio_working_3-way'!Z627+'OddsRatio_working_3-way'!AF627</f>
        <v>1.0438342306776671</v>
      </c>
      <c r="AM627" s="11">
        <f>'OddsRatio_working_3-way'!AA627+'OddsRatio_working_3-way'!AG627</f>
        <v>-0.64508020932673338</v>
      </c>
      <c r="AN627" s="11">
        <f>'OddsRatio_working_3-way'!AB627+'OddsRatio_working_3-way'!AH627</f>
        <v>-0.3987540213509343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1.0438342306776671</v>
      </c>
      <c r="AS627" s="11">
        <f>IF(('OddsRatio_working_3-way'!X627=0),IF(Q627&gt;0,-Q627^(1/3),(-Q627)^(1/3)),'OddsRatio_working_3-way'!AM627-'OddsRatio_working_3-way'!R627/3)</f>
        <v>-0.64508020932673338</v>
      </c>
      <c r="AT627" s="11">
        <f>IF(('OddsRatio_working_3-way'!X627=0),IF(Q627&gt;0,-Q627^(1/3),(-Q627)^(1/3)),'OddsRatio_working_3-way'!AN627-'OddsRatio_working_3-way'!R627/3)</f>
        <v>-0.3987540213509343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9">
        <f t="shared" si="130"/>
        <v>0.35023911011689629</v>
      </c>
      <c r="E628" s="9">
        <f t="shared" si="131"/>
        <v>0.29167905257771798</v>
      </c>
      <c r="F628" s="9">
        <f t="shared" si="132"/>
        <v>0.35808183730538579</v>
      </c>
      <c r="G628" s="9">
        <f t="shared" si="133"/>
        <v>1.0422428485432773</v>
      </c>
      <c r="H628" s="9">
        <f t="shared" si="134"/>
        <v>2.8551922704070329</v>
      </c>
      <c r="I628" s="9">
        <f t="shared" si="135"/>
        <v>3.4284258371058365</v>
      </c>
      <c r="J628" s="9">
        <f t="shared" si="136"/>
        <v>2.7926576994944372</v>
      </c>
      <c r="K628" s="11">
        <f t="shared" si="137"/>
        <v>0.35971223021582738</v>
      </c>
      <c r="L628" s="11">
        <f t="shared" si="138"/>
        <v>0.3003003003003003</v>
      </c>
      <c r="M628" s="11">
        <f t="shared" si="139"/>
        <v>0.36764705882352938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-0.28329991015137013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0.23153178570021565</v>
      </c>
      <c r="Q628" s="11">
        <f>2*'OddsRatio_working_3-way'!K628*'OddsRatio_working_3-way'!L628*'OddsRatio_working_3-way'!M628</f>
        <v>7.9427713790811552E-2</v>
      </c>
      <c r="R628" s="11">
        <f t="shared" si="140"/>
        <v>0</v>
      </c>
      <c r="S628" s="11">
        <f t="shared" si="141"/>
        <v>-0.8172674166275089</v>
      </c>
      <c r="T628" s="11">
        <f t="shared" si="142"/>
        <v>-0.28036618066123808</v>
      </c>
      <c r="U628" s="11">
        <f>'OddsRatio_working_3-way'!S628-'OddsRatio_working_3-way'!R628^2/3</f>
        <v>-0.8172674166275089</v>
      </c>
      <c r="V628" s="11">
        <f>'OddsRatio_working_3-way'!S628*'OddsRatio_working_3-way'!R628/3-2*'OddsRatio_working_3-way'!R628^3/27-'OddsRatio_working_3-way'!T628</f>
        <v>0.28036618066123808</v>
      </c>
      <c r="W628" s="11">
        <f>'OddsRatio_working_3-way'!V628^2+4*'OddsRatio_working_3-way'!U628^3/27</f>
        <v>-2.265053817877713E-3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0.14218847445947203</v>
      </c>
      <c r="Y628" s="11">
        <f>IF('OddsRatio_working_3-way'!W628&gt;=0,IF('OddsRatio_working_3-way'!V628+SQRT('OddsRatio_working_3-way'!W628)&gt;0,0,PI()),ACOS('OddsRatio_working_3-way'!V628/(2*'OddsRatio_working_3-way'!X628)))</f>
        <v>0.16814863349578402</v>
      </c>
      <c r="Z628" s="11">
        <f>'OddsRatio_working_3-way'!X628^(1/3)*COS('OddsRatio_working_3-way'!Y628/3)</f>
        <v>0.52112142427163877</v>
      </c>
      <c r="AA628" s="11">
        <f>'OddsRatio_working_3-way'!X628^(1/3)*COS(('OddsRatio_working_3-way'!Y628+2*PI())/3)</f>
        <v>-0.28588263999886476</v>
      </c>
      <c r="AB628" s="11">
        <f>'OddsRatio_working_3-way'!X628^(1/3)*COS(('OddsRatio_working_3-way'!Y628+4*PI())/3)</f>
        <v>-0.23523878427277392</v>
      </c>
      <c r="AC628" s="11">
        <f>'OddsRatio_working_3-way'!X628^(1/3)*SIN('OddsRatio_working_3-way'!Y628/3)</f>
        <v>2.9239243736259097E-2</v>
      </c>
      <c r="AD628" s="11">
        <f>'OddsRatio_working_3-way'!X628^(1/3)*SIN(('OddsRatio_working_3-way'!Y628+2*PI())/3)</f>
        <v>0.43668477000743822</v>
      </c>
      <c r="AE628" s="11">
        <f>'OddsRatio_working_3-way'!X628^(1/3)*SIN(('OddsRatio_working_3-way'!Y628+4*PI())/3)</f>
        <v>-0.46592401374369735</v>
      </c>
      <c r="AF628" s="11">
        <f>-'OddsRatio_working_3-way'!U628/(3*'OddsRatio_working_3-way'!X628^(1/3))*COS(('OddsRatio_working_3-way'!Y628)/3)</f>
        <v>0.52112142427163854</v>
      </c>
      <c r="AG628" s="11">
        <f>-'OddsRatio_working_3-way'!U628/(3*'OddsRatio_working_3-way'!X628^(1/3))*COS(('OddsRatio_working_3-way'!Y628+2*PI())/3)</f>
        <v>-0.28588263999886465</v>
      </c>
      <c r="AH628" s="11">
        <f>-'OddsRatio_working_3-way'!U628/(3*'OddsRatio_working_3-way'!X628^(1/3))*COS(('OddsRatio_working_3-way'!Y628+4*PI())/3)</f>
        <v>-0.23523878427277381</v>
      </c>
      <c r="AI628" s="11">
        <f>'OddsRatio_working_3-way'!U628/(3*'OddsRatio_working_3-way'!X628^(1/3))*SIN(('OddsRatio_working_3-way'!Y628)/3)</f>
        <v>-2.9239243736259083E-2</v>
      </c>
      <c r="AJ628" s="11">
        <f>'OddsRatio_working_3-way'!U628/(3*'OddsRatio_working_3-way'!X628^(1/3))*SIN(('OddsRatio_working_3-way'!Y628+2*PI())/3)</f>
        <v>-0.43668477000743805</v>
      </c>
      <c r="AK628" s="11">
        <f>'OddsRatio_working_3-way'!U628/(3*'OddsRatio_working_3-way'!X628^(1/3))*SIN(('OddsRatio_working_3-way'!Y628+4*PI())/3)</f>
        <v>0.46592401374369713</v>
      </c>
      <c r="AL628" s="11">
        <f>'OddsRatio_working_3-way'!Z628+'OddsRatio_working_3-way'!AF628</f>
        <v>1.0422428485432773</v>
      </c>
      <c r="AM628" s="11">
        <f>'OddsRatio_working_3-way'!AA628+'OddsRatio_working_3-way'!AG628</f>
        <v>-0.57176527999772941</v>
      </c>
      <c r="AN628" s="11">
        <f>'OddsRatio_working_3-way'!AB628+'OddsRatio_working_3-way'!AH628</f>
        <v>-0.47047756854554773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1.0422428485432773</v>
      </c>
      <c r="AS628" s="11">
        <f>IF(('OddsRatio_working_3-way'!X628=0),IF(Q628&gt;0,-Q628^(1/3),(-Q628)^(1/3)),'OddsRatio_working_3-way'!AM628-'OddsRatio_working_3-way'!R628/3)</f>
        <v>-0.57176527999772941</v>
      </c>
      <c r="AT628" s="11">
        <f>IF(('OddsRatio_working_3-way'!X628=0),IF(Q628&gt;0,-Q628^(1/3),(-Q628)^(1/3)),'OddsRatio_working_3-way'!AN628-'OddsRatio_working_3-way'!R628/3)</f>
        <v>-0.47047756854554773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9">
        <f t="shared" si="130"/>
        <v>0.62273852524701645</v>
      </c>
      <c r="E629" s="9">
        <f t="shared" si="131"/>
        <v>0.22887715187669194</v>
      </c>
      <c r="F629" s="9">
        <f t="shared" si="132"/>
        <v>0.14838432287629175</v>
      </c>
      <c r="G629" s="9">
        <f t="shared" si="133"/>
        <v>1.0628252622498473</v>
      </c>
      <c r="H629" s="9">
        <f t="shared" si="134"/>
        <v>1.6058103994824127</v>
      </c>
      <c r="I629" s="9">
        <f t="shared" si="135"/>
        <v>4.3691560813320161</v>
      </c>
      <c r="J629" s="9">
        <f t="shared" si="136"/>
        <v>6.7392564161491757</v>
      </c>
      <c r="K629" s="11">
        <f t="shared" si="137"/>
        <v>0.63694267515923564</v>
      </c>
      <c r="L629" s="11">
        <f t="shared" si="138"/>
        <v>0.23980815347721823</v>
      </c>
      <c r="M629" s="11">
        <f t="shared" si="139"/>
        <v>0.15625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-0.23286927782614675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0.21813759183735809</v>
      </c>
      <c r="Q629" s="11">
        <f>2*'OddsRatio_working_3-way'!K629*'OddsRatio_working_3-way'!L629*'OddsRatio_working_3-way'!M629</f>
        <v>4.773251462524248E-2</v>
      </c>
      <c r="R629" s="11">
        <f t="shared" si="140"/>
        <v>0</v>
      </c>
      <c r="S629" s="11">
        <f t="shared" si="141"/>
        <v>-0.93673838762111461</v>
      </c>
      <c r="T629" s="11">
        <f t="shared" si="142"/>
        <v>-0.20497557715998135</v>
      </c>
      <c r="U629" s="11">
        <f>'OddsRatio_working_3-way'!S629-'OddsRatio_working_3-way'!R629^2/3</f>
        <v>-0.93673838762111461</v>
      </c>
      <c r="V629" s="11">
        <f>'OddsRatio_working_3-way'!S629*'OddsRatio_working_3-way'!R629/3-2*'OddsRatio_working_3-way'!R629^3/27-'OddsRatio_working_3-way'!T629</f>
        <v>0.20497557715998135</v>
      </c>
      <c r="W629" s="11">
        <f>'OddsRatio_working_3-way'!V629^2+4*'OddsRatio_working_3-way'!U629^3/27</f>
        <v>-7.9758062055905354E-2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0.17447997685119404</v>
      </c>
      <c r="Y629" s="11">
        <f>IF('OddsRatio_working_3-way'!W629&gt;=0,IF('OddsRatio_working_3-way'!V629+SQRT('OddsRatio_working_3-way'!W629)&gt;0,0,PI()),ACOS('OddsRatio_working_3-way'!V629/(2*'OddsRatio_working_3-way'!X629)))</f>
        <v>0.94296630368900602</v>
      </c>
      <c r="Z629" s="11">
        <f>'OddsRatio_working_3-way'!X629^(1/3)*COS('OddsRatio_working_3-way'!Y629/3)</f>
        <v>0.53141263112492365</v>
      </c>
      <c r="AA629" s="11">
        <f>'OddsRatio_working_3-way'!X629^(1/3)*COS(('OddsRatio_working_3-way'!Y629+2*PI())/3)</f>
        <v>-0.4153226867119556</v>
      </c>
      <c r="AB629" s="11">
        <f>'OddsRatio_working_3-way'!X629^(1/3)*COS(('OddsRatio_working_3-way'!Y629+4*PI())/3)</f>
        <v>-0.11608994441296816</v>
      </c>
      <c r="AC629" s="11">
        <f>'OddsRatio_working_3-way'!X629^(1/3)*SIN('OddsRatio_working_3-way'!Y629/3)</f>
        <v>0.17276210431667044</v>
      </c>
      <c r="AD629" s="11">
        <f>'OddsRatio_working_3-way'!X629^(1/3)*SIN(('OddsRatio_working_3-way'!Y629+2*PI())/3)</f>
        <v>0.37383578628777775</v>
      </c>
      <c r="AE629" s="11">
        <f>'OddsRatio_working_3-way'!X629^(1/3)*SIN(('OddsRatio_working_3-way'!Y629+4*PI())/3)</f>
        <v>-0.54659789060444819</v>
      </c>
      <c r="AF629" s="11">
        <f>-'OddsRatio_working_3-way'!U629/(3*'OddsRatio_working_3-way'!X629^(1/3))*COS(('OddsRatio_working_3-way'!Y629)/3)</f>
        <v>0.53141263112492354</v>
      </c>
      <c r="AG629" s="11">
        <f>-'OddsRatio_working_3-way'!U629/(3*'OddsRatio_working_3-way'!X629^(1/3))*COS(('OddsRatio_working_3-way'!Y629+2*PI())/3)</f>
        <v>-0.41532268671195555</v>
      </c>
      <c r="AH629" s="11">
        <f>-'OddsRatio_working_3-way'!U629/(3*'OddsRatio_working_3-way'!X629^(1/3))*COS(('OddsRatio_working_3-way'!Y629+4*PI())/3)</f>
        <v>-0.11608994441296815</v>
      </c>
      <c r="AI629" s="11">
        <f>'OddsRatio_working_3-way'!U629/(3*'OddsRatio_working_3-way'!X629^(1/3))*SIN(('OddsRatio_working_3-way'!Y629)/3)</f>
        <v>-0.17276210431667038</v>
      </c>
      <c r="AJ629" s="11">
        <f>'OddsRatio_working_3-way'!U629/(3*'OddsRatio_working_3-way'!X629^(1/3))*SIN(('OddsRatio_working_3-way'!Y629+2*PI())/3)</f>
        <v>-0.37383578628777769</v>
      </c>
      <c r="AK629" s="11">
        <f>'OddsRatio_working_3-way'!U629/(3*'OddsRatio_working_3-way'!X629^(1/3))*SIN(('OddsRatio_working_3-way'!Y629+4*PI())/3)</f>
        <v>0.54659789060444808</v>
      </c>
      <c r="AL629" s="11">
        <f>'OddsRatio_working_3-way'!Z629+'OddsRatio_working_3-way'!AF629</f>
        <v>1.0628252622498473</v>
      </c>
      <c r="AM629" s="11">
        <f>'OddsRatio_working_3-way'!AA629+'OddsRatio_working_3-way'!AG629</f>
        <v>-0.8306453734239112</v>
      </c>
      <c r="AN629" s="11">
        <f>'OddsRatio_working_3-way'!AB629+'OddsRatio_working_3-way'!AH629</f>
        <v>-0.23217988882593632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1.0628252622498473</v>
      </c>
      <c r="AS629" s="11">
        <f>IF(('OddsRatio_working_3-way'!X629=0),IF(Q629&gt;0,-Q629^(1/3),(-Q629)^(1/3)),'OddsRatio_working_3-way'!AM629-'OddsRatio_working_3-way'!R629/3)</f>
        <v>-0.8306453734239112</v>
      </c>
      <c r="AT629" s="11">
        <f>IF(('OddsRatio_working_3-way'!X629=0),IF(Q629&gt;0,-Q629^(1/3),(-Q629)^(1/3)),'OddsRatio_working_3-way'!AN629-'OddsRatio_working_3-way'!R629/3)</f>
        <v>-0.23217988882593632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9">
        <f t="shared" si="130"/>
        <v>0.40671182900569497</v>
      </c>
      <c r="E630" s="9">
        <f t="shared" si="131"/>
        <v>0.28064500016479715</v>
      </c>
      <c r="F630" s="9">
        <f t="shared" si="132"/>
        <v>0.31264317082950782</v>
      </c>
      <c r="G630" s="9">
        <f t="shared" si="133"/>
        <v>1.0419595270488142</v>
      </c>
      <c r="H630" s="9">
        <f t="shared" si="134"/>
        <v>2.4587433378683401</v>
      </c>
      <c r="I630" s="9">
        <f t="shared" si="135"/>
        <v>3.5632204365400826</v>
      </c>
      <c r="J630" s="9">
        <f t="shared" si="136"/>
        <v>3.1985346020729977</v>
      </c>
      <c r="K630" s="11">
        <f t="shared" si="137"/>
        <v>0.41666666666666669</v>
      </c>
      <c r="L630" s="11">
        <f t="shared" si="138"/>
        <v>0.28901734104046245</v>
      </c>
      <c r="M630" s="11">
        <f t="shared" si="139"/>
        <v>0.32154340836012862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-0.28138300838243202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0.23116740702191327</v>
      </c>
      <c r="Q630" s="11">
        <f>2*'OddsRatio_working_3-way'!K630*'OddsRatio_working_3-way'!L630*'OddsRatio_working_3-way'!M630</f>
        <v>7.744301742777665E-2</v>
      </c>
      <c r="R630" s="11">
        <f t="shared" si="140"/>
        <v>0</v>
      </c>
      <c r="S630" s="11">
        <f t="shared" si="141"/>
        <v>-0.82154003665967656</v>
      </c>
      <c r="T630" s="11">
        <f t="shared" si="142"/>
        <v>-0.27522279285081297</v>
      </c>
      <c r="U630" s="11">
        <f>'OddsRatio_working_3-way'!S630-'OddsRatio_working_3-way'!R630^2/3</f>
        <v>-0.82154003665967656</v>
      </c>
      <c r="V630" s="11">
        <f>'OddsRatio_working_3-way'!S630*'OddsRatio_working_3-way'!R630/3-2*'OddsRatio_working_3-way'!R630^3/27-'OddsRatio_working_3-way'!T630</f>
        <v>0.27522279285081297</v>
      </c>
      <c r="W630" s="11">
        <f>'OddsRatio_working_3-way'!V630^2+4*'OddsRatio_working_3-way'!U630^3/27</f>
        <v>-6.3976587422415604E-3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0.14330495843379171</v>
      </c>
      <c r="Y630" s="11">
        <f>IF('OddsRatio_working_3-way'!W630&gt;=0,IF('OddsRatio_working_3-way'!V630+SQRT('OddsRatio_working_3-way'!W630)&gt;0,0,PI()),ACOS('OddsRatio_working_3-way'!V630/(2*'OddsRatio_working_3-way'!X630)))</f>
        <v>0.28282962453307436</v>
      </c>
      <c r="Z630" s="11">
        <f>'OddsRatio_working_3-way'!X630^(1/3)*COS('OddsRatio_working_3-way'!Y630/3)</f>
        <v>0.52097976352440711</v>
      </c>
      <c r="AA630" s="11">
        <f>'OddsRatio_working_3-way'!X630^(1/3)*COS(('OddsRatio_working_3-way'!Y630+2*PI())/3)</f>
        <v>-0.30315220311792362</v>
      </c>
      <c r="AB630" s="11">
        <f>'OddsRatio_working_3-way'!X630^(1/3)*COS(('OddsRatio_working_3-way'!Y630+4*PI())/3)</f>
        <v>-0.21782756040648363</v>
      </c>
      <c r="AC630" s="11">
        <f>'OddsRatio_working_3-way'!X630^(1/3)*SIN('OddsRatio_working_3-way'!Y630/3)</f>
        <v>4.926220543795852E-2</v>
      </c>
      <c r="AD630" s="11">
        <f>'OddsRatio_working_3-way'!X630^(1/3)*SIN(('OddsRatio_working_3-way'!Y630+2*PI())/3)</f>
        <v>0.42655060735076678</v>
      </c>
      <c r="AE630" s="11">
        <f>'OddsRatio_working_3-way'!X630^(1/3)*SIN(('OddsRatio_working_3-way'!Y630+4*PI())/3)</f>
        <v>-0.47581281278872528</v>
      </c>
      <c r="AF630" s="11">
        <f>-'OddsRatio_working_3-way'!U630/(3*'OddsRatio_working_3-way'!X630^(1/3))*COS(('OddsRatio_working_3-way'!Y630)/3)</f>
        <v>0.52097976352440711</v>
      </c>
      <c r="AG630" s="11">
        <f>-'OddsRatio_working_3-way'!U630/(3*'OddsRatio_working_3-way'!X630^(1/3))*COS(('OddsRatio_working_3-way'!Y630+2*PI())/3)</f>
        <v>-0.30315220311792362</v>
      </c>
      <c r="AH630" s="11">
        <f>-'OddsRatio_working_3-way'!U630/(3*'OddsRatio_working_3-way'!X630^(1/3))*COS(('OddsRatio_working_3-way'!Y630+4*PI())/3)</f>
        <v>-0.21782756040648363</v>
      </c>
      <c r="AI630" s="11">
        <f>'OddsRatio_working_3-way'!U630/(3*'OddsRatio_working_3-way'!X630^(1/3))*SIN(('OddsRatio_working_3-way'!Y630)/3)</f>
        <v>-4.926220543795852E-2</v>
      </c>
      <c r="AJ630" s="11">
        <f>'OddsRatio_working_3-way'!U630/(3*'OddsRatio_working_3-way'!X630^(1/3))*SIN(('OddsRatio_working_3-way'!Y630+2*PI())/3)</f>
        <v>-0.42655060735076678</v>
      </c>
      <c r="AK630" s="11">
        <f>'OddsRatio_working_3-way'!U630/(3*'OddsRatio_working_3-way'!X630^(1/3))*SIN(('OddsRatio_working_3-way'!Y630+4*PI())/3)</f>
        <v>0.47581281278872528</v>
      </c>
      <c r="AL630" s="11">
        <f>'OddsRatio_working_3-way'!Z630+'OddsRatio_working_3-way'!AF630</f>
        <v>1.0419595270488142</v>
      </c>
      <c r="AM630" s="11">
        <f>'OddsRatio_working_3-way'!AA630+'OddsRatio_working_3-way'!AG630</f>
        <v>-0.60630440623584725</v>
      </c>
      <c r="AN630" s="11">
        <f>'OddsRatio_working_3-way'!AB630+'OddsRatio_working_3-way'!AH630</f>
        <v>-0.43565512081296726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1.0419595270488142</v>
      </c>
      <c r="AS630" s="11">
        <f>IF(('OddsRatio_working_3-way'!X630=0),IF(Q630&gt;0,-Q630^(1/3),(-Q630)^(1/3)),'OddsRatio_working_3-way'!AM630-'OddsRatio_working_3-way'!R630/3)</f>
        <v>-0.60630440623584725</v>
      </c>
      <c r="AT630" s="11">
        <f>IF(('OddsRatio_working_3-way'!X630=0),IF(Q630&gt;0,-Q630^(1/3),(-Q630)^(1/3)),'OddsRatio_working_3-way'!AN630-'OddsRatio_working_3-way'!R630/3)</f>
        <v>-0.43565512081296726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9">
        <f t="shared" si="130"/>
        <v>0.33448745204736757</v>
      </c>
      <c r="E631" s="9">
        <f t="shared" si="131"/>
        <v>0.29628943868127106</v>
      </c>
      <c r="F631" s="9">
        <f t="shared" si="132"/>
        <v>0.36922310927136115</v>
      </c>
      <c r="G631" s="9">
        <f t="shared" si="133"/>
        <v>1.041700927337307</v>
      </c>
      <c r="H631" s="9">
        <f t="shared" si="134"/>
        <v>2.9896487712142563</v>
      </c>
      <c r="I631" s="9">
        <f t="shared" si="135"/>
        <v>3.3750781143290602</v>
      </c>
      <c r="J631" s="9">
        <f t="shared" si="136"/>
        <v>2.7083895208331836</v>
      </c>
      <c r="K631" s="11">
        <f t="shared" si="137"/>
        <v>0.3436426116838488</v>
      </c>
      <c r="L631" s="11">
        <f t="shared" si="138"/>
        <v>0.3048780487804878</v>
      </c>
      <c r="M631" s="11">
        <f t="shared" si="139"/>
        <v>0.37878787878787878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-0.28342705404561064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0.23136507138267262</v>
      </c>
      <c r="Q631" s="11">
        <f>2*'OddsRatio_working_3-way'!K631*'OddsRatio_working_3-way'!L631*'OddsRatio_working_3-way'!M631</f>
        <v>7.937052191515355E-2</v>
      </c>
      <c r="R631" s="11">
        <f t="shared" si="140"/>
        <v>0</v>
      </c>
      <c r="S631" s="11">
        <f t="shared" si="141"/>
        <v>-0.8163125858318383</v>
      </c>
      <c r="T631" s="11">
        <f t="shared" si="142"/>
        <v>-0.2800386229268742</v>
      </c>
      <c r="U631" s="11">
        <f>'OddsRatio_working_3-way'!S631-'OddsRatio_working_3-way'!R631^2/3</f>
        <v>-0.8163125858318383</v>
      </c>
      <c r="V631" s="11">
        <f>'OddsRatio_working_3-way'!S631*'OddsRatio_working_3-way'!R631/3-2*'OddsRatio_working_3-way'!R631^3/27-'OddsRatio_working_3-way'!T631</f>
        <v>0.2800386229268742</v>
      </c>
      <c r="W631" s="11">
        <f>'OddsRatio_working_3-way'!V631^2+4*'OddsRatio_working_3-way'!U631^3/27</f>
        <v>-2.165502510600284E-3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0.14193936455523914</v>
      </c>
      <c r="Y631" s="11">
        <f>IF('OddsRatio_working_3-way'!W631&gt;=0,IF('OddsRatio_working_3-way'!V631+SQRT('OddsRatio_working_3-way'!W631)&gt;0,0,PI()),ACOS('OddsRatio_working_3-way'!V631/(2*'OddsRatio_working_3-way'!X631)))</f>
        <v>0.16466866912925737</v>
      </c>
      <c r="Z631" s="11">
        <f>'OddsRatio_working_3-way'!X631^(1/3)*COS('OddsRatio_working_3-way'!Y631/3)</f>
        <v>0.52085046366865351</v>
      </c>
      <c r="AA631" s="11">
        <f>'OddsRatio_working_3-way'!X631^(1/3)*COS(('OddsRatio_working_3-way'!Y631+2*PI())/3)</f>
        <v>-0.28520914456155971</v>
      </c>
      <c r="AB631" s="11">
        <f>'OddsRatio_working_3-way'!X631^(1/3)*COS(('OddsRatio_working_3-way'!Y631+4*PI())/3)</f>
        <v>-0.23564131910709368</v>
      </c>
      <c r="AC631" s="11">
        <f>'OddsRatio_working_3-way'!X631^(1/3)*SIN('OddsRatio_working_3-way'!Y631/3)</f>
        <v>2.8617997369280307E-2</v>
      </c>
      <c r="AD631" s="11">
        <f>'OddsRatio_working_3-way'!X631^(1/3)*SIN(('OddsRatio_working_3-way'!Y631+2*PI())/3)</f>
        <v>0.4367607344253176</v>
      </c>
      <c r="AE631" s="11">
        <f>'OddsRatio_working_3-way'!X631^(1/3)*SIN(('OddsRatio_working_3-way'!Y631+4*PI())/3)</f>
        <v>-0.46537873179459793</v>
      </c>
      <c r="AF631" s="11">
        <f>-'OddsRatio_working_3-way'!U631/(3*'OddsRatio_working_3-way'!X631^(1/3))*COS(('OddsRatio_working_3-way'!Y631)/3)</f>
        <v>0.52085046366865351</v>
      </c>
      <c r="AG631" s="11">
        <f>-'OddsRatio_working_3-way'!U631/(3*'OddsRatio_working_3-way'!X631^(1/3))*COS(('OddsRatio_working_3-way'!Y631+2*PI())/3)</f>
        <v>-0.28520914456155971</v>
      </c>
      <c r="AH631" s="11">
        <f>-'OddsRatio_working_3-way'!U631/(3*'OddsRatio_working_3-way'!X631^(1/3))*COS(('OddsRatio_working_3-way'!Y631+4*PI())/3)</f>
        <v>-0.23564131910709368</v>
      </c>
      <c r="AI631" s="11">
        <f>'OddsRatio_working_3-way'!U631/(3*'OddsRatio_working_3-way'!X631^(1/3))*SIN(('OddsRatio_working_3-way'!Y631)/3)</f>
        <v>-2.8617997369280307E-2</v>
      </c>
      <c r="AJ631" s="11">
        <f>'OddsRatio_working_3-way'!U631/(3*'OddsRatio_working_3-way'!X631^(1/3))*SIN(('OddsRatio_working_3-way'!Y631+2*PI())/3)</f>
        <v>-0.4367607344253176</v>
      </c>
      <c r="AK631" s="11">
        <f>'OddsRatio_working_3-way'!U631/(3*'OddsRatio_working_3-way'!X631^(1/3))*SIN(('OddsRatio_working_3-way'!Y631+4*PI())/3)</f>
        <v>0.46537873179459793</v>
      </c>
      <c r="AL631" s="11">
        <f>'OddsRatio_working_3-way'!Z631+'OddsRatio_working_3-way'!AF631</f>
        <v>1.041700927337307</v>
      </c>
      <c r="AM631" s="11">
        <f>'OddsRatio_working_3-way'!AA631+'OddsRatio_working_3-way'!AG631</f>
        <v>-0.57041828912311943</v>
      </c>
      <c r="AN631" s="11">
        <f>'OddsRatio_working_3-way'!AB631+'OddsRatio_working_3-way'!AH631</f>
        <v>-0.47128263821418737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1.041700927337307</v>
      </c>
      <c r="AS631" s="11">
        <f>IF(('OddsRatio_working_3-way'!X631=0),IF(Q631&gt;0,-Q631^(1/3),(-Q631)^(1/3)),'OddsRatio_working_3-way'!AM631-'OddsRatio_working_3-way'!R631/3)</f>
        <v>-0.57041828912311943</v>
      </c>
      <c r="AT631" s="11">
        <f>IF(('OddsRatio_working_3-way'!X631=0),IF(Q631&gt;0,-Q631^(1/3),(-Q631)^(1/3)),'OddsRatio_working_3-way'!AN631-'OddsRatio_working_3-way'!R631/3)</f>
        <v>-0.47128263821418737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9">
        <f t="shared" si="130"/>
        <v>0.42609165154887024</v>
      </c>
      <c r="E632" s="9">
        <f t="shared" si="131"/>
        <v>0.28523472521190946</v>
      </c>
      <c r="F632" s="9">
        <f t="shared" si="132"/>
        <v>0.28867362323922036</v>
      </c>
      <c r="G632" s="9">
        <f t="shared" si="133"/>
        <v>1.0441185387711092</v>
      </c>
      <c r="H632" s="9">
        <f t="shared" si="134"/>
        <v>2.3469129150147308</v>
      </c>
      <c r="I632" s="9">
        <f t="shared" si="135"/>
        <v>3.5058844930506616</v>
      </c>
      <c r="J632" s="9">
        <f t="shared" si="136"/>
        <v>3.4641197514998177</v>
      </c>
      <c r="K632" s="11">
        <f t="shared" si="137"/>
        <v>0.4366812227074236</v>
      </c>
      <c r="L632" s="11">
        <f t="shared" si="138"/>
        <v>0.29411764705882354</v>
      </c>
      <c r="M632" s="11">
        <f t="shared" si="139"/>
        <v>0.29761904761904762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-0.27929250302741182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0.23126062652135093</v>
      </c>
      <c r="Q632" s="11">
        <f>2*'OddsRatio_working_3-way'!K632*'OddsRatio_working_3-way'!L632*'OddsRatio_working_3-way'!M632</f>
        <v>7.6449793891355672E-2</v>
      </c>
      <c r="R632" s="11">
        <f t="shared" si="140"/>
        <v>0</v>
      </c>
      <c r="S632" s="11">
        <f t="shared" si="141"/>
        <v>-0.82802303683265466</v>
      </c>
      <c r="T632" s="11">
        <f t="shared" si="142"/>
        <v>-0.27372662374633211</v>
      </c>
      <c r="U632" s="11">
        <f>'OddsRatio_working_3-way'!S632-'OddsRatio_working_3-way'!R632^2/3</f>
        <v>-0.82802303683265466</v>
      </c>
      <c r="V632" s="11">
        <f>'OddsRatio_working_3-way'!S632*'OddsRatio_working_3-way'!R632/3-2*'OddsRatio_working_3-way'!R632^3/27-'OddsRatio_working_3-way'!T632</f>
        <v>0.27372662374633211</v>
      </c>
      <c r="W632" s="11">
        <f>'OddsRatio_working_3-way'!V632^2+4*'OddsRatio_working_3-way'!U632^3/27</f>
        <v>-9.1790590627889579E-3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0.1450045892466468</v>
      </c>
      <c r="Y632" s="11">
        <f>IF('OddsRatio_working_3-way'!W632&gt;=0,IF('OddsRatio_working_3-way'!V632+SQRT('OddsRatio_working_3-way'!W632)&gt;0,0,PI()),ACOS('OddsRatio_working_3-way'!V632/(2*'OddsRatio_working_3-way'!X632)))</f>
        <v>0.33668486883142279</v>
      </c>
      <c r="Z632" s="11">
        <f>'OddsRatio_working_3-way'!X632^(1/3)*COS('OddsRatio_working_3-way'!Y632/3)</f>
        <v>0.52205926938555458</v>
      </c>
      <c r="AA632" s="11">
        <f>'OddsRatio_working_3-way'!X632^(1/3)*COS(('OddsRatio_working_3-way'!Y632+2*PI())/3)</f>
        <v>-0.31198401276404136</v>
      </c>
      <c r="AB632" s="11">
        <f>'OddsRatio_working_3-way'!X632^(1/3)*COS(('OddsRatio_working_3-way'!Y632+4*PI())/3)</f>
        <v>-0.21007525662151338</v>
      </c>
      <c r="AC632" s="11">
        <f>'OddsRatio_working_3-way'!X632^(1/3)*SIN('OddsRatio_working_3-way'!Y632/3)</f>
        <v>5.8837047791668651E-2</v>
      </c>
      <c r="AD632" s="11">
        <f>'OddsRatio_working_3-way'!X632^(1/3)*SIN(('OddsRatio_working_3-way'!Y632+2*PI())/3)</f>
        <v>0.42269806567319973</v>
      </c>
      <c r="AE632" s="11">
        <f>'OddsRatio_working_3-way'!X632^(1/3)*SIN(('OddsRatio_working_3-way'!Y632+4*PI())/3)</f>
        <v>-0.48153511346486821</v>
      </c>
      <c r="AF632" s="11">
        <f>-'OddsRatio_working_3-way'!U632/(3*'OddsRatio_working_3-way'!X632^(1/3))*COS(('OddsRatio_working_3-way'!Y632)/3)</f>
        <v>0.52205926938555458</v>
      </c>
      <c r="AG632" s="11">
        <f>-'OddsRatio_working_3-way'!U632/(3*'OddsRatio_working_3-way'!X632^(1/3))*COS(('OddsRatio_working_3-way'!Y632+2*PI())/3)</f>
        <v>-0.31198401276404136</v>
      </c>
      <c r="AH632" s="11">
        <f>-'OddsRatio_working_3-way'!U632/(3*'OddsRatio_working_3-way'!X632^(1/3))*COS(('OddsRatio_working_3-way'!Y632+4*PI())/3)</f>
        <v>-0.21007525662151338</v>
      </c>
      <c r="AI632" s="11">
        <f>'OddsRatio_working_3-way'!U632/(3*'OddsRatio_working_3-way'!X632^(1/3))*SIN(('OddsRatio_working_3-way'!Y632)/3)</f>
        <v>-5.8837047791668651E-2</v>
      </c>
      <c r="AJ632" s="11">
        <f>'OddsRatio_working_3-way'!U632/(3*'OddsRatio_working_3-way'!X632^(1/3))*SIN(('OddsRatio_working_3-way'!Y632+2*PI())/3)</f>
        <v>-0.42269806567319973</v>
      </c>
      <c r="AK632" s="11">
        <f>'OddsRatio_working_3-way'!U632/(3*'OddsRatio_working_3-way'!X632^(1/3))*SIN(('OddsRatio_working_3-way'!Y632+4*PI())/3)</f>
        <v>0.48153511346486821</v>
      </c>
      <c r="AL632" s="11">
        <f>'OddsRatio_working_3-way'!Z632+'OddsRatio_working_3-way'!AF632</f>
        <v>1.0441185387711092</v>
      </c>
      <c r="AM632" s="11">
        <f>'OddsRatio_working_3-way'!AA632+'OddsRatio_working_3-way'!AG632</f>
        <v>-0.62396802552808273</v>
      </c>
      <c r="AN632" s="11">
        <f>'OddsRatio_working_3-way'!AB632+'OddsRatio_working_3-way'!AH632</f>
        <v>-0.42015051324302677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1.0441185387711092</v>
      </c>
      <c r="AS632" s="11">
        <f>IF(('OddsRatio_working_3-way'!X632=0),IF(Q632&gt;0,-Q632^(1/3),(-Q632)^(1/3)),'OddsRatio_working_3-way'!AM632-'OddsRatio_working_3-way'!R632/3)</f>
        <v>-0.62396802552808273</v>
      </c>
      <c r="AT632" s="11">
        <f>IF(('OddsRatio_working_3-way'!X632=0),IF(Q632&gt;0,-Q632^(1/3),(-Q632)^(1/3)),'OddsRatio_working_3-way'!AN632-'OddsRatio_working_3-way'!R632/3)</f>
        <v>-0.42015051324302677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9">
        <f t="shared" si="130"/>
        <v>0.52559957175038174</v>
      </c>
      <c r="E633" s="9">
        <f t="shared" si="131"/>
        <v>0.26373192938279016</v>
      </c>
      <c r="F633" s="9">
        <f t="shared" si="132"/>
        <v>0.2106684988668284</v>
      </c>
      <c r="G633" s="9">
        <f t="shared" si="133"/>
        <v>1.0495221735138638</v>
      </c>
      <c r="H633" s="9">
        <f t="shared" si="134"/>
        <v>1.9025890692219227</v>
      </c>
      <c r="I633" s="9">
        <f t="shared" si="135"/>
        <v>3.7917289815468775</v>
      </c>
      <c r="J633" s="9">
        <f t="shared" si="136"/>
        <v>4.7467941594444936</v>
      </c>
      <c r="K633" s="11">
        <f t="shared" si="137"/>
        <v>0.5376344086021505</v>
      </c>
      <c r="L633" s="11">
        <f t="shared" si="138"/>
        <v>0.27322404371584696</v>
      </c>
      <c r="M633" s="11">
        <f t="shared" si="139"/>
        <v>0.21881838074398249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-0.26250529881456997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0.2278956342139426</v>
      </c>
      <c r="Q633" s="11">
        <f>2*'OddsRatio_working_3-way'!K633*'OddsRatio_working_3-way'!L633*'OddsRatio_working_3-way'!M633</f>
        <v>6.4286497662607217E-2</v>
      </c>
      <c r="R633" s="11">
        <f t="shared" si="140"/>
        <v>0</v>
      </c>
      <c r="S633" s="11">
        <f t="shared" si="141"/>
        <v>-0.86815632005556143</v>
      </c>
      <c r="T633" s="11">
        <f t="shared" si="142"/>
        <v>-0.24489600001567316</v>
      </c>
      <c r="U633" s="11">
        <f>'OddsRatio_working_3-way'!S633-'OddsRatio_working_3-way'!R633^2/3</f>
        <v>-0.86815632005556143</v>
      </c>
      <c r="V633" s="11">
        <f>'OddsRatio_working_3-way'!S633*'OddsRatio_working_3-way'!R633/3-2*'OddsRatio_working_3-way'!R633^3/27-'OddsRatio_working_3-way'!T633</f>
        <v>0.24489600001567316</v>
      </c>
      <c r="W633" s="11">
        <f>'OddsRatio_working_3-way'!V633^2+4*'OddsRatio_working_3-way'!U633^3/27</f>
        <v>-3.6963048654794967E-2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0.15567361648531805</v>
      </c>
      <c r="Y633" s="11">
        <f>IF('OddsRatio_working_3-way'!W633&gt;=0,IF('OddsRatio_working_3-way'!V633+SQRT('OddsRatio_working_3-way'!W633)&gt;0,0,PI()),ACOS('OddsRatio_working_3-way'!V633/(2*'OddsRatio_working_3-way'!X633)))</f>
        <v>0.66556383962105281</v>
      </c>
      <c r="Z633" s="11">
        <f>'OddsRatio_working_3-way'!X633^(1/3)*COS('OddsRatio_working_3-way'!Y633/3)</f>
        <v>0.524761086756932</v>
      </c>
      <c r="AA633" s="11">
        <f>'OddsRatio_working_3-way'!X633^(1/3)*COS(('OddsRatio_working_3-way'!Y633+2*PI())/3)</f>
        <v>-0.36489118371961854</v>
      </c>
      <c r="AB633" s="11">
        <f>'OddsRatio_working_3-way'!X633^(1/3)*COS(('OddsRatio_working_3-way'!Y633+4*PI())/3)</f>
        <v>-0.15986990303731341</v>
      </c>
      <c r="AC633" s="11">
        <f>'OddsRatio_working_3-way'!X633^(1/3)*SIN('OddsRatio_working_3-way'!Y633/3)</f>
        <v>0.11836909159153072</v>
      </c>
      <c r="AD633" s="11">
        <f>'OddsRatio_working_3-way'!X633^(1/3)*SIN(('OddsRatio_working_3-way'!Y633+2*PI())/3)</f>
        <v>0.39527188625326759</v>
      </c>
      <c r="AE633" s="11">
        <f>'OddsRatio_working_3-way'!X633^(1/3)*SIN(('OddsRatio_working_3-way'!Y633+4*PI())/3)</f>
        <v>-0.51364097784479823</v>
      </c>
      <c r="AF633" s="11">
        <f>-'OddsRatio_working_3-way'!U633/(3*'OddsRatio_working_3-way'!X633^(1/3))*COS(('OddsRatio_working_3-way'!Y633)/3)</f>
        <v>0.52476108675693189</v>
      </c>
      <c r="AG633" s="11">
        <f>-'OddsRatio_working_3-way'!U633/(3*'OddsRatio_working_3-way'!X633^(1/3))*COS(('OddsRatio_working_3-way'!Y633+2*PI())/3)</f>
        <v>-0.36489118371961848</v>
      </c>
      <c r="AH633" s="11">
        <f>-'OddsRatio_working_3-way'!U633/(3*'OddsRatio_working_3-way'!X633^(1/3))*COS(('OddsRatio_working_3-way'!Y633+4*PI())/3)</f>
        <v>-0.15986990303731338</v>
      </c>
      <c r="AI633" s="11">
        <f>'OddsRatio_working_3-way'!U633/(3*'OddsRatio_working_3-way'!X633^(1/3))*SIN(('OddsRatio_working_3-way'!Y633)/3)</f>
        <v>-0.1183690915915307</v>
      </c>
      <c r="AJ633" s="11">
        <f>'OddsRatio_working_3-way'!U633/(3*'OddsRatio_working_3-way'!X633^(1/3))*SIN(('OddsRatio_working_3-way'!Y633+2*PI())/3)</f>
        <v>-0.39527188625326753</v>
      </c>
      <c r="AK633" s="11">
        <f>'OddsRatio_working_3-way'!U633/(3*'OddsRatio_working_3-way'!X633^(1/3))*SIN(('OddsRatio_working_3-way'!Y633+4*PI())/3)</f>
        <v>0.51364097784479812</v>
      </c>
      <c r="AL633" s="11">
        <f>'OddsRatio_working_3-way'!Z633+'OddsRatio_working_3-way'!AF633</f>
        <v>1.0495221735138638</v>
      </c>
      <c r="AM633" s="11">
        <f>'OddsRatio_working_3-way'!AA633+'OddsRatio_working_3-way'!AG633</f>
        <v>-0.72978236743923697</v>
      </c>
      <c r="AN633" s="11">
        <f>'OddsRatio_working_3-way'!AB633+'OddsRatio_working_3-way'!AH633</f>
        <v>-0.31973980607462682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1.0495221735138638</v>
      </c>
      <c r="AS633" s="11">
        <f>IF(('OddsRatio_working_3-way'!X633=0),IF(Q633&gt;0,-Q633^(1/3),(-Q633)^(1/3)),'OddsRatio_working_3-way'!AM633-'OddsRatio_working_3-way'!R633/3)</f>
        <v>-0.72978236743923697</v>
      </c>
      <c r="AT633" s="11">
        <f>IF(('OddsRatio_working_3-way'!X633=0),IF(Q633&gt;0,-Q633^(1/3),(-Q633)^(1/3)),'OddsRatio_working_3-way'!AN633-'OddsRatio_working_3-way'!R633/3)</f>
        <v>-0.31973980607462682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9">
        <f t="shared" si="130"/>
        <v>0.32370311152456566</v>
      </c>
      <c r="E634" s="9">
        <f t="shared" si="131"/>
        <v>0.28513581819670053</v>
      </c>
      <c r="F634" s="9">
        <f t="shared" si="132"/>
        <v>0.39116107027873387</v>
      </c>
      <c r="G634" s="9">
        <f t="shared" si="133"/>
        <v>1.0446252513456462</v>
      </c>
      <c r="H634" s="9">
        <f t="shared" si="134"/>
        <v>3.0892505026912924</v>
      </c>
      <c r="I634" s="9">
        <f t="shared" si="135"/>
        <v>3.5071006032295511</v>
      </c>
      <c r="J634" s="9">
        <f t="shared" si="136"/>
        <v>2.5564916245050133</v>
      </c>
      <c r="K634" s="11">
        <f t="shared" si="137"/>
        <v>0.33333333333333331</v>
      </c>
      <c r="L634" s="11">
        <f t="shared" si="138"/>
        <v>0.29411764705882354</v>
      </c>
      <c r="M634" s="11">
        <f t="shared" si="139"/>
        <v>0.40160642570281119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-0.28159697613985368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0.23190802425387827</v>
      </c>
      <c r="Q634" s="11">
        <f>2*'OddsRatio_working_3-way'!K634*'OddsRatio_working_3-way'!L634*'OddsRatio_working_3-way'!M634</f>
        <v>7.8746357980943371E-2</v>
      </c>
      <c r="R634" s="11">
        <f t="shared" si="140"/>
        <v>0</v>
      </c>
      <c r="S634" s="11">
        <f t="shared" si="141"/>
        <v>-0.82354586129753871</v>
      </c>
      <c r="T634" s="11">
        <f t="shared" si="142"/>
        <v>-0.27964205816554794</v>
      </c>
      <c r="U634" s="11">
        <f>'OddsRatio_working_3-way'!S634-'OddsRatio_working_3-way'!R634^2/3</f>
        <v>-0.82354586129753871</v>
      </c>
      <c r="V634" s="11">
        <f>'OddsRatio_working_3-way'!S634*'OddsRatio_working_3-way'!R634/3-2*'OddsRatio_working_3-way'!R634^3/27-'OddsRatio_working_3-way'!T634</f>
        <v>0.27964205816554794</v>
      </c>
      <c r="W634" s="11">
        <f>'OddsRatio_working_3-way'!V634^2+4*'OddsRatio_working_3-way'!U634^3/27</f>
        <v>-4.5487172156827155E-3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0.14383010629797435</v>
      </c>
      <c r="Y634" s="11">
        <f>IF('OddsRatio_working_3-way'!W634&gt;=0,IF('OddsRatio_working_3-way'!V634+SQRT('OddsRatio_working_3-way'!W634)&gt;0,0,PI()),ACOS('OddsRatio_working_3-way'!V634/(2*'OddsRatio_working_3-way'!X634)))</f>
        <v>0.23666077666180829</v>
      </c>
      <c r="Z634" s="11">
        <f>'OddsRatio_working_3-way'!X634^(1/3)*COS('OddsRatio_working_3-way'!Y634/3)</f>
        <v>0.52231262567282311</v>
      </c>
      <c r="AA634" s="11">
        <f>'OddsRatio_working_3-way'!X634^(1/3)*COS(('OddsRatio_working_3-way'!Y634+2*PI())/3)</f>
        <v>-0.29691391512537552</v>
      </c>
      <c r="AB634" s="11">
        <f>'OddsRatio_working_3-way'!X634^(1/3)*COS(('OddsRatio_working_3-way'!Y634+4*PI())/3)</f>
        <v>-0.22539871054744767</v>
      </c>
      <c r="AC634" s="11">
        <f>'OddsRatio_working_3-way'!X634^(1/3)*SIN('OddsRatio_working_3-way'!Y634/3)</f>
        <v>4.1289322614217847E-2</v>
      </c>
      <c r="AD634" s="11">
        <f>'OddsRatio_working_3-way'!X634^(1/3)*SIN(('OddsRatio_working_3-way'!Y634+2*PI())/3)</f>
        <v>0.43169134124290798</v>
      </c>
      <c r="AE634" s="11">
        <f>'OddsRatio_working_3-way'!X634^(1/3)*SIN(('OddsRatio_working_3-way'!Y634+4*PI())/3)</f>
        <v>-0.47298066385712584</v>
      </c>
      <c r="AF634" s="11">
        <f>-'OddsRatio_working_3-way'!U634/(3*'OddsRatio_working_3-way'!X634^(1/3))*COS(('OddsRatio_working_3-way'!Y634)/3)</f>
        <v>0.52231262567282311</v>
      </c>
      <c r="AG634" s="11">
        <f>-'OddsRatio_working_3-way'!U634/(3*'OddsRatio_working_3-way'!X634^(1/3))*COS(('OddsRatio_working_3-way'!Y634+2*PI())/3)</f>
        <v>-0.29691391512537552</v>
      </c>
      <c r="AH634" s="11">
        <f>-'OddsRatio_working_3-way'!U634/(3*'OddsRatio_working_3-way'!X634^(1/3))*COS(('OddsRatio_working_3-way'!Y634+4*PI())/3)</f>
        <v>-0.22539871054744767</v>
      </c>
      <c r="AI634" s="11">
        <f>'OddsRatio_working_3-way'!U634/(3*'OddsRatio_working_3-way'!X634^(1/3))*SIN(('OddsRatio_working_3-way'!Y634)/3)</f>
        <v>-4.1289322614217847E-2</v>
      </c>
      <c r="AJ634" s="11">
        <f>'OddsRatio_working_3-way'!U634/(3*'OddsRatio_working_3-way'!X634^(1/3))*SIN(('OddsRatio_working_3-way'!Y634+2*PI())/3)</f>
        <v>-0.43169134124290798</v>
      </c>
      <c r="AK634" s="11">
        <f>'OddsRatio_working_3-way'!U634/(3*'OddsRatio_working_3-way'!X634^(1/3))*SIN(('OddsRatio_working_3-way'!Y634+4*PI())/3)</f>
        <v>0.47298066385712584</v>
      </c>
      <c r="AL634" s="11">
        <f>'OddsRatio_working_3-way'!Z634+'OddsRatio_working_3-way'!AF634</f>
        <v>1.0446252513456462</v>
      </c>
      <c r="AM634" s="11">
        <f>'OddsRatio_working_3-way'!AA634+'OddsRatio_working_3-way'!AG634</f>
        <v>-0.59382783025075103</v>
      </c>
      <c r="AN634" s="11">
        <f>'OddsRatio_working_3-way'!AB634+'OddsRatio_working_3-way'!AH634</f>
        <v>-0.45079742109489535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1.0446252513456462</v>
      </c>
      <c r="AS634" s="11">
        <f>IF(('OddsRatio_working_3-way'!X634=0),IF(Q634&gt;0,-Q634^(1/3),(-Q634)^(1/3)),'OddsRatio_working_3-way'!AM634-'OddsRatio_working_3-way'!R634/3)</f>
        <v>-0.59382783025075103</v>
      </c>
      <c r="AT634" s="11">
        <f>IF(('OddsRatio_working_3-way'!X634=0),IF(Q634&gt;0,-Q634^(1/3),(-Q634)^(1/3)),'OddsRatio_working_3-way'!AN634-'OddsRatio_working_3-way'!R634/3)</f>
        <v>-0.45079742109489535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9">
        <f t="shared" si="130"/>
        <v>0.48399412365084943</v>
      </c>
      <c r="E635" s="9">
        <f t="shared" si="131"/>
        <v>0.28417011177890295</v>
      </c>
      <c r="F635" s="9">
        <f t="shared" si="132"/>
        <v>0.2318357645702476</v>
      </c>
      <c r="G635" s="9">
        <f t="shared" si="133"/>
        <v>1.0452360666112952</v>
      </c>
      <c r="H635" s="9">
        <f t="shared" si="134"/>
        <v>2.066140787943521</v>
      </c>
      <c r="I635" s="9">
        <f t="shared" si="135"/>
        <v>3.5190189205332216</v>
      </c>
      <c r="J635" s="9">
        <f t="shared" si="136"/>
        <v>4.3133983311578064</v>
      </c>
      <c r="K635" s="11">
        <f t="shared" si="137"/>
        <v>0.49504950495049505</v>
      </c>
      <c r="L635" s="11">
        <f t="shared" si="138"/>
        <v>0.29325513196480935</v>
      </c>
      <c r="M635" s="11">
        <f t="shared" si="139"/>
        <v>0.23980815347721823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-0.27129055444416561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0.22977465999094687</v>
      </c>
      <c r="Q635" s="11">
        <f>2*'OddsRatio_working_3-way'!K635*'OddsRatio_working_3-way'!L635*'OddsRatio_working_3-way'!M635</f>
        <v>6.9628684845741459E-2</v>
      </c>
      <c r="R635" s="11">
        <f t="shared" si="140"/>
        <v>0</v>
      </c>
      <c r="S635" s="11">
        <f t="shared" si="141"/>
        <v>-0.84696889083263993</v>
      </c>
      <c r="T635" s="11">
        <f t="shared" si="142"/>
        <v>-0.25665723964625448</v>
      </c>
      <c r="U635" s="11">
        <f>'OddsRatio_working_3-way'!S635-'OddsRatio_working_3-way'!R635^2/3</f>
        <v>-0.84696889083263993</v>
      </c>
      <c r="V635" s="11">
        <f>'OddsRatio_working_3-way'!S635*'OddsRatio_working_3-way'!R635/3-2*'OddsRatio_working_3-way'!R635^3/27-'OddsRatio_working_3-way'!T635</f>
        <v>0.25665723964625448</v>
      </c>
      <c r="W635" s="11">
        <f>'OddsRatio_working_3-way'!V635^2+4*'OddsRatio_working_3-way'!U635^3/27</f>
        <v>-2.4138686740003579E-2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0.15000968752287175</v>
      </c>
      <c r="Y635" s="11">
        <f>IF('OddsRatio_working_3-way'!W635&gt;=0,IF('OddsRatio_working_3-way'!V635+SQRT('OddsRatio_working_3-way'!W635)&gt;0,0,PI()),ACOS('OddsRatio_working_3-way'!V635/(2*'OddsRatio_working_3-way'!X635)))</f>
        <v>0.54434072888702323</v>
      </c>
      <c r="Z635" s="11">
        <f>'OddsRatio_working_3-way'!X635^(1/3)*COS('OddsRatio_working_3-way'!Y635/3)</f>
        <v>0.5226180333056476</v>
      </c>
      <c r="AA635" s="11">
        <f>'OddsRatio_working_3-way'!X635^(1/3)*COS(('OddsRatio_working_3-way'!Y635+2*PI())/3)</f>
        <v>-0.34434525064716337</v>
      </c>
      <c r="AB635" s="11">
        <f>'OddsRatio_working_3-way'!X635^(1/3)*COS(('OddsRatio_working_3-way'!Y635+4*PI())/3)</f>
        <v>-0.1782727826584844</v>
      </c>
      <c r="AC635" s="11">
        <f>'OddsRatio_working_3-way'!X635^(1/3)*SIN('OddsRatio_working_3-way'!Y635/3)</f>
        <v>9.5881984098249412E-2</v>
      </c>
      <c r="AD635" s="11">
        <f>'OddsRatio_working_3-way'!X635^(1/3)*SIN(('OddsRatio_working_3-way'!Y635+2*PI())/3)</f>
        <v>0.40465950126942801</v>
      </c>
      <c r="AE635" s="11">
        <f>'OddsRatio_working_3-way'!X635^(1/3)*SIN(('OddsRatio_working_3-way'!Y635+4*PI())/3)</f>
        <v>-0.5005414853676774</v>
      </c>
      <c r="AF635" s="11">
        <f>-'OddsRatio_working_3-way'!U635/(3*'OddsRatio_working_3-way'!X635^(1/3))*COS(('OddsRatio_working_3-way'!Y635)/3)</f>
        <v>0.52261803330564749</v>
      </c>
      <c r="AG635" s="11">
        <f>-'OddsRatio_working_3-way'!U635/(3*'OddsRatio_working_3-way'!X635^(1/3))*COS(('OddsRatio_working_3-way'!Y635+2*PI())/3)</f>
        <v>-0.34434525064716331</v>
      </c>
      <c r="AH635" s="11">
        <f>-'OddsRatio_working_3-way'!U635/(3*'OddsRatio_working_3-way'!X635^(1/3))*COS(('OddsRatio_working_3-way'!Y635+4*PI())/3)</f>
        <v>-0.17827278265848437</v>
      </c>
      <c r="AI635" s="11">
        <f>'OddsRatio_working_3-way'!U635/(3*'OddsRatio_working_3-way'!X635^(1/3))*SIN(('OddsRatio_working_3-way'!Y635)/3)</f>
        <v>-9.5881984098249398E-2</v>
      </c>
      <c r="AJ635" s="11">
        <f>'OddsRatio_working_3-way'!U635/(3*'OddsRatio_working_3-way'!X635^(1/3))*SIN(('OddsRatio_working_3-way'!Y635+2*PI())/3)</f>
        <v>-0.4046595012694279</v>
      </c>
      <c r="AK635" s="11">
        <f>'OddsRatio_working_3-way'!U635/(3*'OddsRatio_working_3-way'!X635^(1/3))*SIN(('OddsRatio_working_3-way'!Y635+4*PI())/3)</f>
        <v>0.50054148536767729</v>
      </c>
      <c r="AL635" s="11">
        <f>'OddsRatio_working_3-way'!Z635+'OddsRatio_working_3-way'!AF635</f>
        <v>1.0452360666112952</v>
      </c>
      <c r="AM635" s="11">
        <f>'OddsRatio_working_3-way'!AA635+'OddsRatio_working_3-way'!AG635</f>
        <v>-0.68869050129432674</v>
      </c>
      <c r="AN635" s="11">
        <f>'OddsRatio_working_3-way'!AB635+'OddsRatio_working_3-way'!AH635</f>
        <v>-0.35654556531696879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1.0452360666112952</v>
      </c>
      <c r="AS635" s="11">
        <f>IF(('OddsRatio_working_3-way'!X635=0),IF(Q635&gt;0,-Q635^(1/3),(-Q635)^(1/3)),'OddsRatio_working_3-way'!AM635-'OddsRatio_working_3-way'!R635/3)</f>
        <v>-0.68869050129432674</v>
      </c>
      <c r="AT635" s="11">
        <f>IF(('OddsRatio_working_3-way'!X635=0),IF(Q635&gt;0,-Q635^(1/3),(-Q635)^(1/3)),'OddsRatio_working_3-way'!AN635-'OddsRatio_working_3-way'!R635/3)</f>
        <v>-0.35654556531696879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9">
        <f t="shared" si="130"/>
        <v>0.43176565253579169</v>
      </c>
      <c r="E636" s="9">
        <f t="shared" si="131"/>
        <v>0.27611362387594507</v>
      </c>
      <c r="F636" s="9">
        <f t="shared" si="132"/>
        <v>0.29212072358826319</v>
      </c>
      <c r="G636" s="9">
        <f t="shared" si="133"/>
        <v>1.0445009652712596</v>
      </c>
      <c r="H636" s="9">
        <f t="shared" si="134"/>
        <v>2.3160712162417871</v>
      </c>
      <c r="I636" s="9">
        <f t="shared" si="135"/>
        <v>3.6216974228308612</v>
      </c>
      <c r="J636" s="9">
        <f t="shared" si="136"/>
        <v>3.4232422394293218</v>
      </c>
      <c r="K636" s="11">
        <f t="shared" si="137"/>
        <v>0.44247787610619471</v>
      </c>
      <c r="L636" s="11">
        <f t="shared" si="138"/>
        <v>0.28490028490028491</v>
      </c>
      <c r="M636" s="11">
        <f t="shared" si="139"/>
        <v>0.30120481927710846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-0.27859839630817351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0.23124036878168447</v>
      </c>
      <c r="Q636" s="11">
        <f>2*'OddsRatio_working_3-way'!K636*'OddsRatio_working_3-way'!L636*'OddsRatio_working_3-way'!M636</f>
        <v>7.5941007810077024E-2</v>
      </c>
      <c r="R636" s="11">
        <f t="shared" si="140"/>
        <v>0</v>
      </c>
      <c r="S636" s="11">
        <f t="shared" si="141"/>
        <v>-0.83001328021248322</v>
      </c>
      <c r="T636" s="11">
        <f t="shared" si="142"/>
        <v>-0.27258235803365632</v>
      </c>
      <c r="U636" s="11">
        <f>'OddsRatio_working_3-way'!S636-'OddsRatio_working_3-way'!R636^2/3</f>
        <v>-0.83001328021248322</v>
      </c>
      <c r="V636" s="11">
        <f>'OddsRatio_working_3-way'!S636*'OddsRatio_working_3-way'!R636/3-2*'OddsRatio_working_3-way'!R636^3/27-'OddsRatio_working_3-way'!T636</f>
        <v>0.27258235803365632</v>
      </c>
      <c r="W636" s="11">
        <f>'OddsRatio_working_3-way'!V636^2+4*'OddsRatio_working_3-way'!U636^3/27</f>
        <v>-1.0412109445002385E-2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0.14552770471304663</v>
      </c>
      <c r="Y636" s="11">
        <f>IF('OddsRatio_working_3-way'!W636&gt;=0,IF('OddsRatio_working_3-way'!V636+SQRT('OddsRatio_working_3-way'!W636)&gt;0,0,PI()),ACOS('OddsRatio_working_3-way'!V636/(2*'OddsRatio_working_3-way'!X636)))</f>
        <v>0.35819598351430249</v>
      </c>
      <c r="Z636" s="11">
        <f>'OddsRatio_working_3-way'!X636^(1/3)*COS('OddsRatio_working_3-way'!Y636/3)</f>
        <v>0.52225048263562979</v>
      </c>
      <c r="AA636" s="11">
        <f>'OddsRatio_working_3-way'!X636^(1/3)*COS(('OddsRatio_working_3-way'!Y636+2*PI())/3)</f>
        <v>-0.31538521821847043</v>
      </c>
      <c r="AB636" s="11">
        <f>'OddsRatio_working_3-way'!X636^(1/3)*COS(('OddsRatio_working_3-way'!Y636+4*PI())/3)</f>
        <v>-0.20686526441715941</v>
      </c>
      <c r="AC636" s="11">
        <f>'OddsRatio_working_3-way'!X636^(1/3)*SIN('OddsRatio_working_3-way'!Y636/3)</f>
        <v>6.2654024539632744E-2</v>
      </c>
      <c r="AD636" s="11">
        <f>'OddsRatio_working_3-way'!X636^(1/3)*SIN(('OddsRatio_working_3-way'!Y636+2*PI())/3)</f>
        <v>0.42095517283132289</v>
      </c>
      <c r="AE636" s="11">
        <f>'OddsRatio_working_3-way'!X636^(1/3)*SIN(('OddsRatio_working_3-way'!Y636+4*PI())/3)</f>
        <v>-0.48360919737095553</v>
      </c>
      <c r="AF636" s="11">
        <f>-'OddsRatio_working_3-way'!U636/(3*'OddsRatio_working_3-way'!X636^(1/3))*COS(('OddsRatio_working_3-way'!Y636)/3)</f>
        <v>0.52225048263562979</v>
      </c>
      <c r="AG636" s="11">
        <f>-'OddsRatio_working_3-way'!U636/(3*'OddsRatio_working_3-way'!X636^(1/3))*COS(('OddsRatio_working_3-way'!Y636+2*PI())/3)</f>
        <v>-0.31538521821847043</v>
      </c>
      <c r="AH636" s="11">
        <f>-'OddsRatio_working_3-way'!U636/(3*'OddsRatio_working_3-way'!X636^(1/3))*COS(('OddsRatio_working_3-way'!Y636+4*PI())/3)</f>
        <v>-0.20686526441715941</v>
      </c>
      <c r="AI636" s="11">
        <f>'OddsRatio_working_3-way'!U636/(3*'OddsRatio_working_3-way'!X636^(1/3))*SIN(('OddsRatio_working_3-way'!Y636)/3)</f>
        <v>-6.2654024539632744E-2</v>
      </c>
      <c r="AJ636" s="11">
        <f>'OddsRatio_working_3-way'!U636/(3*'OddsRatio_working_3-way'!X636^(1/3))*SIN(('OddsRatio_working_3-way'!Y636+2*PI())/3)</f>
        <v>-0.42095517283132289</v>
      </c>
      <c r="AK636" s="11">
        <f>'OddsRatio_working_3-way'!U636/(3*'OddsRatio_working_3-way'!X636^(1/3))*SIN(('OddsRatio_working_3-way'!Y636+4*PI())/3)</f>
        <v>0.48360919737095553</v>
      </c>
      <c r="AL636" s="11">
        <f>'OddsRatio_working_3-way'!Z636+'OddsRatio_working_3-way'!AF636</f>
        <v>1.0445009652712596</v>
      </c>
      <c r="AM636" s="11">
        <f>'OddsRatio_working_3-way'!AA636+'OddsRatio_working_3-way'!AG636</f>
        <v>-0.63077043643694086</v>
      </c>
      <c r="AN636" s="11">
        <f>'OddsRatio_working_3-way'!AB636+'OddsRatio_working_3-way'!AH636</f>
        <v>-0.41373052883431882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1.0445009652712596</v>
      </c>
      <c r="AS636" s="11">
        <f>IF(('OddsRatio_working_3-way'!X636=0),IF(Q636&gt;0,-Q636^(1/3),(-Q636)^(1/3)),'OddsRatio_working_3-way'!AM636-'OddsRatio_working_3-way'!R636/3)</f>
        <v>-0.63077043643694086</v>
      </c>
      <c r="AT636" s="11">
        <f>IF(('OddsRatio_working_3-way'!X636=0),IF(Q636&gt;0,-Q636^(1/3),(-Q636)^(1/3)),'OddsRatio_working_3-way'!AN636-'OddsRatio_working_3-way'!R636/3)</f>
        <v>-0.41373052883431882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9">
        <f t="shared" si="130"/>
        <v>0.66208764824346444</v>
      </c>
      <c r="E637" s="9">
        <f t="shared" si="131"/>
        <v>0.22638329356463782</v>
      </c>
      <c r="F637" s="9">
        <f t="shared" si="132"/>
        <v>0.11152905819189758</v>
      </c>
      <c r="G637" s="9">
        <f t="shared" si="133"/>
        <v>1.109508795376017</v>
      </c>
      <c r="H637" s="9">
        <f t="shared" si="134"/>
        <v>1.5103740458729682</v>
      </c>
      <c r="I637" s="9">
        <f t="shared" si="135"/>
        <v>4.4172870897581324</v>
      </c>
      <c r="J637" s="9">
        <f t="shared" si="136"/>
        <v>8.9662731507998021</v>
      </c>
      <c r="K637" s="11">
        <f t="shared" si="137"/>
        <v>0.68493150684931503</v>
      </c>
      <c r="L637" s="11">
        <f t="shared" si="138"/>
        <v>0.24509803921568626</v>
      </c>
      <c r="M637" s="11">
        <f t="shared" si="139"/>
        <v>0.12224938875305624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-0.20876931674970955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0.22000292899421886</v>
      </c>
      <c r="Q637" s="11">
        <f>2*'OddsRatio_working_3-way'!K637*'OddsRatio_working_3-way'!L637*'OddsRatio_working_3-way'!M637</f>
        <v>4.1045322573548294E-2</v>
      </c>
      <c r="R637" s="11">
        <f t="shared" si="140"/>
        <v>0</v>
      </c>
      <c r="S637" s="11">
        <f t="shared" si="141"/>
        <v>-1.0538087321422673</v>
      </c>
      <c r="T637" s="11">
        <f t="shared" si="142"/>
        <v>-0.19660610674296033</v>
      </c>
      <c r="U637" s="11">
        <f>'OddsRatio_working_3-way'!S637-'OddsRatio_working_3-way'!R637^2/3</f>
        <v>-1.0538087321422673</v>
      </c>
      <c r="V637" s="11">
        <f>'OddsRatio_working_3-way'!S637*'OddsRatio_working_3-way'!R637/3-2*'OddsRatio_working_3-way'!R637^3/27-'OddsRatio_working_3-way'!T637</f>
        <v>0.19660610674296033</v>
      </c>
      <c r="W637" s="11">
        <f>'OddsRatio_working_3-way'!V637^2+4*'OddsRatio_working_3-way'!U637^3/27</f>
        <v>-0.1347190953986897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0.20819045163462349</v>
      </c>
      <c r="Y637" s="11">
        <f>IF('OddsRatio_working_3-way'!W637&gt;=0,IF('OddsRatio_working_3-way'!V637+SQRT('OddsRatio_working_3-way'!W637)&gt;0,0,PI()),ACOS('OddsRatio_working_3-way'!V637/(2*'OddsRatio_working_3-way'!X637)))</f>
        <v>1.0790358423049087</v>
      </c>
      <c r="Z637" s="11">
        <f>'OddsRatio_working_3-way'!X637^(1/3)*COS('OddsRatio_working_3-way'!Y637/3)</f>
        <v>0.55475439768800849</v>
      </c>
      <c r="AA637" s="11">
        <f>'OddsRatio_working_3-way'!X637^(1/3)*COS(('OddsRatio_working_3-way'!Y637+2*PI())/3)</f>
        <v>-0.45803668993132018</v>
      </c>
      <c r="AB637" s="11">
        <f>'OddsRatio_working_3-way'!X637^(1/3)*COS(('OddsRatio_working_3-way'!Y637+4*PI())/3)</f>
        <v>-9.6717707756688809E-2</v>
      </c>
      <c r="AC637" s="11">
        <f>'OddsRatio_working_3-way'!X637^(1/3)*SIN('OddsRatio_working_3-way'!Y637/3)</f>
        <v>0.20860761162184527</v>
      </c>
      <c r="AD637" s="11">
        <f>'OddsRatio_working_3-way'!X637^(1/3)*SIN(('OddsRatio_working_3-way'!Y637+2*PI())/3)</f>
        <v>0.37612759544802804</v>
      </c>
      <c r="AE637" s="11">
        <f>'OddsRatio_working_3-way'!X637^(1/3)*SIN(('OddsRatio_working_3-way'!Y637+4*PI())/3)</f>
        <v>-0.58473520706987314</v>
      </c>
      <c r="AF637" s="11">
        <f>-'OddsRatio_working_3-way'!U637/(3*'OddsRatio_working_3-way'!X637^(1/3))*COS(('OddsRatio_working_3-way'!Y637)/3)</f>
        <v>0.55475439768800849</v>
      </c>
      <c r="AG637" s="11">
        <f>-'OddsRatio_working_3-way'!U637/(3*'OddsRatio_working_3-way'!X637^(1/3))*COS(('OddsRatio_working_3-way'!Y637+2*PI())/3)</f>
        <v>-0.45803668993132018</v>
      </c>
      <c r="AH637" s="11">
        <f>-'OddsRatio_working_3-way'!U637/(3*'OddsRatio_working_3-way'!X637^(1/3))*COS(('OddsRatio_working_3-way'!Y637+4*PI())/3)</f>
        <v>-9.6717707756688809E-2</v>
      </c>
      <c r="AI637" s="11">
        <f>'OddsRatio_working_3-way'!U637/(3*'OddsRatio_working_3-way'!X637^(1/3))*SIN(('OddsRatio_working_3-way'!Y637)/3)</f>
        <v>-0.20860761162184527</v>
      </c>
      <c r="AJ637" s="11">
        <f>'OddsRatio_working_3-way'!U637/(3*'OddsRatio_working_3-way'!X637^(1/3))*SIN(('OddsRatio_working_3-way'!Y637+2*PI())/3)</f>
        <v>-0.37612759544802804</v>
      </c>
      <c r="AK637" s="11">
        <f>'OddsRatio_working_3-way'!U637/(3*'OddsRatio_working_3-way'!X637^(1/3))*SIN(('OddsRatio_working_3-way'!Y637+4*PI())/3)</f>
        <v>0.58473520706987314</v>
      </c>
      <c r="AL637" s="11">
        <f>'OddsRatio_working_3-way'!Z637+'OddsRatio_working_3-way'!AF637</f>
        <v>1.109508795376017</v>
      </c>
      <c r="AM637" s="11">
        <f>'OddsRatio_working_3-way'!AA637+'OddsRatio_working_3-way'!AG637</f>
        <v>-0.91607337986264037</v>
      </c>
      <c r="AN637" s="11">
        <f>'OddsRatio_working_3-way'!AB637+'OddsRatio_working_3-way'!AH637</f>
        <v>-0.19343541551337762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1.109508795376017</v>
      </c>
      <c r="AS637" s="11">
        <f>IF(('OddsRatio_working_3-way'!X637=0),IF(Q637&gt;0,-Q637^(1/3),(-Q637)^(1/3)),'OddsRatio_working_3-way'!AM637-'OddsRatio_working_3-way'!R637/3)</f>
        <v>-0.91607337986264037</v>
      </c>
      <c r="AT637" s="11">
        <f>IF(('OddsRatio_working_3-way'!X637=0),IF(Q637&gt;0,-Q637^(1/3),(-Q637)^(1/3)),'OddsRatio_working_3-way'!AN637-'OddsRatio_working_3-way'!R637/3)</f>
        <v>-0.19343541551337762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9">
        <f t="shared" si="130"/>
        <v>0.34063708327415193</v>
      </c>
      <c r="E638" s="9">
        <f t="shared" si="131"/>
        <v>0.24835474703395388</v>
      </c>
      <c r="F638" s="9">
        <f t="shared" si="132"/>
        <v>0.41100816969189441</v>
      </c>
      <c r="G638" s="9">
        <f t="shared" si="133"/>
        <v>1.0694340756060225</v>
      </c>
      <c r="H638" s="9">
        <f t="shared" si="134"/>
        <v>2.9356756768469006</v>
      </c>
      <c r="I638" s="9">
        <f t="shared" si="135"/>
        <v>4.0264984339650445</v>
      </c>
      <c r="J638" s="9">
        <f t="shared" si="136"/>
        <v>2.4330416613120702</v>
      </c>
      <c r="K638" s="11">
        <f t="shared" si="137"/>
        <v>0.35587188612099646</v>
      </c>
      <c r="L638" s="11">
        <f t="shared" si="138"/>
        <v>0.2610966057441253</v>
      </c>
      <c r="M638" s="11">
        <f t="shared" si="139"/>
        <v>0.42735042735042739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-0.27255167631295429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0.23745440617298863</v>
      </c>
      <c r="Q638" s="11">
        <f>2*'OddsRatio_working_3-way'!K638*'OddsRatio_working_3-way'!L638*'OddsRatio_working_3-way'!M638</f>
        <v>7.9416189355514588E-2</v>
      </c>
      <c r="R638" s="11">
        <f t="shared" si="140"/>
        <v>0</v>
      </c>
      <c r="S638" s="11">
        <f t="shared" si="141"/>
        <v>-0.87122709860105341</v>
      </c>
      <c r="T638" s="11">
        <f t="shared" si="142"/>
        <v>-0.29138030053546937</v>
      </c>
      <c r="U638" s="11">
        <f>'OddsRatio_working_3-way'!S638-'OddsRatio_working_3-way'!R638^2/3</f>
        <v>-0.87122709860105341</v>
      </c>
      <c r="V638" s="11">
        <f>'OddsRatio_working_3-way'!S638*'OddsRatio_working_3-way'!R638/3-2*'OddsRatio_working_3-way'!R638^3/27-'OddsRatio_working_3-way'!T638</f>
        <v>0.29138030053546937</v>
      </c>
      <c r="W638" s="11">
        <f>'OddsRatio_working_3-way'!V638^2+4*'OddsRatio_working_3-way'!U638^3/27</f>
        <v>-1.3066898934435925E-2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0.15650030229569556</v>
      </c>
      <c r="Y638" s="11">
        <f>IF('OddsRatio_working_3-way'!W638&gt;=0,IF('OddsRatio_working_3-way'!V638+SQRT('OddsRatio_working_3-way'!W638)&gt;0,0,PI()),ACOS('OddsRatio_working_3-way'!V638/(2*'OddsRatio_working_3-way'!X638)))</f>
        <v>0.37385695597117397</v>
      </c>
      <c r="Z638" s="11">
        <f>'OddsRatio_working_3-way'!X638^(1/3)*COS('OddsRatio_working_3-way'!Y638/3)</f>
        <v>0.53471703780301116</v>
      </c>
      <c r="AA638" s="11">
        <f>'OddsRatio_working_3-way'!X638^(1/3)*COS(('OddsRatio_working_3-way'!Y638+2*PI())/3)</f>
        <v>-0.32536749891876759</v>
      </c>
      <c r="AB638" s="11">
        <f>'OddsRatio_working_3-way'!X638^(1/3)*COS(('OddsRatio_working_3-way'!Y638+4*PI())/3)</f>
        <v>-0.20934953888424368</v>
      </c>
      <c r="AC638" s="11">
        <f>'OddsRatio_working_3-way'!X638^(1/3)*SIN('OddsRatio_working_3-way'!Y638/3)</f>
        <v>6.698300045676378E-2</v>
      </c>
      <c r="AD638" s="11">
        <f>'OddsRatio_working_3-way'!X638^(1/3)*SIN(('OddsRatio_working_3-way'!Y638+2*PI())/3)</f>
        <v>0.42958703834538986</v>
      </c>
      <c r="AE638" s="11">
        <f>'OddsRatio_working_3-way'!X638^(1/3)*SIN(('OddsRatio_working_3-way'!Y638+4*PI())/3)</f>
        <v>-0.49657003880215356</v>
      </c>
      <c r="AF638" s="11">
        <f>-'OddsRatio_working_3-way'!U638/(3*'OddsRatio_working_3-way'!X638^(1/3))*COS(('OddsRatio_working_3-way'!Y638)/3)</f>
        <v>0.53471703780301127</v>
      </c>
      <c r="AG638" s="11">
        <f>-'OddsRatio_working_3-way'!U638/(3*'OddsRatio_working_3-way'!X638^(1/3))*COS(('OddsRatio_working_3-way'!Y638+2*PI())/3)</f>
        <v>-0.32536749891876765</v>
      </c>
      <c r="AH638" s="11">
        <f>-'OddsRatio_working_3-way'!U638/(3*'OddsRatio_working_3-way'!X638^(1/3))*COS(('OddsRatio_working_3-way'!Y638+4*PI())/3)</f>
        <v>-0.20934953888424374</v>
      </c>
      <c r="AI638" s="11">
        <f>'OddsRatio_working_3-way'!U638/(3*'OddsRatio_working_3-way'!X638^(1/3))*SIN(('OddsRatio_working_3-way'!Y638)/3)</f>
        <v>-6.6983000456763794E-2</v>
      </c>
      <c r="AJ638" s="11">
        <f>'OddsRatio_working_3-way'!U638/(3*'OddsRatio_working_3-way'!X638^(1/3))*SIN(('OddsRatio_working_3-way'!Y638+2*PI())/3)</f>
        <v>-0.42958703834538992</v>
      </c>
      <c r="AK638" s="11">
        <f>'OddsRatio_working_3-way'!U638/(3*'OddsRatio_working_3-way'!X638^(1/3))*SIN(('OddsRatio_working_3-way'!Y638+4*PI())/3)</f>
        <v>0.49657003880215361</v>
      </c>
      <c r="AL638" s="11">
        <f>'OddsRatio_working_3-way'!Z638+'OddsRatio_working_3-way'!AF638</f>
        <v>1.0694340756060225</v>
      </c>
      <c r="AM638" s="11">
        <f>'OddsRatio_working_3-way'!AA638+'OddsRatio_working_3-way'!AG638</f>
        <v>-0.65073499783753519</v>
      </c>
      <c r="AN638" s="11">
        <f>'OddsRatio_working_3-way'!AB638+'OddsRatio_working_3-way'!AH638</f>
        <v>-0.41869907776848742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1.0694340756060225</v>
      </c>
      <c r="AS638" s="11">
        <f>IF(('OddsRatio_working_3-way'!X638=0),IF(Q638&gt;0,-Q638^(1/3),(-Q638)^(1/3)),'OddsRatio_working_3-way'!AM638-'OddsRatio_working_3-way'!R638/3)</f>
        <v>-0.65073499783753519</v>
      </c>
      <c r="AT638" s="11">
        <f>IF(('OddsRatio_working_3-way'!X638=0),IF(Q638&gt;0,-Q638^(1/3),(-Q638)^(1/3)),'OddsRatio_working_3-way'!AN638-'OddsRatio_working_3-way'!R638/3)</f>
        <v>-0.41869907776848742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9">
        <f t="shared" si="130"/>
        <v>0.37206233496676538</v>
      </c>
      <c r="E639" s="9">
        <f t="shared" si="131"/>
        <v>0.30473407456751089</v>
      </c>
      <c r="F639" s="9">
        <f t="shared" si="132"/>
        <v>0.32320359046572367</v>
      </c>
      <c r="G639" s="9">
        <f t="shared" si="133"/>
        <v>1.0418034995338394</v>
      </c>
      <c r="H639" s="9">
        <f t="shared" si="134"/>
        <v>2.6877216692448198</v>
      </c>
      <c r="I639" s="9">
        <f t="shared" si="135"/>
        <v>3.2815496639791086</v>
      </c>
      <c r="J639" s="9">
        <f t="shared" si="136"/>
        <v>3.0940250340630167</v>
      </c>
      <c r="K639" s="11">
        <f t="shared" si="137"/>
        <v>0.38167938931297707</v>
      </c>
      <c r="L639" s="11">
        <f t="shared" si="138"/>
        <v>0.31347962382445144</v>
      </c>
      <c r="M639" s="11">
        <f t="shared" si="139"/>
        <v>0.33222591362126247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-0.28346322042337513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0.23134734227616688</v>
      </c>
      <c r="Q639" s="11">
        <f>2*'OddsRatio_working_3-way'!K639*'OddsRatio_working_3-way'!L639*'OddsRatio_working_3-way'!M639</f>
        <v>7.9500804905899281E-2</v>
      </c>
      <c r="R639" s="11">
        <f t="shared" si="140"/>
        <v>0</v>
      </c>
      <c r="S639" s="11">
        <f t="shared" si="141"/>
        <v>-0.81614588986405712</v>
      </c>
      <c r="T639" s="11">
        <f t="shared" si="142"/>
        <v>-0.28046250510792348</v>
      </c>
      <c r="U639" s="11">
        <f>'OddsRatio_working_3-way'!S639-'OddsRatio_working_3-way'!R639^2/3</f>
        <v>-0.81614588986405712</v>
      </c>
      <c r="V639" s="11">
        <f>'OddsRatio_working_3-way'!S639*'OddsRatio_working_3-way'!R639/3-2*'OddsRatio_working_3-way'!R639^3/27-'OddsRatio_working_3-way'!T639</f>
        <v>0.28046250510792348</v>
      </c>
      <c r="W639" s="11">
        <f>'OddsRatio_working_3-way'!V639^2+4*'OddsRatio_working_3-way'!U639^3/27</f>
        <v>-1.8785570108014321E-3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0.14189588945967871</v>
      </c>
      <c r="Y639" s="11">
        <f>IF('OddsRatio_working_3-way'!W639&gt;=0,IF('OddsRatio_working_3-way'!V639+SQRT('OddsRatio_working_3-way'!W639)&gt;0,0,PI()),ACOS('OddsRatio_working_3-way'!V639/(2*'OddsRatio_working_3-way'!X639)))</f>
        <v>0.15332583533321564</v>
      </c>
      <c r="Z639" s="11">
        <f>'OddsRatio_working_3-way'!X639^(1/3)*COS('OddsRatio_working_3-way'!Y639/3)</f>
        <v>0.52090174976691972</v>
      </c>
      <c r="AA639" s="11">
        <f>'OddsRatio_working_3-way'!X639^(1/3)*COS(('OddsRatio_working_3-way'!Y639+2*PI())/3)</f>
        <v>-0.28352678837210227</v>
      </c>
      <c r="AB639" s="11">
        <f>'OddsRatio_working_3-way'!X639^(1/3)*COS(('OddsRatio_working_3-way'!Y639+4*PI())/3)</f>
        <v>-0.23737496139481756</v>
      </c>
      <c r="AC639" s="11">
        <f>'OddsRatio_working_3-way'!X639^(1/3)*SIN('OddsRatio_working_3-way'!Y639/3)</f>
        <v>2.6645769728928362E-2</v>
      </c>
      <c r="AD639" s="11">
        <f>'OddsRatio_working_3-way'!X639^(1/3)*SIN(('OddsRatio_working_3-way'!Y639+2*PI())/3)</f>
        <v>0.43779126330945306</v>
      </c>
      <c r="AE639" s="11">
        <f>'OddsRatio_working_3-way'!X639^(1/3)*SIN(('OddsRatio_working_3-way'!Y639+4*PI())/3)</f>
        <v>-0.46443703303838135</v>
      </c>
      <c r="AF639" s="11">
        <f>-'OddsRatio_working_3-way'!U639/(3*'OddsRatio_working_3-way'!X639^(1/3))*COS(('OddsRatio_working_3-way'!Y639)/3)</f>
        <v>0.52090174976691972</v>
      </c>
      <c r="AG639" s="11">
        <f>-'OddsRatio_working_3-way'!U639/(3*'OddsRatio_working_3-way'!X639^(1/3))*COS(('OddsRatio_working_3-way'!Y639+2*PI())/3)</f>
        <v>-0.28352678837210227</v>
      </c>
      <c r="AH639" s="11">
        <f>-'OddsRatio_working_3-way'!U639/(3*'OddsRatio_working_3-way'!X639^(1/3))*COS(('OddsRatio_working_3-way'!Y639+4*PI())/3)</f>
        <v>-0.23737496139481756</v>
      </c>
      <c r="AI639" s="11">
        <f>'OddsRatio_working_3-way'!U639/(3*'OddsRatio_working_3-way'!X639^(1/3))*SIN(('OddsRatio_working_3-way'!Y639)/3)</f>
        <v>-2.6645769728928362E-2</v>
      </c>
      <c r="AJ639" s="11">
        <f>'OddsRatio_working_3-way'!U639/(3*'OddsRatio_working_3-way'!X639^(1/3))*SIN(('OddsRatio_working_3-way'!Y639+2*PI())/3)</f>
        <v>-0.43779126330945306</v>
      </c>
      <c r="AK639" s="11">
        <f>'OddsRatio_working_3-way'!U639/(3*'OddsRatio_working_3-way'!X639^(1/3))*SIN(('OddsRatio_working_3-way'!Y639+4*PI())/3)</f>
        <v>0.46443703303838135</v>
      </c>
      <c r="AL639" s="11">
        <f>'OddsRatio_working_3-way'!Z639+'OddsRatio_working_3-way'!AF639</f>
        <v>1.0418034995338394</v>
      </c>
      <c r="AM639" s="11">
        <f>'OddsRatio_working_3-way'!AA639+'OddsRatio_working_3-way'!AG639</f>
        <v>-0.56705357674420453</v>
      </c>
      <c r="AN639" s="11">
        <f>'OddsRatio_working_3-way'!AB639+'OddsRatio_working_3-way'!AH639</f>
        <v>-0.47474992278963513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1.0418034995338394</v>
      </c>
      <c r="AS639" s="11">
        <f>IF(('OddsRatio_working_3-way'!X639=0),IF(Q639&gt;0,-Q639^(1/3),(-Q639)^(1/3)),'OddsRatio_working_3-way'!AM639-'OddsRatio_working_3-way'!R639/3)</f>
        <v>-0.56705357674420453</v>
      </c>
      <c r="AT639" s="11">
        <f>IF(('OddsRatio_working_3-way'!X639=0),IF(Q639&gt;0,-Q639^(1/3),(-Q639)^(1/3)),'OddsRatio_working_3-way'!AN639-'OddsRatio_working_3-way'!R639/3)</f>
        <v>-0.47474992278963513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9">
        <f t="shared" si="130"/>
        <v>0.43174606564061396</v>
      </c>
      <c r="E640" s="9">
        <f t="shared" si="131"/>
        <v>0.3121027525456293</v>
      </c>
      <c r="F640" s="9">
        <f t="shared" si="132"/>
        <v>0.25615118181375679</v>
      </c>
      <c r="G640" s="9">
        <f t="shared" si="133"/>
        <v>1.0445843561546704</v>
      </c>
      <c r="H640" s="9">
        <f t="shared" si="134"/>
        <v>2.3161762887548845</v>
      </c>
      <c r="I640" s="9">
        <f t="shared" si="135"/>
        <v>3.2040729914863548</v>
      </c>
      <c r="J640" s="9">
        <f t="shared" si="136"/>
        <v>3.9039445101099832</v>
      </c>
      <c r="K640" s="11">
        <f t="shared" si="137"/>
        <v>0.44247787610619471</v>
      </c>
      <c r="L640" s="11">
        <f t="shared" si="138"/>
        <v>0.32154340836012862</v>
      </c>
      <c r="M640" s="11">
        <f t="shared" si="139"/>
        <v>0.26455026455026459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-0.27818721604112728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0.23148054050367459</v>
      </c>
      <c r="Q640" s="11">
        <f>2*'OddsRatio_working_3-way'!K640*'OddsRatio_working_3-way'!L640*'OddsRatio_working_3-way'!M640</f>
        <v>7.5278224554040513E-2</v>
      </c>
      <c r="R640" s="11">
        <f t="shared" si="140"/>
        <v>0</v>
      </c>
      <c r="S640" s="11">
        <f t="shared" si="141"/>
        <v>-0.83210344385290669</v>
      </c>
      <c r="T640" s="11">
        <f t="shared" si="142"/>
        <v>-0.27060274596842493</v>
      </c>
      <c r="U640" s="11">
        <f>'OddsRatio_working_3-way'!S640-'OddsRatio_working_3-way'!R640^2/3</f>
        <v>-0.83210344385290669</v>
      </c>
      <c r="V640" s="11">
        <f>'OddsRatio_working_3-way'!S640*'OddsRatio_working_3-way'!R640/3-2*'OddsRatio_working_3-way'!R640^3/27-'OddsRatio_working_3-way'!T640</f>
        <v>0.27060274596842493</v>
      </c>
      <c r="W640" s="11">
        <f>'OddsRatio_working_3-way'!V640^2+4*'OddsRatio_working_3-way'!U640^3/27</f>
        <v>-1.2129000342908758E-2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0.14607775880379659</v>
      </c>
      <c r="Y640" s="11">
        <f>IF('OddsRatio_working_3-way'!W640&gt;=0,IF('OddsRatio_working_3-way'!V640+SQRT('OddsRatio_working_3-way'!W640)&gt;0,0,PI()),ACOS('OddsRatio_working_3-way'!V640/(2*'OddsRatio_working_3-way'!X640)))</f>
        <v>0.38651491679479477</v>
      </c>
      <c r="Z640" s="11">
        <f>'OddsRatio_working_3-way'!X640^(1/3)*COS('OddsRatio_working_3-way'!Y640/3)</f>
        <v>0.52229217807733519</v>
      </c>
      <c r="AA640" s="11">
        <f>'OddsRatio_working_3-way'!X640^(1/3)*COS(('OddsRatio_working_3-way'!Y640+2*PI())/3)</f>
        <v>-0.31974661380296959</v>
      </c>
      <c r="AB640" s="11">
        <f>'OddsRatio_working_3-way'!X640^(1/3)*COS(('OddsRatio_working_3-way'!Y640+4*PI())/3)</f>
        <v>-0.20254556427436568</v>
      </c>
      <c r="AC640" s="11">
        <f>'OddsRatio_working_3-way'!X640^(1/3)*SIN('OddsRatio_working_3-way'!Y640/3)</f>
        <v>6.7666057494646312E-2</v>
      </c>
      <c r="AD640" s="11">
        <f>'OddsRatio_working_3-way'!X640^(1/3)*SIN(('OddsRatio_working_3-way'!Y640+2*PI())/3)</f>
        <v>0.418485265665555</v>
      </c>
      <c r="AE640" s="11">
        <f>'OddsRatio_working_3-way'!X640^(1/3)*SIN(('OddsRatio_working_3-way'!Y640+4*PI())/3)</f>
        <v>-0.48615132316020121</v>
      </c>
      <c r="AF640" s="11">
        <f>-'OddsRatio_working_3-way'!U640/(3*'OddsRatio_working_3-way'!X640^(1/3))*COS(('OddsRatio_working_3-way'!Y640)/3)</f>
        <v>0.52229217807733519</v>
      </c>
      <c r="AG640" s="11">
        <f>-'OddsRatio_working_3-way'!U640/(3*'OddsRatio_working_3-way'!X640^(1/3))*COS(('OddsRatio_working_3-way'!Y640+2*PI())/3)</f>
        <v>-0.31974661380296959</v>
      </c>
      <c r="AH640" s="11">
        <f>-'OddsRatio_working_3-way'!U640/(3*'OddsRatio_working_3-way'!X640^(1/3))*COS(('OddsRatio_working_3-way'!Y640+4*PI())/3)</f>
        <v>-0.20254556427436568</v>
      </c>
      <c r="AI640" s="11">
        <f>'OddsRatio_working_3-way'!U640/(3*'OddsRatio_working_3-way'!X640^(1/3))*SIN(('OddsRatio_working_3-way'!Y640)/3)</f>
        <v>-6.7666057494646312E-2</v>
      </c>
      <c r="AJ640" s="11">
        <f>'OddsRatio_working_3-way'!U640/(3*'OddsRatio_working_3-way'!X640^(1/3))*SIN(('OddsRatio_working_3-way'!Y640+2*PI())/3)</f>
        <v>-0.418485265665555</v>
      </c>
      <c r="AK640" s="11">
        <f>'OddsRatio_working_3-way'!U640/(3*'OddsRatio_working_3-way'!X640^(1/3))*SIN(('OddsRatio_working_3-way'!Y640+4*PI())/3)</f>
        <v>0.48615132316020121</v>
      </c>
      <c r="AL640" s="11">
        <f>'OddsRatio_working_3-way'!Z640+'OddsRatio_working_3-way'!AF640</f>
        <v>1.0445843561546704</v>
      </c>
      <c r="AM640" s="11">
        <f>'OddsRatio_working_3-way'!AA640+'OddsRatio_working_3-way'!AG640</f>
        <v>-0.63949322760593919</v>
      </c>
      <c r="AN640" s="11">
        <f>'OddsRatio_working_3-way'!AB640+'OddsRatio_working_3-way'!AH640</f>
        <v>-0.40509112854873136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1.0445843561546704</v>
      </c>
      <c r="AS640" s="11">
        <f>IF(('OddsRatio_working_3-way'!X640=0),IF(Q640&gt;0,-Q640^(1/3),(-Q640)^(1/3)),'OddsRatio_working_3-way'!AM640-'OddsRatio_working_3-way'!R640/3)</f>
        <v>-0.63949322760593919</v>
      </c>
      <c r="AT640" s="11">
        <f>IF(('OddsRatio_working_3-way'!X640=0),IF(Q640&gt;0,-Q640^(1/3),(-Q640)^(1/3)),'OddsRatio_working_3-way'!AN640-'OddsRatio_working_3-way'!R640/3)</f>
        <v>-0.40509112854873136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9">
        <f t="shared" si="130"/>
        <v>0.56854103600965733</v>
      </c>
      <c r="E641" s="9">
        <f t="shared" si="131"/>
        <v>0.25860440310329735</v>
      </c>
      <c r="F641" s="9">
        <f t="shared" si="132"/>
        <v>0.17285456088704512</v>
      </c>
      <c r="G641" s="9">
        <f t="shared" si="133"/>
        <v>1.0540110970767622</v>
      </c>
      <c r="H641" s="9">
        <f t="shared" si="134"/>
        <v>1.7588879898952692</v>
      </c>
      <c r="I641" s="9">
        <f t="shared" si="135"/>
        <v>3.8669101840487938</v>
      </c>
      <c r="J641" s="9">
        <f t="shared" si="136"/>
        <v>5.7852103807284996</v>
      </c>
      <c r="K641" s="11">
        <f t="shared" si="137"/>
        <v>0.58139534883720934</v>
      </c>
      <c r="L641" s="11">
        <f t="shared" si="138"/>
        <v>0.26881720430107525</v>
      </c>
      <c r="M641" s="11">
        <f t="shared" si="139"/>
        <v>0.18050541516245489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-0.25082804997278196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0.22512397052331679</v>
      </c>
      <c r="Q641" s="11">
        <f>2*'OddsRatio_working_3-way'!K641*'OddsRatio_working_3-way'!L641*'OddsRatio_working_3-way'!M641</f>
        <v>5.64220477502047E-2</v>
      </c>
      <c r="R641" s="11">
        <f t="shared" si="140"/>
        <v>0</v>
      </c>
      <c r="S641" s="11">
        <f t="shared" si="141"/>
        <v>-0.89752310615876341</v>
      </c>
      <c r="T641" s="11">
        <f t="shared" si="142"/>
        <v>-0.22494313437562988</v>
      </c>
      <c r="U641" s="11">
        <f>'OddsRatio_working_3-way'!S641-'OddsRatio_working_3-way'!R641^2/3</f>
        <v>-0.89752310615876341</v>
      </c>
      <c r="V641" s="11">
        <f>'OddsRatio_working_3-way'!S641*'OddsRatio_working_3-way'!R641/3-2*'OddsRatio_working_3-way'!R641^3/27-'OddsRatio_working_3-way'!T641</f>
        <v>0.22494313437562988</v>
      </c>
      <c r="W641" s="11">
        <f>'OddsRatio_working_3-way'!V641^2+4*'OddsRatio_working_3-way'!U641^3/27</f>
        <v>-5.6511356264440031E-2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0.16363890885664442</v>
      </c>
      <c r="Y641" s="11">
        <f>IF('OddsRatio_working_3-way'!W641&gt;=0,IF('OddsRatio_working_3-way'!V641+SQRT('OddsRatio_working_3-way'!W641)&gt;0,0,PI()),ACOS('OddsRatio_working_3-way'!V641/(2*'OddsRatio_working_3-way'!X641)))</f>
        <v>0.81300952510354862</v>
      </c>
      <c r="Z641" s="11">
        <f>'OddsRatio_working_3-way'!X641^(1/3)*COS('OddsRatio_working_3-way'!Y641/3)</f>
        <v>0.52700554853838111</v>
      </c>
      <c r="AA641" s="11">
        <f>'OddsRatio_working_3-way'!X641^(1/3)*COS(('OddsRatio_working_3-way'!Y641+2*PI())/3)</f>
        <v>-0.39030829621918622</v>
      </c>
      <c r="AB641" s="11">
        <f>'OddsRatio_working_3-way'!X641^(1/3)*COS(('OddsRatio_working_3-way'!Y641+4*PI())/3)</f>
        <v>-0.13669725231919461</v>
      </c>
      <c r="AC641" s="11">
        <f>'OddsRatio_working_3-way'!X641^(1/3)*SIN('OddsRatio_working_3-way'!Y641/3)</f>
        <v>0.14642240446512217</v>
      </c>
      <c r="AD641" s="11">
        <f>'OddsRatio_working_3-way'!X641^(1/3)*SIN(('OddsRatio_working_3-way'!Y641+2*PI())/3)</f>
        <v>0.38318899073703017</v>
      </c>
      <c r="AE641" s="11">
        <f>'OddsRatio_working_3-way'!X641^(1/3)*SIN(('OddsRatio_working_3-way'!Y641+4*PI())/3)</f>
        <v>-0.52961139520215228</v>
      </c>
      <c r="AF641" s="11">
        <f>-'OddsRatio_working_3-way'!U641/(3*'OddsRatio_working_3-way'!X641^(1/3))*COS(('OddsRatio_working_3-way'!Y641)/3)</f>
        <v>0.527005548538381</v>
      </c>
      <c r="AG641" s="11">
        <f>-'OddsRatio_working_3-way'!U641/(3*'OddsRatio_working_3-way'!X641^(1/3))*COS(('OddsRatio_working_3-way'!Y641+2*PI())/3)</f>
        <v>-0.39030829621918617</v>
      </c>
      <c r="AH641" s="11">
        <f>-'OddsRatio_working_3-way'!U641/(3*'OddsRatio_working_3-way'!X641^(1/3))*COS(('OddsRatio_working_3-way'!Y641+4*PI())/3)</f>
        <v>-0.13669725231919458</v>
      </c>
      <c r="AI641" s="11">
        <f>'OddsRatio_working_3-way'!U641/(3*'OddsRatio_working_3-way'!X641^(1/3))*SIN(('OddsRatio_working_3-way'!Y641)/3)</f>
        <v>-0.14642240446512214</v>
      </c>
      <c r="AJ641" s="11">
        <f>'OddsRatio_working_3-way'!U641/(3*'OddsRatio_working_3-way'!X641^(1/3))*SIN(('OddsRatio_working_3-way'!Y641+2*PI())/3)</f>
        <v>-0.38318899073703011</v>
      </c>
      <c r="AK641" s="11">
        <f>'OddsRatio_working_3-way'!U641/(3*'OddsRatio_working_3-way'!X641^(1/3))*SIN(('OddsRatio_working_3-way'!Y641+4*PI())/3)</f>
        <v>0.52961139520215217</v>
      </c>
      <c r="AL641" s="11">
        <f>'OddsRatio_working_3-way'!Z641+'OddsRatio_working_3-way'!AF641</f>
        <v>1.0540110970767622</v>
      </c>
      <c r="AM641" s="11">
        <f>'OddsRatio_working_3-way'!AA641+'OddsRatio_working_3-way'!AG641</f>
        <v>-0.78061659243837234</v>
      </c>
      <c r="AN641" s="11">
        <f>'OddsRatio_working_3-way'!AB641+'OddsRatio_working_3-way'!AH641</f>
        <v>-0.27339450463838921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1.0540110970767622</v>
      </c>
      <c r="AS641" s="11">
        <f>IF(('OddsRatio_working_3-way'!X641=0),IF(Q641&gt;0,-Q641^(1/3),(-Q641)^(1/3)),'OddsRatio_working_3-way'!AM641-'OddsRatio_working_3-way'!R641/3)</f>
        <v>-0.78061659243837234</v>
      </c>
      <c r="AT641" s="11">
        <f>IF(('OddsRatio_working_3-way'!X641=0),IF(Q641&gt;0,-Q641^(1/3),(-Q641)^(1/3)),'OddsRatio_working_3-way'!AN641-'OddsRatio_working_3-way'!R641/3)</f>
        <v>-0.27339450463838921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9">
        <f t="shared" si="130"/>
        <v>0.41846315789089616</v>
      </c>
      <c r="E642" s="9">
        <f t="shared" si="131"/>
        <v>0.28679381399917908</v>
      </c>
      <c r="F642" s="9">
        <f t="shared" si="132"/>
        <v>0.29474302810992492</v>
      </c>
      <c r="G642" s="9">
        <f t="shared" si="133"/>
        <v>1.0448846874608149</v>
      </c>
      <c r="H642" s="9">
        <f t="shared" si="134"/>
        <v>2.3896966343228838</v>
      </c>
      <c r="I642" s="9">
        <f t="shared" si="135"/>
        <v>3.4868255561567389</v>
      </c>
      <c r="J642" s="9">
        <f t="shared" si="136"/>
        <v>3.392785934285266</v>
      </c>
      <c r="K642" s="11">
        <f t="shared" si="137"/>
        <v>0.42918454935622319</v>
      </c>
      <c r="L642" s="11">
        <f t="shared" si="138"/>
        <v>0.29585798816568049</v>
      </c>
      <c r="M642" s="11">
        <f t="shared" si="139"/>
        <v>0.303951367781155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-0.27976640430016675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0.23157023220241896</v>
      </c>
      <c r="Q642" s="11">
        <f>2*'OddsRatio_working_3-way'!K642*'OddsRatio_working_3-way'!L642*'OddsRatio_working_3-way'!M642</f>
        <v>7.7190077400806315E-2</v>
      </c>
      <c r="R642" s="11">
        <f t="shared" si="140"/>
        <v>0</v>
      </c>
      <c r="S642" s="11">
        <f t="shared" si="141"/>
        <v>-0.82772709175603087</v>
      </c>
      <c r="T642" s="11">
        <f t="shared" si="142"/>
        <v>-0.27590903058534361</v>
      </c>
      <c r="U642" s="11">
        <f>'OddsRatio_working_3-way'!S642-'OddsRatio_working_3-way'!R642^2/3</f>
        <v>-0.82772709175603087</v>
      </c>
      <c r="V642" s="11">
        <f>'OddsRatio_working_3-way'!S642*'OddsRatio_working_3-way'!R642/3-2*'OddsRatio_working_3-way'!R642^3/27-'OddsRatio_working_3-way'!T642</f>
        <v>0.27590903058534361</v>
      </c>
      <c r="W642" s="11">
        <f>'OddsRatio_working_3-way'!V642^2+4*'OddsRatio_working_3-way'!U642^3/27</f>
        <v>-7.8893820131130526E-3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0.14492685669990321</v>
      </c>
      <c r="Y642" s="11">
        <f>IF('OddsRatio_working_3-way'!W642&gt;=0,IF('OddsRatio_working_3-way'!V642+SQRT('OddsRatio_working_3-way'!W642)&gt;0,0,PI()),ACOS('OddsRatio_working_3-way'!V642/(2*'OddsRatio_working_3-way'!X642)))</f>
        <v>0.31144874415669599</v>
      </c>
      <c r="Z642" s="11">
        <f>'OddsRatio_working_3-way'!X642^(1/3)*COS('OddsRatio_working_3-way'!Y642/3)</f>
        <v>0.52244234373040743</v>
      </c>
      <c r="AA642" s="11">
        <f>'OddsRatio_working_3-way'!X642^(1/3)*COS(('OddsRatio_working_3-way'!Y642+2*PI())/3)</f>
        <v>-0.30836214180767368</v>
      </c>
      <c r="AB642" s="11">
        <f>'OddsRatio_working_3-way'!X642^(1/3)*COS(('OddsRatio_working_3-way'!Y642+4*PI())/3)</f>
        <v>-0.21408020192273386</v>
      </c>
      <c r="AC642" s="11">
        <f>'OddsRatio_working_3-way'!X642^(1/3)*SIN('OddsRatio_working_3-way'!Y642/3)</f>
        <v>5.4433703372290192E-2</v>
      </c>
      <c r="AD642" s="11">
        <f>'OddsRatio_working_3-way'!X642^(1/3)*SIN(('OddsRatio_working_3-way'!Y642+2*PI())/3)</f>
        <v>0.42523148999706945</v>
      </c>
      <c r="AE642" s="11">
        <f>'OddsRatio_working_3-way'!X642^(1/3)*SIN(('OddsRatio_working_3-way'!Y642+4*PI())/3)</f>
        <v>-0.47966519336935959</v>
      </c>
      <c r="AF642" s="11">
        <f>-'OddsRatio_working_3-way'!U642/(3*'OddsRatio_working_3-way'!X642^(1/3))*COS(('OddsRatio_working_3-way'!Y642)/3)</f>
        <v>0.52244234373040743</v>
      </c>
      <c r="AG642" s="11">
        <f>-'OddsRatio_working_3-way'!U642/(3*'OddsRatio_working_3-way'!X642^(1/3))*COS(('OddsRatio_working_3-way'!Y642+2*PI())/3)</f>
        <v>-0.30836214180767368</v>
      </c>
      <c r="AH642" s="11">
        <f>-'OddsRatio_working_3-way'!U642/(3*'OddsRatio_working_3-way'!X642^(1/3))*COS(('OddsRatio_working_3-way'!Y642+4*PI())/3)</f>
        <v>-0.21408020192273386</v>
      </c>
      <c r="AI642" s="11">
        <f>'OddsRatio_working_3-way'!U642/(3*'OddsRatio_working_3-way'!X642^(1/3))*SIN(('OddsRatio_working_3-way'!Y642)/3)</f>
        <v>-5.4433703372290192E-2</v>
      </c>
      <c r="AJ642" s="11">
        <f>'OddsRatio_working_3-way'!U642/(3*'OddsRatio_working_3-way'!X642^(1/3))*SIN(('OddsRatio_working_3-way'!Y642+2*PI())/3)</f>
        <v>-0.42523148999706945</v>
      </c>
      <c r="AK642" s="11">
        <f>'OddsRatio_working_3-way'!U642/(3*'OddsRatio_working_3-way'!X642^(1/3))*SIN(('OddsRatio_working_3-way'!Y642+4*PI())/3)</f>
        <v>0.47966519336935959</v>
      </c>
      <c r="AL642" s="11">
        <f>'OddsRatio_working_3-way'!Z642+'OddsRatio_working_3-way'!AF642</f>
        <v>1.0448846874608149</v>
      </c>
      <c r="AM642" s="11">
        <f>'OddsRatio_working_3-way'!AA642+'OddsRatio_working_3-way'!AG642</f>
        <v>-0.61672428361534737</v>
      </c>
      <c r="AN642" s="11">
        <f>'OddsRatio_working_3-way'!AB642+'OddsRatio_working_3-way'!AH642</f>
        <v>-0.42816040384546772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1.0448846874608149</v>
      </c>
      <c r="AS642" s="11">
        <f>IF(('OddsRatio_working_3-way'!X642=0),IF(Q642&gt;0,-Q642^(1/3),(-Q642)^(1/3)),'OddsRatio_working_3-way'!AM642-'OddsRatio_working_3-way'!R642/3)</f>
        <v>-0.61672428361534737</v>
      </c>
      <c r="AT642" s="11">
        <f>IF(('OddsRatio_working_3-way'!X642=0),IF(Q642&gt;0,-Q642^(1/3),(-Q642)^(1/3)),'OddsRatio_working_3-way'!AN642-'OddsRatio_working_3-way'!R642/3)</f>
        <v>-0.42816040384546772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9">
        <f t="shared" si="130"/>
        <v>0.51187945593161177</v>
      </c>
      <c r="E643" s="9">
        <f t="shared" si="131"/>
        <v>0.27949956929561531</v>
      </c>
      <c r="F643" s="9">
        <f t="shared" si="132"/>
        <v>0.20862097477277308</v>
      </c>
      <c r="G643" s="9">
        <f t="shared" si="133"/>
        <v>1.0478955466120876</v>
      </c>
      <c r="H643" s="9">
        <f t="shared" si="134"/>
        <v>1.9535849474169993</v>
      </c>
      <c r="I643" s="9">
        <f t="shared" si="135"/>
        <v>3.5778230446657351</v>
      </c>
      <c r="J643" s="9">
        <f t="shared" si="136"/>
        <v>4.7933818787357572</v>
      </c>
      <c r="K643" s="11">
        <f t="shared" si="137"/>
        <v>0.52356020942408377</v>
      </c>
      <c r="L643" s="11">
        <f t="shared" si="138"/>
        <v>0.28901734104046245</v>
      </c>
      <c r="M643" s="11">
        <f t="shared" si="139"/>
        <v>0.21645021645021645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-0.26541998993047622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0.22894213796976862</v>
      </c>
      <c r="Q643" s="11">
        <f>2*'OddsRatio_working_3-way'!K643*'OddsRatio_working_3-way'!L643*'OddsRatio_working_3-way'!M643</f>
        <v>6.5505618875470281E-2</v>
      </c>
      <c r="R643" s="11">
        <f t="shared" si="140"/>
        <v>0</v>
      </c>
      <c r="S643" s="11">
        <f t="shared" si="141"/>
        <v>-0.86256554387534046</v>
      </c>
      <c r="T643" s="11">
        <f t="shared" si="142"/>
        <v>-0.24679986949222907</v>
      </c>
      <c r="U643" s="11">
        <f>'OddsRatio_working_3-way'!S643-'OddsRatio_working_3-way'!R643^2/3</f>
        <v>-0.86256554387534046</v>
      </c>
      <c r="V643" s="11">
        <f>'OddsRatio_working_3-way'!S643*'OddsRatio_working_3-way'!R643/3-2*'OddsRatio_working_3-way'!R643^3/27-'OddsRatio_working_3-way'!T643</f>
        <v>0.24679986949222907</v>
      </c>
      <c r="W643" s="11">
        <f>'OddsRatio_working_3-way'!V643^2+4*'OddsRatio_working_3-way'!U643^3/27</f>
        <v>-3.4166184009244691E-2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0.15417227343999471</v>
      </c>
      <c r="Y643" s="11">
        <f>IF('OddsRatio_working_3-way'!W643&gt;=0,IF('OddsRatio_working_3-way'!V643+SQRT('OddsRatio_working_3-way'!W643)&gt;0,0,PI()),ACOS('OddsRatio_working_3-way'!V643/(2*'OddsRatio_working_3-way'!X643)))</f>
        <v>0.64282930802578597</v>
      </c>
      <c r="Z643" s="11">
        <f>'OddsRatio_working_3-way'!X643^(1/3)*COS('OddsRatio_working_3-way'!Y643/3)</f>
        <v>0.52394777330604392</v>
      </c>
      <c r="AA643" s="11">
        <f>'OddsRatio_working_3-way'!X643^(1/3)*COS(('OddsRatio_working_3-way'!Y643+2*PI())/3)</f>
        <v>-0.36071817309311915</v>
      </c>
      <c r="AB643" s="11">
        <f>'OddsRatio_working_3-way'!X643^(1/3)*COS(('OddsRatio_working_3-way'!Y643+4*PI())/3)</f>
        <v>-0.1632296002129249</v>
      </c>
      <c r="AC643" s="11">
        <f>'OddsRatio_working_3-way'!X643^(1/3)*SIN('OddsRatio_working_3-way'!Y643/3)</f>
        <v>0.11402008071425535</v>
      </c>
      <c r="AD643" s="11">
        <f>'OddsRatio_working_3-way'!X643^(1/3)*SIN(('OddsRatio_working_3-way'!Y643+2*PI())/3)</f>
        <v>0.39674204158219661</v>
      </c>
      <c r="AE643" s="11">
        <f>'OddsRatio_working_3-way'!X643^(1/3)*SIN(('OddsRatio_working_3-way'!Y643+4*PI())/3)</f>
        <v>-0.51076212229645179</v>
      </c>
      <c r="AF643" s="11">
        <f>-'OddsRatio_working_3-way'!U643/(3*'OddsRatio_working_3-way'!X643^(1/3))*COS(('OddsRatio_working_3-way'!Y643)/3)</f>
        <v>0.52394777330604381</v>
      </c>
      <c r="AG643" s="11">
        <f>-'OddsRatio_working_3-way'!U643/(3*'OddsRatio_working_3-way'!X643^(1/3))*COS(('OddsRatio_working_3-way'!Y643+2*PI())/3)</f>
        <v>-0.36071817309311904</v>
      </c>
      <c r="AH643" s="11">
        <f>-'OddsRatio_working_3-way'!U643/(3*'OddsRatio_working_3-way'!X643^(1/3))*COS(('OddsRatio_working_3-way'!Y643+4*PI())/3)</f>
        <v>-0.16322960021292487</v>
      </c>
      <c r="AI643" s="11">
        <f>'OddsRatio_working_3-way'!U643/(3*'OddsRatio_working_3-way'!X643^(1/3))*SIN(('OddsRatio_working_3-way'!Y643)/3)</f>
        <v>-0.11402008071425532</v>
      </c>
      <c r="AJ643" s="11">
        <f>'OddsRatio_working_3-way'!U643/(3*'OddsRatio_working_3-way'!X643^(1/3))*SIN(('OddsRatio_working_3-way'!Y643+2*PI())/3)</f>
        <v>-0.39674204158219656</v>
      </c>
      <c r="AK643" s="11">
        <f>'OddsRatio_working_3-way'!U643/(3*'OddsRatio_working_3-way'!X643^(1/3))*SIN(('OddsRatio_working_3-way'!Y643+4*PI())/3)</f>
        <v>0.51076212229645168</v>
      </c>
      <c r="AL643" s="11">
        <f>'OddsRatio_working_3-way'!Z643+'OddsRatio_working_3-way'!AF643</f>
        <v>1.0478955466120876</v>
      </c>
      <c r="AM643" s="11">
        <f>'OddsRatio_working_3-way'!AA643+'OddsRatio_working_3-way'!AG643</f>
        <v>-0.7214363461862382</v>
      </c>
      <c r="AN643" s="11">
        <f>'OddsRatio_working_3-way'!AB643+'OddsRatio_working_3-way'!AH643</f>
        <v>-0.32645920042584975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1.0478955466120876</v>
      </c>
      <c r="AS643" s="11">
        <f>IF(('OddsRatio_working_3-way'!X643=0),IF(Q643&gt;0,-Q643^(1/3),(-Q643)^(1/3)),'OddsRatio_working_3-way'!AM643-'OddsRatio_working_3-way'!R643/3)</f>
        <v>-0.7214363461862382</v>
      </c>
      <c r="AT643" s="11">
        <f>IF(('OddsRatio_working_3-way'!X643=0),IF(Q643&gt;0,-Q643^(1/3),(-Q643)^(1/3)),'OddsRatio_working_3-way'!AN643-'OddsRatio_working_3-way'!R643/3)</f>
        <v>-0.32645920042584975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9">
        <f t="shared" ref="D644:D707" si="143">(K644/(AR644+K644-(AR644*K644)))</f>
        <v>0.39133812541229562</v>
      </c>
      <c r="E644" s="9">
        <f t="shared" ref="E644:E707" si="144">(L644/(AR644+L644-(AR644*L644)))</f>
        <v>0.30626442913212049</v>
      </c>
      <c r="F644" s="9">
        <f t="shared" ref="F644:F707" si="145">(M644/(AR644+M644-(AR644*M644)))</f>
        <v>0.30239744545558378</v>
      </c>
      <c r="G644" s="9">
        <f t="shared" ref="G644:G707" si="146">AR644</f>
        <v>1.0438489783674434</v>
      </c>
      <c r="H644" s="9">
        <f t="shared" ref="H644:H707" si="147">IF(A644="","",1/D644)</f>
        <v>2.5553349777674907</v>
      </c>
      <c r="I644" s="9">
        <f t="shared" ref="I644:I707" si="148">IF(B644="","",1/E644)</f>
        <v>3.2651522830573527</v>
      </c>
      <c r="J644" s="9">
        <f t="shared" ref="J644:J707" si="149">IF(C644="","",1/F644)</f>
        <v>3.3069062421920501</v>
      </c>
      <c r="K644" s="11">
        <f t="shared" ref="K644:K707" si="150">1/A644</f>
        <v>0.40160642570281119</v>
      </c>
      <c r="L644" s="11">
        <f t="shared" ref="L644:L707" si="151">1/B644</f>
        <v>0.31545741324921134</v>
      </c>
      <c r="M644" s="11">
        <f t="shared" ref="M644:M707" si="152">1/C644</f>
        <v>0.3115264797507788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-0.28201657519944845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0.23167248630320292</v>
      </c>
      <c r="Q644" s="11">
        <f>2*'OddsRatio_working_3-way'!K644*'OddsRatio_working_3-way'!L644*'OddsRatio_working_3-way'!M644</f>
        <v>7.8934407599046977E-2</v>
      </c>
      <c r="R644" s="11">
        <f t="shared" ref="R644:R707" si="153">O644/N644</f>
        <v>0</v>
      </c>
      <c r="S644" s="11">
        <f t="shared" ref="S644:S707" si="154">P644/N644</f>
        <v>-0.82148535467945083</v>
      </c>
      <c r="T644" s="11">
        <f t="shared" ref="T644:T707" si="155">Q644/N644</f>
        <v>-0.27989279546148232</v>
      </c>
      <c r="U644" s="11">
        <f>'OddsRatio_working_3-way'!S644-'OddsRatio_working_3-way'!R644^2/3</f>
        <v>-0.82148535467945083</v>
      </c>
      <c r="V644" s="11">
        <f>'OddsRatio_working_3-way'!S644*'OddsRatio_working_3-way'!R644/3-2*'OddsRatio_working_3-way'!R644^3/27-'OddsRatio_working_3-way'!T644</f>
        <v>0.27989279546148232</v>
      </c>
      <c r="W644" s="11">
        <f>'OddsRatio_working_3-way'!V644^2+4*'OddsRatio_working_3-way'!U644^3/27</f>
        <v>-3.7888657423364863E-3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0.14329065103276947</v>
      </c>
      <c r="Y644" s="11">
        <f>IF('OddsRatio_working_3-way'!W644&gt;=0,IF('OddsRatio_working_3-way'!V644+SQRT('OddsRatio_working_3-way'!W644)&gt;0,0,PI()),ACOS('OddsRatio_working_3-way'!V644/(2*'OddsRatio_working_3-way'!X644)))</f>
        <v>0.2164731089797205</v>
      </c>
      <c r="Z644" s="11">
        <f>'OddsRatio_working_3-way'!X644^(1/3)*COS('OddsRatio_working_3-way'!Y644/3)</f>
        <v>0.5219244891837217</v>
      </c>
      <c r="AA644" s="11">
        <f>'OddsRatio_working_3-way'!X644^(1/3)*COS(('OddsRatio_working_3-way'!Y644+2*PI())/3)</f>
        <v>-0.29363424120357812</v>
      </c>
      <c r="AB644" s="11">
        <f>'OddsRatio_working_3-way'!X644^(1/3)*COS(('OddsRatio_working_3-way'!Y644+4*PI())/3)</f>
        <v>-0.22829024798014369</v>
      </c>
      <c r="AC644" s="11">
        <f>'OddsRatio_working_3-way'!X644^(1/3)*SIN('OddsRatio_working_3-way'!Y644/3)</f>
        <v>3.7726372077475069E-2</v>
      </c>
      <c r="AD644" s="11">
        <f>'OddsRatio_working_3-way'!X644^(1/3)*SIN(('OddsRatio_working_3-way'!Y644+2*PI())/3)</f>
        <v>0.43313668045158199</v>
      </c>
      <c r="AE644" s="11">
        <f>'OddsRatio_working_3-way'!X644^(1/3)*SIN(('OddsRatio_working_3-way'!Y644+4*PI())/3)</f>
        <v>-0.47086305252905697</v>
      </c>
      <c r="AF644" s="11">
        <f>-'OddsRatio_working_3-way'!U644/(3*'OddsRatio_working_3-way'!X644^(1/3))*COS(('OddsRatio_working_3-way'!Y644)/3)</f>
        <v>0.5219244891837217</v>
      </c>
      <c r="AG644" s="11">
        <f>-'OddsRatio_working_3-way'!U644/(3*'OddsRatio_working_3-way'!X644^(1/3))*COS(('OddsRatio_working_3-way'!Y644+2*PI())/3)</f>
        <v>-0.29363424120357812</v>
      </c>
      <c r="AH644" s="11">
        <f>-'OddsRatio_working_3-way'!U644/(3*'OddsRatio_working_3-way'!X644^(1/3))*COS(('OddsRatio_working_3-way'!Y644+4*PI())/3)</f>
        <v>-0.22829024798014369</v>
      </c>
      <c r="AI644" s="11">
        <f>'OddsRatio_working_3-way'!U644/(3*'OddsRatio_working_3-way'!X644^(1/3))*SIN(('OddsRatio_working_3-way'!Y644)/3)</f>
        <v>-3.7726372077475069E-2</v>
      </c>
      <c r="AJ644" s="11">
        <f>'OddsRatio_working_3-way'!U644/(3*'OddsRatio_working_3-way'!X644^(1/3))*SIN(('OddsRatio_working_3-way'!Y644+2*PI())/3)</f>
        <v>-0.43313668045158199</v>
      </c>
      <c r="AK644" s="11">
        <f>'OddsRatio_working_3-way'!U644/(3*'OddsRatio_working_3-way'!X644^(1/3))*SIN(('OddsRatio_working_3-way'!Y644+4*PI())/3)</f>
        <v>0.47086305252905697</v>
      </c>
      <c r="AL644" s="11">
        <f>'OddsRatio_working_3-way'!Z644+'OddsRatio_working_3-way'!AF644</f>
        <v>1.0438489783674434</v>
      </c>
      <c r="AM644" s="11">
        <f>'OddsRatio_working_3-way'!AA644+'OddsRatio_working_3-way'!AG644</f>
        <v>-0.58726848240715623</v>
      </c>
      <c r="AN644" s="11">
        <f>'OddsRatio_working_3-way'!AB644+'OddsRatio_working_3-way'!AH644</f>
        <v>-0.45658049596028738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1.0438489783674434</v>
      </c>
      <c r="AS644" s="11">
        <f>IF(('OddsRatio_working_3-way'!X644=0),IF(Q644&gt;0,-Q644^(1/3),(-Q644)^(1/3)),'OddsRatio_working_3-way'!AM644-'OddsRatio_working_3-way'!R644/3)</f>
        <v>-0.58726848240715623</v>
      </c>
      <c r="AT644" s="11">
        <f>IF(('OddsRatio_working_3-way'!X644=0),IF(Q644&gt;0,-Q644^(1/3),(-Q644)^(1/3)),'OddsRatio_working_3-way'!AN644-'OddsRatio_working_3-way'!R644/3)</f>
        <v>-0.45658049596028738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9">
        <f t="shared" si="143"/>
        <v>0.52525602807098881</v>
      </c>
      <c r="E645" s="9">
        <f t="shared" si="144"/>
        <v>0.25807492114619324</v>
      </c>
      <c r="F645" s="9">
        <f t="shared" si="145"/>
        <v>0.21666905078281798</v>
      </c>
      <c r="G645" s="9">
        <f t="shared" si="146"/>
        <v>1.0889559729027878</v>
      </c>
      <c r="H645" s="9">
        <f t="shared" si="147"/>
        <v>1.9038334575093141</v>
      </c>
      <c r="I645" s="9">
        <f t="shared" si="148"/>
        <v>3.8748437684633603</v>
      </c>
      <c r="J645" s="9">
        <f t="shared" si="149"/>
        <v>4.6153338300372555</v>
      </c>
      <c r="K645" s="11">
        <f t="shared" si="150"/>
        <v>0.54644808743169393</v>
      </c>
      <c r="L645" s="11">
        <f t="shared" si="151"/>
        <v>0.27472527472527469</v>
      </c>
      <c r="M645" s="11">
        <f t="shared" si="152"/>
        <v>0.23148148148148145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-0.25280396591872012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0.235957373935516</v>
      </c>
      <c r="Q645" s="11">
        <f>2*'OddsRatio_working_3-way'!K645*'OddsRatio_working_3-way'!L645*'OddsRatio_working_3-way'!M645</f>
        <v>6.9501435621654173E-2</v>
      </c>
      <c r="R645" s="11">
        <f t="shared" si="153"/>
        <v>0</v>
      </c>
      <c r="S645" s="11">
        <f t="shared" si="154"/>
        <v>-0.93336104549633314</v>
      </c>
      <c r="T645" s="11">
        <f t="shared" si="155"/>
        <v>-0.27492225198713782</v>
      </c>
      <c r="U645" s="11">
        <f>'OddsRatio_working_3-way'!S645-'OddsRatio_working_3-way'!R645^2/3</f>
        <v>-0.93336104549633314</v>
      </c>
      <c r="V645" s="11">
        <f>'OddsRatio_working_3-way'!S645*'OddsRatio_working_3-way'!R645/3-2*'OddsRatio_working_3-way'!R645^3/27-'OddsRatio_working_3-way'!T645</f>
        <v>0.27492225198713782</v>
      </c>
      <c r="W645" s="11">
        <f>'OddsRatio_working_3-way'!V645^2+4*'OddsRatio_working_3-way'!U645^3/27</f>
        <v>-4.4878416148493083E-2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0.17353721559522353</v>
      </c>
      <c r="Y645" s="11">
        <f>IF('OddsRatio_working_3-way'!W645&gt;=0,IF('OddsRatio_working_3-way'!V645+SQRT('OddsRatio_working_3-way'!W645)&gt;0,0,PI()),ACOS('OddsRatio_working_3-way'!V645/(2*'OddsRatio_working_3-way'!X645)))</f>
        <v>0.65653286258789412</v>
      </c>
      <c r="Z645" s="11">
        <f>'OddsRatio_working_3-way'!X645^(1/3)*COS('OddsRatio_working_3-way'!Y645/3)</f>
        <v>0.54447798645139389</v>
      </c>
      <c r="AA645" s="11">
        <f>'OddsRatio_working_3-way'!X645^(1/3)*COS(('OddsRatio_working_3-way'!Y645+2*PI())/3)</f>
        <v>-0.37711059603818403</v>
      </c>
      <c r="AB645" s="11">
        <f>'OddsRatio_working_3-way'!X645^(1/3)*COS(('OddsRatio_working_3-way'!Y645+4*PI())/3)</f>
        <v>-0.16736739041320961</v>
      </c>
      <c r="AC645" s="11">
        <f>'OddsRatio_working_3-way'!X645^(1/3)*SIN('OddsRatio_working_3-way'!Y645/3)</f>
        <v>0.12109529622827396</v>
      </c>
      <c r="AD645" s="11">
        <f>'OddsRatio_working_3-way'!X645^(1/3)*SIN(('OddsRatio_working_3-way'!Y645+2*PI())/3)</f>
        <v>0.41098411995416972</v>
      </c>
      <c r="AE645" s="11">
        <f>'OddsRatio_working_3-way'!X645^(1/3)*SIN(('OddsRatio_working_3-way'!Y645+4*PI())/3)</f>
        <v>-0.53207941618244359</v>
      </c>
      <c r="AF645" s="11">
        <f>-'OddsRatio_working_3-way'!U645/(3*'OddsRatio_working_3-way'!X645^(1/3))*COS(('OddsRatio_working_3-way'!Y645)/3)</f>
        <v>0.54447798645139389</v>
      </c>
      <c r="AG645" s="11">
        <f>-'OddsRatio_working_3-way'!U645/(3*'OddsRatio_working_3-way'!X645^(1/3))*COS(('OddsRatio_working_3-way'!Y645+2*PI())/3)</f>
        <v>-0.37711059603818403</v>
      </c>
      <c r="AH645" s="11">
        <f>-'OddsRatio_working_3-way'!U645/(3*'OddsRatio_working_3-way'!X645^(1/3))*COS(('OddsRatio_working_3-way'!Y645+4*PI())/3)</f>
        <v>-0.16736739041320961</v>
      </c>
      <c r="AI645" s="11">
        <f>'OddsRatio_working_3-way'!U645/(3*'OddsRatio_working_3-way'!X645^(1/3))*SIN(('OddsRatio_working_3-way'!Y645)/3)</f>
        <v>-0.12109529622827396</v>
      </c>
      <c r="AJ645" s="11">
        <f>'OddsRatio_working_3-way'!U645/(3*'OddsRatio_working_3-way'!X645^(1/3))*SIN(('OddsRatio_working_3-way'!Y645+2*PI())/3)</f>
        <v>-0.41098411995416972</v>
      </c>
      <c r="AK645" s="11">
        <f>'OddsRatio_working_3-way'!U645/(3*'OddsRatio_working_3-way'!X645^(1/3))*SIN(('OddsRatio_working_3-way'!Y645+4*PI())/3)</f>
        <v>0.53207941618244359</v>
      </c>
      <c r="AL645" s="11">
        <f>'OddsRatio_working_3-way'!Z645+'OddsRatio_working_3-way'!AF645</f>
        <v>1.0889559729027878</v>
      </c>
      <c r="AM645" s="11">
        <f>'OddsRatio_working_3-way'!AA645+'OddsRatio_working_3-way'!AG645</f>
        <v>-0.75422119207636806</v>
      </c>
      <c r="AN645" s="11">
        <f>'OddsRatio_working_3-way'!AB645+'OddsRatio_working_3-way'!AH645</f>
        <v>-0.33473478082641922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1.0889559729027878</v>
      </c>
      <c r="AS645" s="11">
        <f>IF(('OddsRatio_working_3-way'!X645=0),IF(Q645&gt;0,-Q645^(1/3),(-Q645)^(1/3)),'OddsRatio_working_3-way'!AM645-'OddsRatio_working_3-way'!R645/3)</f>
        <v>-0.75422119207636806</v>
      </c>
      <c r="AT645" s="11">
        <f>IF(('OddsRatio_working_3-way'!X645=0),IF(Q645&gt;0,-Q645^(1/3),(-Q645)^(1/3)),'OddsRatio_working_3-way'!AN645-'OddsRatio_working_3-way'!R645/3)</f>
        <v>-0.33473478082641922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9">
        <f t="shared" si="143"/>
        <v>0.40312646700215604</v>
      </c>
      <c r="E646" s="9">
        <f t="shared" si="144"/>
        <v>0.26563968943431349</v>
      </c>
      <c r="F646" s="9">
        <f t="shared" si="145"/>
        <v>0.33123384356353064</v>
      </c>
      <c r="G646" s="9">
        <f t="shared" si="146"/>
        <v>1.0353923971388339</v>
      </c>
      <c r="H646" s="9">
        <f t="shared" si="147"/>
        <v>2.4806111279085323</v>
      </c>
      <c r="I646" s="9">
        <f t="shared" si="148"/>
        <v>3.7644977003606863</v>
      </c>
      <c r="J646" s="9">
        <f t="shared" si="149"/>
        <v>3.0190151744207263</v>
      </c>
      <c r="K646" s="11">
        <f t="shared" si="150"/>
        <v>0.41152263374485593</v>
      </c>
      <c r="L646" s="11">
        <f t="shared" si="151"/>
        <v>0.27247956403269757</v>
      </c>
      <c r="M646" s="11">
        <f t="shared" si="152"/>
        <v>0.33898305084745761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-0.28300073037522822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0.22996461775794377</v>
      </c>
      <c r="Q646" s="11">
        <f>2*'OddsRatio_working_3-way'!K646*'OddsRatio_working_3-way'!L646*'OddsRatio_working_3-way'!M646</f>
        <v>7.6021361242295471E-2</v>
      </c>
      <c r="R646" s="11">
        <f t="shared" si="153"/>
        <v>0</v>
      </c>
      <c r="S646" s="11">
        <f t="shared" si="154"/>
        <v>-0.8125937252989972</v>
      </c>
      <c r="T646" s="11">
        <f t="shared" si="155"/>
        <v>-0.26862602489223053</v>
      </c>
      <c r="U646" s="11">
        <f>'OddsRatio_working_3-way'!S646-'OddsRatio_working_3-way'!R646^2/3</f>
        <v>-0.8125937252989972</v>
      </c>
      <c r="V646" s="11">
        <f>'OddsRatio_working_3-way'!S646*'OddsRatio_working_3-way'!R646/3-2*'OddsRatio_working_3-way'!R646^3/27-'OddsRatio_working_3-way'!T646</f>
        <v>0.26862602489223053</v>
      </c>
      <c r="W646" s="11">
        <f>'OddsRatio_working_3-way'!V646^2+4*'OddsRatio_working_3-way'!U646^3/27</f>
        <v>-7.3308135007652403E-3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0.14097052417984982</v>
      </c>
      <c r="Y646" s="11">
        <f>IF('OddsRatio_working_3-way'!W646&gt;=0,IF('OddsRatio_working_3-way'!V646+SQRT('OddsRatio_working_3-way'!W646)&gt;0,0,PI()),ACOS('OddsRatio_working_3-way'!V646/(2*'OddsRatio_working_3-way'!X646)))</f>
        <v>0.30855385756355846</v>
      </c>
      <c r="Z646" s="11">
        <f>'OddsRatio_working_3-way'!X646^(1/3)*COS('OddsRatio_working_3-way'!Y646/3)</f>
        <v>0.51769619856941695</v>
      </c>
      <c r="AA646" s="11">
        <f>'OddsRatio_working_3-way'!X646^(1/3)*COS(('OddsRatio_working_3-way'!Y646+2*PI())/3)</f>
        <v>-0.3051235335325943</v>
      </c>
      <c r="AB646" s="11">
        <f>'OddsRatio_working_3-way'!X646^(1/3)*COS(('OddsRatio_working_3-way'!Y646+4*PI())/3)</f>
        <v>-0.21257266503682273</v>
      </c>
      <c r="AC646" s="11">
        <f>'OddsRatio_working_3-way'!X646^(1/3)*SIN('OddsRatio_working_3-way'!Y646/3)</f>
        <v>5.3434268839767381E-2</v>
      </c>
      <c r="AD646" s="11">
        <f>'OddsRatio_working_3-way'!X646^(1/3)*SIN(('OddsRatio_working_3-way'!Y646+2*PI())/3)</f>
        <v>0.42162092498386455</v>
      </c>
      <c r="AE646" s="11">
        <f>'OddsRatio_working_3-way'!X646^(1/3)*SIN(('OddsRatio_working_3-way'!Y646+4*PI())/3)</f>
        <v>-0.47505519382363193</v>
      </c>
      <c r="AF646" s="11">
        <f>-'OddsRatio_working_3-way'!U646/(3*'OddsRatio_working_3-way'!X646^(1/3))*COS(('OddsRatio_working_3-way'!Y646)/3)</f>
        <v>0.51769619856941695</v>
      </c>
      <c r="AG646" s="11">
        <f>-'OddsRatio_working_3-way'!U646/(3*'OddsRatio_working_3-way'!X646^(1/3))*COS(('OddsRatio_working_3-way'!Y646+2*PI())/3)</f>
        <v>-0.3051235335325943</v>
      </c>
      <c r="AH646" s="11">
        <f>-'OddsRatio_working_3-way'!U646/(3*'OddsRatio_working_3-way'!X646^(1/3))*COS(('OddsRatio_working_3-way'!Y646+4*PI())/3)</f>
        <v>-0.21257266503682273</v>
      </c>
      <c r="AI646" s="11">
        <f>'OddsRatio_working_3-way'!U646/(3*'OddsRatio_working_3-way'!X646^(1/3))*SIN(('OddsRatio_working_3-way'!Y646)/3)</f>
        <v>-5.3434268839767381E-2</v>
      </c>
      <c r="AJ646" s="11">
        <f>'OddsRatio_working_3-way'!U646/(3*'OddsRatio_working_3-way'!X646^(1/3))*SIN(('OddsRatio_working_3-way'!Y646+2*PI())/3)</f>
        <v>-0.42162092498386455</v>
      </c>
      <c r="AK646" s="11">
        <f>'OddsRatio_working_3-way'!U646/(3*'OddsRatio_working_3-way'!X646^(1/3))*SIN(('OddsRatio_working_3-way'!Y646+4*PI())/3)</f>
        <v>0.47505519382363193</v>
      </c>
      <c r="AL646" s="11">
        <f>'OddsRatio_working_3-way'!Z646+'OddsRatio_working_3-way'!AF646</f>
        <v>1.0353923971388339</v>
      </c>
      <c r="AM646" s="11">
        <f>'OddsRatio_working_3-way'!AA646+'OddsRatio_working_3-way'!AG646</f>
        <v>-0.61024706706518861</v>
      </c>
      <c r="AN646" s="11">
        <f>'OddsRatio_working_3-way'!AB646+'OddsRatio_working_3-way'!AH646</f>
        <v>-0.42514533007364547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1.0353923971388339</v>
      </c>
      <c r="AS646" s="11">
        <f>IF(('OddsRatio_working_3-way'!X646=0),IF(Q646&gt;0,-Q646^(1/3),(-Q646)^(1/3)),'OddsRatio_working_3-way'!AM646-'OddsRatio_working_3-way'!R646/3)</f>
        <v>-0.61024706706518861</v>
      </c>
      <c r="AT646" s="11">
        <f>IF(('OddsRatio_working_3-way'!X646=0),IF(Q646&gt;0,-Q646^(1/3),(-Q646)^(1/3)),'OddsRatio_working_3-way'!AN646-'OddsRatio_working_3-way'!R646/3)</f>
        <v>-0.42514533007364547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9">
        <f t="shared" si="143"/>
        <v>0.40429556833743568</v>
      </c>
      <c r="E647" s="9">
        <f t="shared" si="144"/>
        <v>0.31460557169435033</v>
      </c>
      <c r="F647" s="9">
        <f t="shared" si="145"/>
        <v>0.28109885996821388</v>
      </c>
      <c r="G647" s="9">
        <f t="shared" si="146"/>
        <v>1.0524556754926488</v>
      </c>
      <c r="H647" s="9">
        <f t="shared" si="147"/>
        <v>2.4734379456897084</v>
      </c>
      <c r="I647" s="9">
        <f t="shared" si="148"/>
        <v>3.1785832482697827</v>
      </c>
      <c r="J647" s="9">
        <f t="shared" si="149"/>
        <v>3.5574672914471375</v>
      </c>
      <c r="K647" s="11">
        <f t="shared" si="150"/>
        <v>0.41666666666666669</v>
      </c>
      <c r="L647" s="11">
        <f t="shared" si="151"/>
        <v>0.32573289902280134</v>
      </c>
      <c r="M647" s="11">
        <f t="shared" si="152"/>
        <v>0.29154518950437314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-0.27865119989363818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0.23345773860963653</v>
      </c>
      <c r="Q647" s="11">
        <f>2*'OddsRatio_working_3-way'!K647*'OddsRatio_working_3-way'!L647*'OddsRatio_working_3-way'!M647</f>
        <v>7.9138216477842888E-2</v>
      </c>
      <c r="R647" s="11">
        <f t="shared" si="153"/>
        <v>0</v>
      </c>
      <c r="S647" s="11">
        <f t="shared" si="154"/>
        <v>-0.83781350555370981</v>
      </c>
      <c r="T647" s="11">
        <f t="shared" si="155"/>
        <v>-0.28400457815379992</v>
      </c>
      <c r="U647" s="11">
        <f>'OddsRatio_working_3-way'!S647-'OddsRatio_working_3-way'!R647^2/3</f>
        <v>-0.83781350555370981</v>
      </c>
      <c r="V647" s="11">
        <f>'OddsRatio_working_3-way'!S647*'OddsRatio_working_3-way'!R647/3-2*'OddsRatio_working_3-way'!R647^3/27-'OddsRatio_working_3-way'!T647</f>
        <v>0.28400457815379992</v>
      </c>
      <c r="W647" s="11">
        <f>'OddsRatio_working_3-way'!V647^2+4*'OddsRatio_working_3-way'!U647^3/27</f>
        <v>-6.4654981970244663E-3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0.14758395797760535</v>
      </c>
      <c r="Y647" s="11">
        <f>IF('OddsRatio_working_3-way'!W647&gt;=0,IF('OddsRatio_working_3-way'!V647+SQRT('OddsRatio_working_3-way'!W647)&gt;0,0,PI()),ACOS('OddsRatio_working_3-way'!V647/(2*'OddsRatio_working_3-way'!X647)))</f>
        <v>0.27590261046740427</v>
      </c>
      <c r="Z647" s="11">
        <f>'OddsRatio_working_3-way'!X647^(1/3)*COS('OddsRatio_working_3-way'!Y647/3)</f>
        <v>0.52622783774632442</v>
      </c>
      <c r="AA647" s="11">
        <f>'OddsRatio_working_3-way'!X647^(1/3)*COS(('OddsRatio_working_3-way'!Y647+2*PI())/3)</f>
        <v>-0.30514454430329957</v>
      </c>
      <c r="AB647" s="11">
        <f>'OddsRatio_working_3-way'!X647^(1/3)*COS(('OddsRatio_working_3-way'!Y647+4*PI())/3)</f>
        <v>-0.22108329344302474</v>
      </c>
      <c r="AC647" s="11">
        <f>'OddsRatio_working_3-way'!X647^(1/3)*SIN('OddsRatio_working_3-way'!Y647/3)</f>
        <v>4.8532785812596346E-2</v>
      </c>
      <c r="AD647" s="11">
        <f>'OddsRatio_working_3-way'!X647^(1/3)*SIN(('OddsRatio_working_3-way'!Y647+2*PI())/3)</f>
        <v>0.43146028276057452</v>
      </c>
      <c r="AE647" s="11">
        <f>'OddsRatio_working_3-way'!X647^(1/3)*SIN(('OddsRatio_working_3-way'!Y647+4*PI())/3)</f>
        <v>-0.47999306857317087</v>
      </c>
      <c r="AF647" s="11">
        <f>-'OddsRatio_working_3-way'!U647/(3*'OddsRatio_working_3-way'!X647^(1/3))*COS(('OddsRatio_working_3-way'!Y647)/3)</f>
        <v>0.52622783774632442</v>
      </c>
      <c r="AG647" s="11">
        <f>-'OddsRatio_working_3-way'!U647/(3*'OddsRatio_working_3-way'!X647^(1/3))*COS(('OddsRatio_working_3-way'!Y647+2*PI())/3)</f>
        <v>-0.30514454430329957</v>
      </c>
      <c r="AH647" s="11">
        <f>-'OddsRatio_working_3-way'!U647/(3*'OddsRatio_working_3-way'!X647^(1/3))*COS(('OddsRatio_working_3-way'!Y647+4*PI())/3)</f>
        <v>-0.22108329344302474</v>
      </c>
      <c r="AI647" s="11">
        <f>'OddsRatio_working_3-way'!U647/(3*'OddsRatio_working_3-way'!X647^(1/3))*SIN(('OddsRatio_working_3-way'!Y647)/3)</f>
        <v>-4.8532785812596346E-2</v>
      </c>
      <c r="AJ647" s="11">
        <f>'OddsRatio_working_3-way'!U647/(3*'OddsRatio_working_3-way'!X647^(1/3))*SIN(('OddsRatio_working_3-way'!Y647+2*PI())/3)</f>
        <v>-0.43146028276057452</v>
      </c>
      <c r="AK647" s="11">
        <f>'OddsRatio_working_3-way'!U647/(3*'OddsRatio_working_3-way'!X647^(1/3))*SIN(('OddsRatio_working_3-way'!Y647+4*PI())/3)</f>
        <v>0.47999306857317087</v>
      </c>
      <c r="AL647" s="11">
        <f>'OddsRatio_working_3-way'!Z647+'OddsRatio_working_3-way'!AF647</f>
        <v>1.0524556754926488</v>
      </c>
      <c r="AM647" s="11">
        <f>'OddsRatio_working_3-way'!AA647+'OddsRatio_working_3-way'!AG647</f>
        <v>-0.61028908860659914</v>
      </c>
      <c r="AN647" s="11">
        <f>'OddsRatio_working_3-way'!AB647+'OddsRatio_working_3-way'!AH647</f>
        <v>-0.44216658688604948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1.0524556754926488</v>
      </c>
      <c r="AS647" s="11">
        <f>IF(('OddsRatio_working_3-way'!X647=0),IF(Q647&gt;0,-Q647^(1/3),(-Q647)^(1/3)),'OddsRatio_working_3-way'!AM647-'OddsRatio_working_3-way'!R647/3)</f>
        <v>-0.61028908860659914</v>
      </c>
      <c r="AT647" s="11">
        <f>IF(('OddsRatio_working_3-way'!X647=0),IF(Q647&gt;0,-Q647^(1/3),(-Q647)^(1/3)),'OddsRatio_working_3-way'!AN647-'OddsRatio_working_3-way'!R647/3)</f>
        <v>-0.44216658688604948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9">
        <f t="shared" si="143"/>
        <v>0.34687438007465998</v>
      </c>
      <c r="E648" s="9">
        <f t="shared" si="144"/>
        <v>0.33944312855181741</v>
      </c>
      <c r="F648" s="9">
        <f t="shared" si="145"/>
        <v>0.31368249137352228</v>
      </c>
      <c r="G648" s="9">
        <f t="shared" si="146"/>
        <v>1.051892757039159</v>
      </c>
      <c r="H648" s="9">
        <f t="shared" si="147"/>
        <v>2.8828880351000947</v>
      </c>
      <c r="I648" s="9">
        <f t="shared" si="148"/>
        <v>2.9460016005224445</v>
      </c>
      <c r="J648" s="9">
        <f t="shared" si="149"/>
        <v>3.187936934641451</v>
      </c>
      <c r="K648" s="11">
        <f t="shared" si="150"/>
        <v>0.35842293906810035</v>
      </c>
      <c r="L648" s="11">
        <f t="shared" si="151"/>
        <v>0.35087719298245612</v>
      </c>
      <c r="M648" s="11">
        <f t="shared" si="152"/>
        <v>0.32467532467532467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-0.28124726936271915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0.23355880741279722</v>
      </c>
      <c r="Q648" s="11">
        <f>2*'OddsRatio_working_3-way'!K648*'OddsRatio_working_3-way'!L648*'OddsRatio_working_3-way'!M648</f>
        <v>8.1663918675803221E-2</v>
      </c>
      <c r="R648" s="11">
        <f t="shared" si="153"/>
        <v>0</v>
      </c>
      <c r="S648" s="11">
        <f t="shared" si="154"/>
        <v>-0.83043937792541178</v>
      </c>
      <c r="T648" s="11">
        <f t="shared" si="155"/>
        <v>-0.29036341885503908</v>
      </c>
      <c r="U648" s="11">
        <f>'OddsRatio_working_3-way'!S648-'OddsRatio_working_3-way'!R648^2/3</f>
        <v>-0.83043937792541178</v>
      </c>
      <c r="V648" s="11">
        <f>'OddsRatio_working_3-way'!S648*'OddsRatio_working_3-way'!R648/3-2*'OddsRatio_working_3-way'!R648^3/27-'OddsRatio_working_3-way'!T648</f>
        <v>0.29036341885503908</v>
      </c>
      <c r="W648" s="11">
        <f>'OddsRatio_working_3-way'!V648^2+4*'OddsRatio_working_3-way'!U648^3/27</f>
        <v>-5.3286916046432764E-4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0.1456397817988368</v>
      </c>
      <c r="Y648" s="11">
        <f>IF('OddsRatio_working_3-way'!W648&gt;=0,IF('OddsRatio_working_3-way'!V648+SQRT('OddsRatio_working_3-way'!W648)&gt;0,0,PI()),ACOS('OddsRatio_working_3-way'!V648/(2*'OddsRatio_working_3-way'!X648)))</f>
        <v>7.933337544382324E-2</v>
      </c>
      <c r="Z648" s="11">
        <f>'OddsRatio_working_3-way'!X648^(1/3)*COS('OddsRatio_working_3-way'!Y648/3)</f>
        <v>0.52594637851957948</v>
      </c>
      <c r="AA648" s="11">
        <f>'OddsRatio_working_3-way'!X648^(1/3)*COS(('OddsRatio_working_3-way'!Y648+2*PI())/3)</f>
        <v>-0.27502099706691457</v>
      </c>
      <c r="AB648" s="11">
        <f>'OddsRatio_working_3-way'!X648^(1/3)*COS(('OddsRatio_working_3-way'!Y648+4*PI())/3)</f>
        <v>-0.25092538145266496</v>
      </c>
      <c r="AC648" s="11">
        <f>'OddsRatio_working_3-way'!X648^(1/3)*SIN('OddsRatio_working_3-way'!Y648/3)</f>
        <v>1.391161016117674E-2</v>
      </c>
      <c r="AD648" s="11">
        <f>'OddsRatio_working_3-way'!X648^(1/3)*SIN(('OddsRatio_working_3-way'!Y648+2*PI())/3)</f>
        <v>0.44852711974579357</v>
      </c>
      <c r="AE648" s="11">
        <f>'OddsRatio_working_3-way'!X648^(1/3)*SIN(('OddsRatio_working_3-way'!Y648+4*PI())/3)</f>
        <v>-0.46243872990697032</v>
      </c>
      <c r="AF648" s="11">
        <f>-'OddsRatio_working_3-way'!U648/(3*'OddsRatio_working_3-way'!X648^(1/3))*COS(('OddsRatio_working_3-way'!Y648)/3)</f>
        <v>0.52594637851957948</v>
      </c>
      <c r="AG648" s="11">
        <f>-'OddsRatio_working_3-way'!U648/(3*'OddsRatio_working_3-way'!X648^(1/3))*COS(('OddsRatio_working_3-way'!Y648+2*PI())/3)</f>
        <v>-0.27502099706691457</v>
      </c>
      <c r="AH648" s="11">
        <f>-'OddsRatio_working_3-way'!U648/(3*'OddsRatio_working_3-way'!X648^(1/3))*COS(('OddsRatio_working_3-way'!Y648+4*PI())/3)</f>
        <v>-0.25092538145266496</v>
      </c>
      <c r="AI648" s="11">
        <f>'OddsRatio_working_3-way'!U648/(3*'OddsRatio_working_3-way'!X648^(1/3))*SIN(('OddsRatio_working_3-way'!Y648)/3)</f>
        <v>-1.391161016117674E-2</v>
      </c>
      <c r="AJ648" s="11">
        <f>'OddsRatio_working_3-way'!U648/(3*'OddsRatio_working_3-way'!X648^(1/3))*SIN(('OddsRatio_working_3-way'!Y648+2*PI())/3)</f>
        <v>-0.44852711974579357</v>
      </c>
      <c r="AK648" s="11">
        <f>'OddsRatio_working_3-way'!U648/(3*'OddsRatio_working_3-way'!X648^(1/3))*SIN(('OddsRatio_working_3-way'!Y648+4*PI())/3)</f>
        <v>0.46243872990697032</v>
      </c>
      <c r="AL648" s="11">
        <f>'OddsRatio_working_3-way'!Z648+'OddsRatio_working_3-way'!AF648</f>
        <v>1.051892757039159</v>
      </c>
      <c r="AM648" s="11">
        <f>'OddsRatio_working_3-way'!AA648+'OddsRatio_working_3-way'!AG648</f>
        <v>-0.55004199413382915</v>
      </c>
      <c r="AN648" s="11">
        <f>'OddsRatio_working_3-way'!AB648+'OddsRatio_working_3-way'!AH648</f>
        <v>-0.50185076290532993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1.051892757039159</v>
      </c>
      <c r="AS648" s="11">
        <f>IF(('OddsRatio_working_3-way'!X648=0),IF(Q648&gt;0,-Q648^(1/3),(-Q648)^(1/3)),'OddsRatio_working_3-way'!AM648-'OddsRatio_working_3-way'!R648/3)</f>
        <v>-0.55004199413382915</v>
      </c>
      <c r="AT648" s="11">
        <f>IF(('OddsRatio_working_3-way'!X648=0),IF(Q648&gt;0,-Q648^(1/3),(-Q648)^(1/3)),'OddsRatio_working_3-way'!AN648-'OddsRatio_working_3-way'!R648/3)</f>
        <v>-0.50185076290532993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9">
        <f t="shared" si="143"/>
        <v>0.27227173494222018</v>
      </c>
      <c r="E649" s="9">
        <f t="shared" si="144"/>
        <v>0.3430347112373423</v>
      </c>
      <c r="F649" s="9">
        <f t="shared" si="145"/>
        <v>0.38469355382043741</v>
      </c>
      <c r="G649" s="9">
        <f t="shared" si="146"/>
        <v>1.0522840023347655</v>
      </c>
      <c r="H649" s="9">
        <f t="shared" si="147"/>
        <v>3.672801365930304</v>
      </c>
      <c r="I649" s="9">
        <f t="shared" si="148"/>
        <v>2.9151568842492734</v>
      </c>
      <c r="J649" s="9">
        <f t="shared" si="149"/>
        <v>2.5994716835488432</v>
      </c>
      <c r="K649" s="11">
        <f t="shared" si="150"/>
        <v>0.2824858757062147</v>
      </c>
      <c r="L649" s="11">
        <f t="shared" si="151"/>
        <v>0.3546099290780142</v>
      </c>
      <c r="M649" s="11">
        <f t="shared" si="152"/>
        <v>0.3968253968253968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-0.27931597903950345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0.2337353581493502</v>
      </c>
      <c r="Q649" s="11">
        <f>2*'OddsRatio_working_3-way'!K649*'OddsRatio_working_3-way'!L649*'OddsRatio_working_3-way'!M649</f>
        <v>7.9501822499778982E-2</v>
      </c>
      <c r="R649" s="11">
        <f t="shared" si="153"/>
        <v>0</v>
      </c>
      <c r="S649" s="11">
        <f t="shared" si="154"/>
        <v>-0.83681341451751745</v>
      </c>
      <c r="T649" s="11">
        <f t="shared" si="155"/>
        <v>-0.28463041310119641</v>
      </c>
      <c r="U649" s="11">
        <f>'OddsRatio_working_3-way'!S649-'OddsRatio_working_3-way'!R649^2/3</f>
        <v>-0.83681341451751745</v>
      </c>
      <c r="V649" s="11">
        <f>'OddsRatio_working_3-way'!S649*'OddsRatio_working_3-way'!R649/3-2*'OddsRatio_working_3-way'!R649^3/27-'OddsRatio_working_3-way'!T649</f>
        <v>0.28463041310119641</v>
      </c>
      <c r="W649" s="11">
        <f>'OddsRatio_working_3-way'!V649^2+4*'OddsRatio_working_3-way'!U649^3/27</f>
        <v>-5.7980008855731541E-3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0.14731978223216569</v>
      </c>
      <c r="Y649" s="11">
        <f>IF('OddsRatio_working_3-way'!W649&gt;=0,IF('OddsRatio_working_3-way'!V649+SQRT('OddsRatio_working_3-way'!W649)&gt;0,0,PI()),ACOS('OddsRatio_working_3-way'!V649/(2*'OddsRatio_working_3-way'!X649)))</f>
        <v>0.26139981100666176</v>
      </c>
      <c r="Z649" s="11">
        <f>'OddsRatio_working_3-way'!X649^(1/3)*COS('OddsRatio_working_3-way'!Y649/3)</f>
        <v>0.52614200116738263</v>
      </c>
      <c r="AA649" s="11">
        <f>'OddsRatio_working_3-way'!X649^(1/3)*COS(('OddsRatio_working_3-way'!Y649+2*PI())/3)</f>
        <v>-0.3028742615690147</v>
      </c>
      <c r="AB649" s="11">
        <f>'OddsRatio_working_3-way'!X649^(1/3)*COS(('OddsRatio_working_3-way'!Y649+4*PI())/3)</f>
        <v>-0.22326773959836782</v>
      </c>
      <c r="AC649" s="11">
        <f>'OddsRatio_working_3-way'!X649^(1/3)*SIN('OddsRatio_working_3-way'!Y649/3)</f>
        <v>4.5960846889002829E-2</v>
      </c>
      <c r="AD649" s="11">
        <f>'OddsRatio_working_3-way'!X649^(1/3)*SIN(('OddsRatio_working_3-way'!Y649+2*PI())/3)</f>
        <v>0.4326719155644338</v>
      </c>
      <c r="AE649" s="11">
        <f>'OddsRatio_working_3-way'!X649^(1/3)*SIN(('OddsRatio_working_3-way'!Y649+4*PI())/3)</f>
        <v>-0.47863276245343661</v>
      </c>
      <c r="AF649" s="11">
        <f>-'OddsRatio_working_3-way'!U649/(3*'OddsRatio_working_3-way'!X649^(1/3))*COS(('OddsRatio_working_3-way'!Y649)/3)</f>
        <v>0.52614200116738274</v>
      </c>
      <c r="AG649" s="11">
        <f>-'OddsRatio_working_3-way'!U649/(3*'OddsRatio_working_3-way'!X649^(1/3))*COS(('OddsRatio_working_3-way'!Y649+2*PI())/3)</f>
        <v>-0.30287426156901476</v>
      </c>
      <c r="AH649" s="11">
        <f>-'OddsRatio_working_3-way'!U649/(3*'OddsRatio_working_3-way'!X649^(1/3))*COS(('OddsRatio_working_3-way'!Y649+4*PI())/3)</f>
        <v>-0.22326773959836788</v>
      </c>
      <c r="AI649" s="11">
        <f>'OddsRatio_working_3-way'!U649/(3*'OddsRatio_working_3-way'!X649^(1/3))*SIN(('OddsRatio_working_3-way'!Y649)/3)</f>
        <v>-4.5960846889002836E-2</v>
      </c>
      <c r="AJ649" s="11">
        <f>'OddsRatio_working_3-way'!U649/(3*'OddsRatio_working_3-way'!X649^(1/3))*SIN(('OddsRatio_working_3-way'!Y649+2*PI())/3)</f>
        <v>-0.43267191556443385</v>
      </c>
      <c r="AK649" s="11">
        <f>'OddsRatio_working_3-way'!U649/(3*'OddsRatio_working_3-way'!X649^(1/3))*SIN(('OddsRatio_working_3-way'!Y649+4*PI())/3)</f>
        <v>0.47863276245343672</v>
      </c>
      <c r="AL649" s="11">
        <f>'OddsRatio_working_3-way'!Z649+'OddsRatio_working_3-way'!AF649</f>
        <v>1.0522840023347655</v>
      </c>
      <c r="AM649" s="11">
        <f>'OddsRatio_working_3-way'!AA649+'OddsRatio_working_3-way'!AG649</f>
        <v>-0.60574852313802952</v>
      </c>
      <c r="AN649" s="11">
        <f>'OddsRatio_working_3-way'!AB649+'OddsRatio_working_3-way'!AH649</f>
        <v>-0.4465354791967357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1.0522840023347655</v>
      </c>
      <c r="AS649" s="11">
        <f>IF(('OddsRatio_working_3-way'!X649=0),IF(Q649&gt;0,-Q649^(1/3),(-Q649)^(1/3)),'OddsRatio_working_3-way'!AM649-'OddsRatio_working_3-way'!R649/3)</f>
        <v>-0.60574852313802952</v>
      </c>
      <c r="AT649" s="11">
        <f>IF(('OddsRatio_working_3-way'!X649=0),IF(Q649&gt;0,-Q649^(1/3),(-Q649)^(1/3)),'OddsRatio_working_3-way'!AN649-'OddsRatio_working_3-way'!R649/3)</f>
        <v>-0.4465354791967357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 t="shared" ref="C2:C65" si="0">IF(A2="","",((1/A2)+(1/B2))-1)</f>
        <v>3.7910309754970006E-2</v>
      </c>
      <c r="D2" s="4">
        <f>IF(A2="","",(2*A2)/(2-($C2*A2)))</f>
        <v>1.4381648936170213</v>
      </c>
      <c r="E2" s="4">
        <f>IF(B2="","",(2*B2)/(2-($C2*B2)))</f>
        <v>3.2822458270106223</v>
      </c>
      <c r="G2" s="4">
        <f t="shared" ref="G2:G65" si="1">IF(A2="","",C2+1)</f>
        <v>1.03791030975497</v>
      </c>
    </row>
    <row r="3" spans="1:7" x14ac:dyDescent="0.2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si="0"/>
        <v>3.5731402098088338E-2</v>
      </c>
      <c r="D3" s="4">
        <f t="shared" ref="D3:D66" si="2">IF(A3="","",(2*A3)/(2-($C3*A3)))</f>
        <v>1.8384649273092173</v>
      </c>
      <c r="E3" s="4">
        <f t="shared" ref="E3:E66" si="3">IF(B3="","",(2*B3)/(2-($C3*B3)))</f>
        <v>2.1926557300484557</v>
      </c>
      <c r="G3" s="4">
        <f t="shared" si="1"/>
        <v>1.0357314020980883</v>
      </c>
    </row>
    <row r="4" spans="1:7" x14ac:dyDescent="0.2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3.6947548575455569E-2</v>
      </c>
      <c r="D4" s="4">
        <f t="shared" si="2"/>
        <v>1.5850953482805394</v>
      </c>
      <c r="E4" s="4">
        <f t="shared" si="3"/>
        <v>2.7091231419609985</v>
      </c>
      <c r="G4" s="4">
        <f t="shared" si="1"/>
        <v>1.0369475485754556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2.982584211075201E-2</v>
      </c>
      <c r="D5" s="4">
        <f t="shared" si="2"/>
        <v>1.7652798232695142</v>
      </c>
      <c r="E5" s="4">
        <f t="shared" si="3"/>
        <v>2.3067115708443593</v>
      </c>
      <c r="G5" s="4">
        <f t="shared" si="1"/>
        <v>1.029825842110752</v>
      </c>
    </row>
    <row r="6" spans="1:7" x14ac:dyDescent="0.2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2.8806584362139898E-2</v>
      </c>
      <c r="D6" s="4">
        <f t="shared" si="2"/>
        <v>1.658703071672355</v>
      </c>
      <c r="E6" s="4">
        <f t="shared" si="3"/>
        <v>2.5181347150259068</v>
      </c>
      <c r="G6" s="4">
        <f t="shared" si="1"/>
        <v>1.0288065843621399</v>
      </c>
    </row>
    <row r="7" spans="1:7" x14ac:dyDescent="0.2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2.7126027126027186E-2</v>
      </c>
      <c r="D7" s="4">
        <f t="shared" si="2"/>
        <v>1.5937204165351848</v>
      </c>
      <c r="E7" s="4">
        <f t="shared" si="3"/>
        <v>2.6842944459208082</v>
      </c>
      <c r="G7" s="4">
        <f t="shared" si="1"/>
        <v>1.0271260271260272</v>
      </c>
    </row>
    <row r="8" spans="1:7" x14ac:dyDescent="0.2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5.3392745465916214E-2</v>
      </c>
      <c r="D8" s="4">
        <f t="shared" si="2"/>
        <v>1.2717602028135409</v>
      </c>
      <c r="E8" s="4">
        <f t="shared" si="3"/>
        <v>4.6797146515456376</v>
      </c>
      <c r="G8" s="4">
        <f t="shared" si="1"/>
        <v>1.0533927454659162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3.0954077996130813E-2</v>
      </c>
      <c r="D9" s="4">
        <f t="shared" si="2"/>
        <v>1.6511432414256895</v>
      </c>
      <c r="E9" s="4">
        <f t="shared" si="3"/>
        <v>2.5357603924606251</v>
      </c>
      <c r="G9" s="4">
        <f t="shared" si="1"/>
        <v>1.0309540779961308</v>
      </c>
    </row>
    <row r="10" spans="1:7" x14ac:dyDescent="0.2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3.4024455077086735E-2</v>
      </c>
      <c r="D10" s="4">
        <f t="shared" si="2"/>
        <v>1.8568608094768018</v>
      </c>
      <c r="E10" s="4">
        <f t="shared" si="3"/>
        <v>2.1670506912442398</v>
      </c>
      <c r="G10" s="4">
        <f t="shared" si="1"/>
        <v>1.0340244550770867</v>
      </c>
    </row>
    <row r="11" spans="1:7" x14ac:dyDescent="0.2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3.4887442654432999E-2</v>
      </c>
      <c r="D11" s="4">
        <f t="shared" si="2"/>
        <v>1.8796751228316457</v>
      </c>
      <c r="E11" s="4">
        <f t="shared" si="3"/>
        <v>2.1367833124358828</v>
      </c>
      <c r="G11" s="4">
        <f t="shared" si="1"/>
        <v>1.034887442654433</v>
      </c>
    </row>
    <row r="12" spans="1:7" x14ac:dyDescent="0.2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3.0245246040574214E-2</v>
      </c>
      <c r="D12" s="4">
        <f t="shared" si="2"/>
        <v>1.9138324294186226</v>
      </c>
      <c r="E12" s="4">
        <f t="shared" si="3"/>
        <v>2.0942925287037548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3.4663865546218364E-2</v>
      </c>
      <c r="D13" s="4">
        <f t="shared" si="2"/>
        <v>1.7516099356025756</v>
      </c>
      <c r="E13" s="4">
        <f t="shared" si="3"/>
        <v>2.3304773561811505</v>
      </c>
      <c r="G13" s="4">
        <f t="shared" si="1"/>
        <v>1.0346638655462184</v>
      </c>
    </row>
    <row r="14" spans="1:7" x14ac:dyDescent="0.2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2.813852813852824E-2</v>
      </c>
      <c r="D14" s="4">
        <f t="shared" si="2"/>
        <v>1.5741056218057923</v>
      </c>
      <c r="E14" s="4">
        <f t="shared" si="3"/>
        <v>2.7418397626112765</v>
      </c>
      <c r="G14" s="4">
        <f t="shared" si="1"/>
        <v>1.0281385281385282</v>
      </c>
    </row>
    <row r="15" spans="1:7" x14ac:dyDescent="0.2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2.9239766081871288E-2</v>
      </c>
      <c r="D15" s="4">
        <f t="shared" si="2"/>
        <v>1.7538461538461536</v>
      </c>
      <c r="E15" s="4">
        <f t="shared" si="3"/>
        <v>2.3265306122448979</v>
      </c>
      <c r="G15" s="4">
        <f t="shared" si="1"/>
        <v>1.0292397660818713</v>
      </c>
    </row>
    <row r="16" spans="1:7" x14ac:dyDescent="0.2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2.9732678668848767E-2</v>
      </c>
      <c r="D16" s="4">
        <f t="shared" si="2"/>
        <v>1.4401885680612845</v>
      </c>
      <c r="E16" s="4">
        <f t="shared" si="3"/>
        <v>3.271753681392235</v>
      </c>
      <c r="G16" s="4">
        <f t="shared" si="1"/>
        <v>1.0297326786688488</v>
      </c>
    </row>
    <row r="17" spans="1:7" x14ac:dyDescent="0.2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2.891515407344869E-2</v>
      </c>
      <c r="D17" s="4">
        <f t="shared" si="2"/>
        <v>2.1232354918216445</v>
      </c>
      <c r="E17" s="4">
        <f t="shared" si="3"/>
        <v>1.8902852583283463</v>
      </c>
      <c r="G17" s="4">
        <f t="shared" si="1"/>
        <v>1.0289151540734487</v>
      </c>
    </row>
    <row r="18" spans="1:7" x14ac:dyDescent="0.2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3.3664999742228252E-2</v>
      </c>
      <c r="D18" s="4">
        <f t="shared" si="2"/>
        <v>2.4793251102447753</v>
      </c>
      <c r="E18" s="4">
        <f t="shared" si="3"/>
        <v>1.6759839288028686</v>
      </c>
      <c r="G18" s="4">
        <f t="shared" si="1"/>
        <v>1.0336649997422283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3.5471537807986397E-2</v>
      </c>
      <c r="D19" s="4">
        <f t="shared" si="2"/>
        <v>2.2244271202456889</v>
      </c>
      <c r="E19" s="4">
        <f t="shared" si="3"/>
        <v>1.8167084699980707</v>
      </c>
      <c r="G19" s="4">
        <f t="shared" si="1"/>
        <v>1.0354715378079864</v>
      </c>
    </row>
    <row r="20" spans="1:7" x14ac:dyDescent="0.2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3.0955087366835166E-2</v>
      </c>
      <c r="D20" s="4">
        <f t="shared" si="2"/>
        <v>2.159867538325388</v>
      </c>
      <c r="E20" s="4">
        <f t="shared" si="3"/>
        <v>1.8621674173619833</v>
      </c>
      <c r="G20" s="4">
        <f t="shared" si="1"/>
        <v>1.0309550873668352</v>
      </c>
    </row>
    <row r="21" spans="1:7" x14ac:dyDescent="0.2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3.3664999742228252E-2</v>
      </c>
      <c r="D21" s="4">
        <f t="shared" si="2"/>
        <v>2.4793251102447753</v>
      </c>
      <c r="E21" s="4">
        <f t="shared" si="3"/>
        <v>1.6759839288028686</v>
      </c>
      <c r="G21" s="4">
        <f t="shared" si="1"/>
        <v>1.0336649997422283</v>
      </c>
    </row>
    <row r="22" spans="1:7" x14ac:dyDescent="0.2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3.2640646167216181E-2</v>
      </c>
      <c r="D22" s="4">
        <f t="shared" si="2"/>
        <v>2.5303495779840248</v>
      </c>
      <c r="E22" s="4">
        <f t="shared" si="3"/>
        <v>1.6534454704900365</v>
      </c>
      <c r="G22" s="4">
        <f t="shared" si="1"/>
        <v>1.0326406461672162</v>
      </c>
    </row>
    <row r="23" spans="1:7" x14ac:dyDescent="0.2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3.6282558021688338E-2</v>
      </c>
      <c r="D23" s="4">
        <f t="shared" si="2"/>
        <v>2.6517065305025525</v>
      </c>
      <c r="E23" s="4">
        <f t="shared" si="3"/>
        <v>1.6054344288968434</v>
      </c>
      <c r="G23" s="4">
        <f t="shared" si="1"/>
        <v>1.0362825580216883</v>
      </c>
    </row>
    <row r="24" spans="1:7" x14ac:dyDescent="0.2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3.383458646616555E-2</v>
      </c>
      <c r="D24" s="4">
        <f t="shared" si="2"/>
        <v>2.3714710252600297</v>
      </c>
      <c r="E24" s="4">
        <f t="shared" si="3"/>
        <v>1.7291440953412784</v>
      </c>
      <c r="G24" s="4">
        <f t="shared" si="1"/>
        <v>1.0338345864661656</v>
      </c>
    </row>
    <row r="25" spans="1:7" x14ac:dyDescent="0.2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3.4655686647135031E-2</v>
      </c>
      <c r="D25" s="4">
        <f t="shared" si="2"/>
        <v>2.2763841740018629</v>
      </c>
      <c r="E25" s="4">
        <f t="shared" si="3"/>
        <v>1.7834631769717797</v>
      </c>
      <c r="G25" s="4">
        <f t="shared" si="1"/>
        <v>1.034655686647135</v>
      </c>
    </row>
    <row r="26" spans="1:7" x14ac:dyDescent="0.2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3.0927835051546504E-2</v>
      </c>
      <c r="D26" s="4">
        <f t="shared" si="2"/>
        <v>2.0000000000000004</v>
      </c>
      <c r="E26" s="4">
        <f t="shared" si="3"/>
        <v>2.0000000000000004</v>
      </c>
      <c r="G26" s="4">
        <f t="shared" si="1"/>
        <v>1.0309278350515465</v>
      </c>
    </row>
    <row r="27" spans="1:7" x14ac:dyDescent="0.2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3.3255418614534626E-2</v>
      </c>
      <c r="D27" s="4">
        <f t="shared" si="2"/>
        <v>2.1545152798443401</v>
      </c>
      <c r="E27" s="4">
        <f t="shared" si="3"/>
        <v>1.8661643699811639</v>
      </c>
      <c r="G27" s="4">
        <f t="shared" si="1"/>
        <v>1.0332554186145346</v>
      </c>
    </row>
    <row r="28" spans="1:7" x14ac:dyDescent="0.2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4.0266652330519959E-2</v>
      </c>
      <c r="D28" s="4">
        <f t="shared" si="2"/>
        <v>2.1818075186206087</v>
      </c>
      <c r="E28" s="4">
        <f t="shared" si="3"/>
        <v>1.8461614808198106</v>
      </c>
      <c r="G28" s="4">
        <f t="shared" si="1"/>
        <v>1.04026665233052</v>
      </c>
    </row>
    <row r="29" spans="1:7" x14ac:dyDescent="0.2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3.5577975284917462E-2</v>
      </c>
      <c r="D29" s="4">
        <f t="shared" si="2"/>
        <v>2.1491381535549374</v>
      </c>
      <c r="E29" s="4">
        <f t="shared" si="3"/>
        <v>1.8702173858786533</v>
      </c>
      <c r="G29" s="4">
        <f t="shared" si="1"/>
        <v>1.0355779752849175</v>
      </c>
    </row>
    <row r="30" spans="1:7" x14ac:dyDescent="0.2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3.3674339300937772E-2</v>
      </c>
      <c r="D30" s="4">
        <f t="shared" si="2"/>
        <v>2.1125619090499774</v>
      </c>
      <c r="E30" s="4">
        <f t="shared" si="3"/>
        <v>1.8988263860785108</v>
      </c>
      <c r="G30" s="4">
        <f t="shared" si="1"/>
        <v>1.0336743393009378</v>
      </c>
    </row>
    <row r="31" spans="1:7" x14ac:dyDescent="0.2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3.4151034151034265E-2</v>
      </c>
      <c r="D31" s="4">
        <f t="shared" si="2"/>
        <v>1.9530295913574449</v>
      </c>
      <c r="E31" s="4">
        <f t="shared" si="3"/>
        <v>2.0492853622474128</v>
      </c>
      <c r="G31" s="4">
        <f t="shared" si="1"/>
        <v>1.0341510341510343</v>
      </c>
    </row>
    <row r="32" spans="1:7" x14ac:dyDescent="0.2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3.7128117398625982E-2</v>
      </c>
      <c r="D32" s="4">
        <f t="shared" si="2"/>
        <v>2.1743628490889537</v>
      </c>
      <c r="E32" s="4">
        <f t="shared" si="3"/>
        <v>1.8515255747197545</v>
      </c>
      <c r="G32" s="4">
        <f t="shared" si="1"/>
        <v>1.037128117398626</v>
      </c>
    </row>
    <row r="33" spans="1:7" x14ac:dyDescent="0.2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3.475935828876997E-2</v>
      </c>
      <c r="D33" s="4">
        <f t="shared" si="2"/>
        <v>2.0720221606648197</v>
      </c>
      <c r="E33" s="4">
        <f t="shared" si="3"/>
        <v>1.9328165374677002</v>
      </c>
      <c r="G33" s="4">
        <f t="shared" si="1"/>
        <v>1.03475935828877</v>
      </c>
    </row>
    <row r="34" spans="1:7" x14ac:dyDescent="0.2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3.8864175168482618E-2</v>
      </c>
      <c r="D34" s="4">
        <f t="shared" si="2"/>
        <v>2.2655321203343295</v>
      </c>
      <c r="E34" s="4">
        <f t="shared" si="3"/>
        <v>1.7901814453637255</v>
      </c>
      <c r="G34" s="4">
        <f t="shared" si="1"/>
        <v>1.0388641751684826</v>
      </c>
    </row>
    <row r="35" spans="1:7" x14ac:dyDescent="0.2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4.0266652330519959E-2</v>
      </c>
      <c r="D35" s="4">
        <f t="shared" si="2"/>
        <v>2.1818075186206087</v>
      </c>
      <c r="E35" s="4">
        <f t="shared" si="3"/>
        <v>1.8461614808198106</v>
      </c>
      <c r="G35" s="4">
        <f t="shared" si="1"/>
        <v>1.04026665233052</v>
      </c>
    </row>
    <row r="36" spans="1:7" x14ac:dyDescent="0.2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3.8647342995169254E-2</v>
      </c>
      <c r="D36" s="4">
        <f t="shared" si="2"/>
        <v>2.15625</v>
      </c>
      <c r="E36" s="4">
        <f t="shared" si="3"/>
        <v>1.8648648648648651</v>
      </c>
      <c r="G36" s="4">
        <f t="shared" si="1"/>
        <v>1.0386473429951693</v>
      </c>
    </row>
    <row r="37" spans="1:7" x14ac:dyDescent="0.2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3.3930002671653803E-2</v>
      </c>
      <c r="D37" s="4">
        <f t="shared" si="2"/>
        <v>2.0381159814865235</v>
      </c>
      <c r="E37" s="4">
        <f t="shared" si="3"/>
        <v>1.9632835038027801</v>
      </c>
      <c r="G37" s="4">
        <f t="shared" si="1"/>
        <v>1.0339300026716538</v>
      </c>
    </row>
    <row r="38" spans="1:7" x14ac:dyDescent="0.2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3.4151034151034265E-2</v>
      </c>
      <c r="D38" s="4">
        <f t="shared" si="2"/>
        <v>2.0492853622474128</v>
      </c>
      <c r="E38" s="4">
        <f t="shared" si="3"/>
        <v>1.9530295913574449</v>
      </c>
      <c r="G38" s="4">
        <f t="shared" si="1"/>
        <v>1.0341510341510343</v>
      </c>
    </row>
    <row r="39" spans="1:7" x14ac:dyDescent="0.2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3.315137797896428E-2</v>
      </c>
      <c r="D39" s="4">
        <f t="shared" si="2"/>
        <v>2.1006852188505105</v>
      </c>
      <c r="E39" s="4">
        <f t="shared" si="3"/>
        <v>1.9085249650616189</v>
      </c>
      <c r="G39" s="4">
        <f t="shared" si="1"/>
        <v>1.0331513779789643</v>
      </c>
    </row>
    <row r="40" spans="1:7" x14ac:dyDescent="0.2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3.4252965480474407E-2</v>
      </c>
      <c r="D40" s="4">
        <f t="shared" si="2"/>
        <v>2.1245929491717397</v>
      </c>
      <c r="E40" s="4">
        <f t="shared" si="3"/>
        <v>1.8892106257081707</v>
      </c>
      <c r="G40" s="4">
        <f t="shared" si="1"/>
        <v>1.0342529654804744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3.7988228999465079E-2</v>
      </c>
      <c r="D41" s="4">
        <f t="shared" si="2"/>
        <v>2.1872440023405506</v>
      </c>
      <c r="E41" s="4">
        <f t="shared" si="3"/>
        <v>1.8422868408082802</v>
      </c>
      <c r="G41" s="4">
        <f t="shared" si="1"/>
        <v>1.0379882289994651</v>
      </c>
    </row>
    <row r="42" spans="1:7" x14ac:dyDescent="0.2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3.4151034151034265E-2</v>
      </c>
      <c r="D42" s="4">
        <f t="shared" si="2"/>
        <v>2.0492853622474128</v>
      </c>
      <c r="E42" s="4">
        <f t="shared" si="3"/>
        <v>1.9530295913574449</v>
      </c>
      <c r="G42" s="4">
        <f t="shared" si="1"/>
        <v>1.0341510341510343</v>
      </c>
    </row>
    <row r="43" spans="1:7" x14ac:dyDescent="0.2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3.1914893617021267E-2</v>
      </c>
      <c r="D43" s="4">
        <f t="shared" si="2"/>
        <v>2.0659340659340657</v>
      </c>
      <c r="E43" s="4">
        <f t="shared" si="3"/>
        <v>1.9381443298969072</v>
      </c>
      <c r="G43" s="4">
        <f t="shared" si="1"/>
        <v>1.0319148936170213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3.2542336890162948E-2</v>
      </c>
      <c r="D44" s="4">
        <f t="shared" si="2"/>
        <v>2.1421504520384373</v>
      </c>
      <c r="E44" s="4">
        <f t="shared" si="3"/>
        <v>1.8755413949320454</v>
      </c>
      <c r="G44" s="4">
        <f t="shared" si="1"/>
        <v>1.0325423368901629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4.0146469604903645E-2</v>
      </c>
      <c r="D45" s="4">
        <f t="shared" si="2"/>
        <v>2.3344999535416733</v>
      </c>
      <c r="E45" s="4">
        <f t="shared" si="3"/>
        <v>1.7493443498038854</v>
      </c>
      <c r="G45" s="4">
        <f t="shared" si="1"/>
        <v>1.0401464696049036</v>
      </c>
    </row>
    <row r="46" spans="1:7" x14ac:dyDescent="0.2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3.7988228999465079E-2</v>
      </c>
      <c r="D46" s="4">
        <f t="shared" si="2"/>
        <v>1.8422868408082802</v>
      </c>
      <c r="E46" s="4">
        <f t="shared" si="3"/>
        <v>2.1872440023405506</v>
      </c>
      <c r="G46" s="4">
        <f t="shared" si="1"/>
        <v>1.0379882289994651</v>
      </c>
    </row>
    <row r="47" spans="1:7" x14ac:dyDescent="0.2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3.9879931389365408E-2</v>
      </c>
      <c r="D47" s="4">
        <f t="shared" si="2"/>
        <v>2.213573801613669</v>
      </c>
      <c r="E47" s="4">
        <f t="shared" si="3"/>
        <v>1.8240125146656239</v>
      </c>
      <c r="G47" s="4">
        <f t="shared" si="1"/>
        <v>1.0398799313893654</v>
      </c>
    </row>
    <row r="48" spans="1:7" x14ac:dyDescent="0.2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3.7715971344289834E-2</v>
      </c>
      <c r="D48" s="4">
        <f t="shared" si="2"/>
        <v>2.3606068142253167</v>
      </c>
      <c r="E48" s="4">
        <f t="shared" si="3"/>
        <v>1.7349661853408882</v>
      </c>
      <c r="G48" s="4">
        <f t="shared" si="1"/>
        <v>1.0377159713442898</v>
      </c>
    </row>
    <row r="49" spans="1:7" x14ac:dyDescent="0.2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4.1416326203636888E-2</v>
      </c>
      <c r="D49" s="4">
        <f t="shared" si="2"/>
        <v>2.2940365707984927</v>
      </c>
      <c r="E49" s="4">
        <f t="shared" si="3"/>
        <v>1.7727756869985087</v>
      </c>
      <c r="G49" s="4">
        <f t="shared" si="1"/>
        <v>1.0414163262036369</v>
      </c>
    </row>
    <row r="50" spans="1:7" x14ac:dyDescent="0.2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4.4096111080978329E-2</v>
      </c>
      <c r="D50" s="4">
        <f t="shared" si="2"/>
        <v>1.8635467731338755</v>
      </c>
      <c r="E50" s="4">
        <f t="shared" si="3"/>
        <v>2.1580148651021243</v>
      </c>
      <c r="G50" s="4">
        <f t="shared" si="1"/>
        <v>1.0440961110809783</v>
      </c>
    </row>
    <row r="51" spans="1:7" x14ac:dyDescent="0.2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3.9058924870117639E-2</v>
      </c>
      <c r="D51" s="4">
        <f t="shared" si="2"/>
        <v>2.1138012461236451</v>
      </c>
      <c r="E51" s="4">
        <f t="shared" si="3"/>
        <v>1.8978262535441519</v>
      </c>
      <c r="G51" s="4">
        <f t="shared" si="1"/>
        <v>1.0390589248701176</v>
      </c>
    </row>
    <row r="52" spans="1:7" x14ac:dyDescent="0.2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4.3150961150692391E-2</v>
      </c>
      <c r="D52" s="4">
        <f t="shared" si="2"/>
        <v>1.7970769416596208</v>
      </c>
      <c r="E52" s="4">
        <f t="shared" si="3"/>
        <v>2.2545840278830127</v>
      </c>
      <c r="G52" s="4">
        <f t="shared" si="1"/>
        <v>1.0431509611506924</v>
      </c>
    </row>
    <row r="53" spans="1:7" x14ac:dyDescent="0.2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3.7271921102840277E-2</v>
      </c>
      <c r="D53" s="4">
        <f t="shared" si="2"/>
        <v>1.937521151693437</v>
      </c>
      <c r="E53" s="4">
        <f t="shared" si="3"/>
        <v>2.06664260128287</v>
      </c>
      <c r="G53" s="4">
        <f t="shared" si="1"/>
        <v>1.0372719211028403</v>
      </c>
    </row>
    <row r="54" spans="1:7" x14ac:dyDescent="0.2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3.80529783514858E-2</v>
      </c>
      <c r="D54" s="4">
        <f t="shared" si="2"/>
        <v>1.9174938764986464</v>
      </c>
      <c r="E54" s="4">
        <f t="shared" si="3"/>
        <v>2.0899255304201207</v>
      </c>
      <c r="G54" s="4">
        <f t="shared" si="1"/>
        <v>1.0380529783514858</v>
      </c>
    </row>
    <row r="55" spans="1:7" x14ac:dyDescent="0.2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4.5688545688545634E-2</v>
      </c>
      <c r="D55" s="4">
        <f t="shared" si="2"/>
        <v>1.7470489038785832</v>
      </c>
      <c r="E55" s="4">
        <f t="shared" si="3"/>
        <v>2.3386004514672689</v>
      </c>
      <c r="G55" s="4">
        <f t="shared" si="1"/>
        <v>1.0456885456885456</v>
      </c>
    </row>
    <row r="56" spans="1:7" x14ac:dyDescent="0.2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4.2566983578219642E-2</v>
      </c>
      <c r="D56" s="4">
        <f t="shared" si="2"/>
        <v>1.8500899460323807</v>
      </c>
      <c r="E56" s="4">
        <f t="shared" si="3"/>
        <v>2.1763461086292031</v>
      </c>
      <c r="G56" s="4">
        <f t="shared" si="1"/>
        <v>1.0425669835782196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3.0357331084642114E-2</v>
      </c>
      <c r="D57" s="4">
        <f t="shared" si="2"/>
        <v>1.8399922420480992</v>
      </c>
      <c r="E57" s="4">
        <f t="shared" si="3"/>
        <v>2.1904871854075272</v>
      </c>
      <c r="G57" s="4">
        <f t="shared" si="1"/>
        <v>1.0303573310846421</v>
      </c>
    </row>
    <row r="58" spans="1:7" x14ac:dyDescent="0.2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2.8622540250447193E-2</v>
      </c>
      <c r="D58" s="4">
        <f t="shared" si="2"/>
        <v>1.5956232159847763</v>
      </c>
      <c r="E58" s="4">
        <f t="shared" si="3"/>
        <v>2.678913738019169</v>
      </c>
      <c r="G58" s="4">
        <f t="shared" si="1"/>
        <v>1.0286225402504472</v>
      </c>
    </row>
    <row r="59" spans="1:7" x14ac:dyDescent="0.2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4.2606516290726759E-2</v>
      </c>
      <c r="D59" s="4">
        <f t="shared" si="2"/>
        <v>2.8197879858657244</v>
      </c>
      <c r="E59" s="4">
        <f t="shared" si="3"/>
        <v>1.5495145631067961</v>
      </c>
      <c r="G59" s="4">
        <f t="shared" si="1"/>
        <v>1.0426065162907268</v>
      </c>
    </row>
    <row r="60" spans="1:7" x14ac:dyDescent="0.2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4.3995122942491527E-2</v>
      </c>
      <c r="D60" s="4">
        <f t="shared" si="2"/>
        <v>2.7464769080507887</v>
      </c>
      <c r="E60" s="4">
        <f t="shared" si="3"/>
        <v>1.5725812894463531</v>
      </c>
      <c r="G60" s="4">
        <f t="shared" si="1"/>
        <v>1.0439951229424915</v>
      </c>
    </row>
    <row r="61" spans="1:7" x14ac:dyDescent="0.2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4.4219771241829964E-2</v>
      </c>
      <c r="D61" s="4">
        <f t="shared" si="2"/>
        <v>2.7135929056394623</v>
      </c>
      <c r="E61" s="4">
        <f t="shared" si="3"/>
        <v>1.5835691760329909</v>
      </c>
      <c r="G61" s="4">
        <f t="shared" si="1"/>
        <v>1.04421977124183</v>
      </c>
    </row>
    <row r="62" spans="1:7" x14ac:dyDescent="0.2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4.3995122942491527E-2</v>
      </c>
      <c r="D62" s="4">
        <f t="shared" si="2"/>
        <v>2.7464769080507887</v>
      </c>
      <c r="E62" s="4">
        <f t="shared" si="3"/>
        <v>1.5725812894463531</v>
      </c>
      <c r="G62" s="4">
        <f t="shared" si="1"/>
        <v>1.0439951229424915</v>
      </c>
    </row>
    <row r="63" spans="1:7" x14ac:dyDescent="0.2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4.1039534417017798E-2</v>
      </c>
      <c r="D63" s="4">
        <f t="shared" si="2"/>
        <v>2.7912057134855064</v>
      </c>
      <c r="E63" s="4">
        <f t="shared" si="3"/>
        <v>1.5582831678523961</v>
      </c>
      <c r="G63" s="4">
        <f t="shared" si="1"/>
        <v>1.0410395344170178</v>
      </c>
    </row>
    <row r="64" spans="1:7" x14ac:dyDescent="0.2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4.3567664824572638E-2</v>
      </c>
      <c r="D64" s="4">
        <f t="shared" si="2"/>
        <v>2.655178297218904</v>
      </c>
      <c r="E64" s="4">
        <f t="shared" si="3"/>
        <v>1.60416451912174</v>
      </c>
      <c r="G64" s="4">
        <f t="shared" si="1"/>
        <v>1.0435676648245726</v>
      </c>
    </row>
    <row r="65" spans="1:7" x14ac:dyDescent="0.2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4.1666666666666741E-2</v>
      </c>
      <c r="D65" s="4">
        <f t="shared" si="2"/>
        <v>2.5263157894736841</v>
      </c>
      <c r="E65" s="4">
        <f t="shared" si="3"/>
        <v>1.6551724137931036</v>
      </c>
      <c r="G65" s="4">
        <f t="shared" si="1"/>
        <v>1.0416666666666667</v>
      </c>
    </row>
    <row r="66" spans="1:7" x14ac:dyDescent="0.2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ref="C66:C129" si="4">IF(A66="","",((1/A66)+(1/B66))-1)</f>
        <v>4.3058940692402459E-2</v>
      </c>
      <c r="D66" s="4">
        <f t="shared" si="2"/>
        <v>2.4974310305331024</v>
      </c>
      <c r="E66" s="4">
        <f t="shared" si="3"/>
        <v>1.667810389667155</v>
      </c>
      <c r="G66" s="4">
        <f t="shared" ref="G66:G129" si="5">IF(A66="","",C66+1)</f>
        <v>1.0430589406924025</v>
      </c>
    </row>
    <row r="67" spans="1:7" x14ac:dyDescent="0.2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si="4"/>
        <v>5.1880434495335193E-2</v>
      </c>
      <c r="D67" s="4">
        <f t="shared" ref="D67:D130" si="6">IF(A67="","",(2*A67)/(2-($C67*A67)))</f>
        <v>1.6366546272465774</v>
      </c>
      <c r="E67" s="4">
        <f t="shared" ref="E67:E130" si="7">IF(B67="","",(2*B67)/(2-($C67*B67)))</f>
        <v>2.5707103305363996</v>
      </c>
      <c r="G67" s="4">
        <f t="shared" si="5"/>
        <v>1.0518804344953352</v>
      </c>
    </row>
    <row r="68" spans="1:7" x14ac:dyDescent="0.2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4"/>
        <v>5.4852320675105481E-2</v>
      </c>
      <c r="D68" s="4">
        <f t="shared" si="6"/>
        <v>2.53475935828877</v>
      </c>
      <c r="E68" s="4">
        <f t="shared" si="7"/>
        <v>1.6515679442508711</v>
      </c>
      <c r="G68" s="4">
        <f t="shared" si="5"/>
        <v>1.0548523206751055</v>
      </c>
    </row>
    <row r="69" spans="1:7" x14ac:dyDescent="0.2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4"/>
        <v>5.0302561778583499E-2</v>
      </c>
      <c r="D69" s="4">
        <f t="shared" si="6"/>
        <v>2.4750437106192065</v>
      </c>
      <c r="E69" s="4">
        <f t="shared" si="7"/>
        <v>1.67794601122716</v>
      </c>
      <c r="G69" s="4">
        <f t="shared" si="5"/>
        <v>1.0503025617785835</v>
      </c>
    </row>
    <row r="70" spans="1:7" x14ac:dyDescent="0.2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4"/>
        <v>5.1587301587301626E-2</v>
      </c>
      <c r="D70" s="4">
        <f t="shared" si="6"/>
        <v>3.0179640718562877</v>
      </c>
      <c r="E70" s="4">
        <f t="shared" si="7"/>
        <v>1.4955489614243322</v>
      </c>
      <c r="G70" s="4">
        <f t="shared" si="5"/>
        <v>1.0515873015873016</v>
      </c>
    </row>
    <row r="71" spans="1:7" x14ac:dyDescent="0.2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4"/>
        <v>3.3895182831352955E-2</v>
      </c>
      <c r="D71" s="4">
        <f t="shared" si="6"/>
        <v>1.4445183608302288</v>
      </c>
      <c r="E71" s="4">
        <f t="shared" si="7"/>
        <v>3.2496258605208017</v>
      </c>
      <c r="G71" s="4">
        <f t="shared" si="5"/>
        <v>1.033895182831353</v>
      </c>
    </row>
    <row r="72" spans="1:7" x14ac:dyDescent="0.2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4"/>
        <v>3.6104443246950613E-2</v>
      </c>
      <c r="D72" s="4">
        <f t="shared" si="6"/>
        <v>1.5311855380114767</v>
      </c>
      <c r="E72" s="4">
        <f t="shared" si="7"/>
        <v>2.882581374002684</v>
      </c>
      <c r="G72" s="4">
        <f t="shared" si="5"/>
        <v>1.0361044432469506</v>
      </c>
    </row>
    <row r="73" spans="1:7" x14ac:dyDescent="0.2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4"/>
        <v>2.9534620865890204E-2</v>
      </c>
      <c r="D73" s="4">
        <f t="shared" si="6"/>
        <v>1.5653678987653372</v>
      </c>
      <c r="E73" s="4">
        <f t="shared" si="7"/>
        <v>2.7687597795768419</v>
      </c>
      <c r="G73" s="4">
        <f t="shared" si="5"/>
        <v>1.0295346208658902</v>
      </c>
    </row>
    <row r="74" spans="1:7" x14ac:dyDescent="0.2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4"/>
        <v>3.2261471038597556E-2</v>
      </c>
      <c r="D74" s="4">
        <f t="shared" si="6"/>
        <v>2.216513546725964</v>
      </c>
      <c r="E74" s="4">
        <f t="shared" si="7"/>
        <v>1.822021261243927</v>
      </c>
      <c r="G74" s="4">
        <f t="shared" si="5"/>
        <v>1.0322614710385976</v>
      </c>
    </row>
    <row r="75" spans="1:7" x14ac:dyDescent="0.2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4"/>
        <v>2.7919448972080652E-2</v>
      </c>
      <c r="D75" s="4">
        <f t="shared" si="6"/>
        <v>2.152810006225593</v>
      </c>
      <c r="E75" s="4">
        <f t="shared" si="7"/>
        <v>1.8674456281604401</v>
      </c>
      <c r="G75" s="4">
        <f t="shared" si="5"/>
        <v>1.0279194489720807</v>
      </c>
    </row>
    <row r="76" spans="1:7" x14ac:dyDescent="0.2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4"/>
        <v>3.3884036620014824E-2</v>
      </c>
      <c r="D76" s="4">
        <f t="shared" si="6"/>
        <v>2.2959652089876781</v>
      </c>
      <c r="E76" s="4">
        <f t="shared" si="7"/>
        <v>1.7716256524981358</v>
      </c>
      <c r="G76" s="4">
        <f t="shared" si="5"/>
        <v>1.0338840366200148</v>
      </c>
    </row>
    <row r="77" spans="1:7" x14ac:dyDescent="0.2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4"/>
        <v>3.3428240008436028E-2</v>
      </c>
      <c r="D77" s="4">
        <f t="shared" si="6"/>
        <v>2.2624358821424311</v>
      </c>
      <c r="E77" s="4">
        <f t="shared" si="7"/>
        <v>1.7921194368326561</v>
      </c>
      <c r="G77" s="4">
        <f t="shared" si="5"/>
        <v>1.033428240008436</v>
      </c>
    </row>
    <row r="78" spans="1:7" x14ac:dyDescent="0.2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4"/>
        <v>2.7217318200924545E-2</v>
      </c>
      <c r="D78" s="4">
        <f t="shared" si="6"/>
        <v>2.1405916094927453</v>
      </c>
      <c r="E78" s="4">
        <f t="shared" si="7"/>
        <v>1.8767379942806428</v>
      </c>
      <c r="G78" s="4">
        <f t="shared" si="5"/>
        <v>1.0272173182009245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4"/>
        <v>2.9427331427966497E-2</v>
      </c>
      <c r="D79" s="4">
        <f t="shared" si="6"/>
        <v>2.0712563034422273</v>
      </c>
      <c r="E79" s="4">
        <f t="shared" si="7"/>
        <v>1.9334834220221038</v>
      </c>
      <c r="G79" s="4">
        <f t="shared" si="5"/>
        <v>1.0294273314279665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4"/>
        <v>3.3428240008436028E-2</v>
      </c>
      <c r="D80" s="4">
        <f t="shared" si="6"/>
        <v>1.7921194368326561</v>
      </c>
      <c r="E80" s="4">
        <f t="shared" si="7"/>
        <v>2.2624358821424311</v>
      </c>
      <c r="G80" s="4">
        <f t="shared" si="5"/>
        <v>1.033428240008436</v>
      </c>
    </row>
    <row r="81" spans="1:7" x14ac:dyDescent="0.2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4"/>
        <v>4.6397720188796843E-2</v>
      </c>
      <c r="D81" s="4">
        <f t="shared" si="6"/>
        <v>1.1709682465196307</v>
      </c>
      <c r="E81" s="4">
        <f t="shared" si="7"/>
        <v>6.8490393412625794</v>
      </c>
      <c r="G81" s="4">
        <f t="shared" si="5"/>
        <v>1.0463977201887968</v>
      </c>
    </row>
    <row r="82" spans="1:7" x14ac:dyDescent="0.2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4"/>
        <v>3.3255418614534626E-2</v>
      </c>
      <c r="D82" s="4">
        <f t="shared" si="6"/>
        <v>1.8661643699811639</v>
      </c>
      <c r="E82" s="4">
        <f t="shared" si="7"/>
        <v>2.1545152798443401</v>
      </c>
      <c r="G82" s="4">
        <f t="shared" si="5"/>
        <v>1.0332554186145346</v>
      </c>
    </row>
    <row r="83" spans="1:7" x14ac:dyDescent="0.2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4"/>
        <v>3.3495866016535869E-2</v>
      </c>
      <c r="D83" s="4">
        <f t="shared" si="6"/>
        <v>1.8346946713341112</v>
      </c>
      <c r="E83" s="4">
        <f t="shared" si="7"/>
        <v>2.1980428704566637</v>
      </c>
      <c r="G83" s="4">
        <f t="shared" si="5"/>
        <v>1.0334958660165359</v>
      </c>
    </row>
    <row r="84" spans="1:7" x14ac:dyDescent="0.2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4"/>
        <v>3.5766729599328695E-2</v>
      </c>
      <c r="D84" s="4">
        <f t="shared" si="6"/>
        <v>2.3660503784588656</v>
      </c>
      <c r="E84" s="4">
        <f t="shared" si="7"/>
        <v>1.7320374239258789</v>
      </c>
      <c r="G84" s="4">
        <f t="shared" si="5"/>
        <v>1.0357667295993287</v>
      </c>
    </row>
    <row r="85" spans="1:7" x14ac:dyDescent="0.2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4"/>
        <v>3.5471537807986397E-2</v>
      </c>
      <c r="D85" s="4">
        <f t="shared" si="6"/>
        <v>2.2244271202456889</v>
      </c>
      <c r="E85" s="4">
        <f t="shared" si="7"/>
        <v>1.8167084699980707</v>
      </c>
      <c r="G85" s="4">
        <f t="shared" si="5"/>
        <v>1.0354715378079864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4"/>
        <v>3.3255418614534626E-2</v>
      </c>
      <c r="D86" s="4">
        <f t="shared" si="6"/>
        <v>2.1545152798443401</v>
      </c>
      <c r="E86" s="4">
        <f t="shared" si="7"/>
        <v>1.8661643699811639</v>
      </c>
      <c r="G86" s="4">
        <f t="shared" si="5"/>
        <v>1.0332554186145346</v>
      </c>
    </row>
    <row r="87" spans="1:7" x14ac:dyDescent="0.2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4"/>
        <v>2.8345418589321048E-2</v>
      </c>
      <c r="D87" s="4">
        <f t="shared" si="6"/>
        <v>2.1113430758524703</v>
      </c>
      <c r="E87" s="4">
        <f t="shared" si="7"/>
        <v>1.8998121477770822</v>
      </c>
      <c r="G87" s="4">
        <f t="shared" si="5"/>
        <v>1.028345418589321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4"/>
        <v>3.3930002671653803E-2</v>
      </c>
      <c r="D89" s="4">
        <f t="shared" si="6"/>
        <v>1.9632835038027801</v>
      </c>
      <c r="E89" s="4">
        <f t="shared" si="7"/>
        <v>2.0381159814865235</v>
      </c>
      <c r="G89" s="4">
        <f t="shared" si="5"/>
        <v>1.0339300026716538</v>
      </c>
    </row>
    <row r="90" spans="1:7" x14ac:dyDescent="0.2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4"/>
        <v>3.5146846413095734E-2</v>
      </c>
      <c r="D90" s="4">
        <f t="shared" si="6"/>
        <v>1.9228514118191637</v>
      </c>
      <c r="E90" s="4">
        <f t="shared" si="7"/>
        <v>2.0835980605249955</v>
      </c>
      <c r="G90" s="4">
        <f t="shared" si="5"/>
        <v>1.0351468464130957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4"/>
        <v>3.3598632551679941E-2</v>
      </c>
      <c r="D91" s="4">
        <f t="shared" si="6"/>
        <v>2.0053558995233249</v>
      </c>
      <c r="E91" s="4">
        <f t="shared" si="7"/>
        <v>1.9946726333173512</v>
      </c>
      <c r="G91" s="4">
        <f t="shared" si="5"/>
        <v>1.0335986325516799</v>
      </c>
    </row>
    <row r="92" spans="1:7" x14ac:dyDescent="0.2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4"/>
        <v>3.5590045491035394E-2</v>
      </c>
      <c r="D92" s="4">
        <f t="shared" si="6"/>
        <v>1.9129767084719731</v>
      </c>
      <c r="E92" s="4">
        <f t="shared" si="7"/>
        <v>2.0953181945612553</v>
      </c>
      <c r="G92" s="4">
        <f t="shared" si="5"/>
        <v>1.0355900454910354</v>
      </c>
    </row>
    <row r="93" spans="1:7" x14ac:dyDescent="0.2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4"/>
        <v>5.3079459631953929E-2</v>
      </c>
      <c r="D93" s="4">
        <f t="shared" si="6"/>
        <v>1.6491535830190334</v>
      </c>
      <c r="E93" s="4">
        <f t="shared" si="7"/>
        <v>2.5404675043912981</v>
      </c>
      <c r="G93" s="4">
        <f t="shared" si="5"/>
        <v>1.0530794596319539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4"/>
        <v>5.2350427350427386E-2</v>
      </c>
      <c r="D94" s="4">
        <f t="shared" si="6"/>
        <v>1.6699375557537914</v>
      </c>
      <c r="E94" s="4">
        <f t="shared" si="7"/>
        <v>2.4926764314247669</v>
      </c>
      <c r="G94" s="4">
        <f t="shared" si="5"/>
        <v>1.0523504273504274</v>
      </c>
    </row>
    <row r="95" spans="1:7" x14ac:dyDescent="0.2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4"/>
        <v>5.0223275814543111E-2</v>
      </c>
      <c r="D95" s="4">
        <f t="shared" si="6"/>
        <v>1.9621396506030613</v>
      </c>
      <c r="E95" s="4">
        <f t="shared" si="7"/>
        <v>2.0393501602113662</v>
      </c>
      <c r="G95" s="4">
        <f t="shared" si="5"/>
        <v>1.0502232758145431</v>
      </c>
    </row>
    <row r="96" spans="1:7" x14ac:dyDescent="0.2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4"/>
        <v>5.2197802197802012E-2</v>
      </c>
      <c r="D96" s="4">
        <f t="shared" si="6"/>
        <v>1.8337531486146093</v>
      </c>
      <c r="E96" s="4">
        <f t="shared" si="7"/>
        <v>2.1993957703927487</v>
      </c>
      <c r="G96" s="4">
        <f t="shared" si="5"/>
        <v>1.052197802197802</v>
      </c>
    </row>
    <row r="97" spans="1:7" x14ac:dyDescent="0.2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4"/>
        <v>5.4678939294323881E-2</v>
      </c>
      <c r="D97" s="4">
        <f t="shared" si="6"/>
        <v>1.771866809047665</v>
      </c>
      <c r="E97" s="4">
        <f t="shared" si="7"/>
        <v>2.2955603068796377</v>
      </c>
      <c r="G97" s="4">
        <f t="shared" si="5"/>
        <v>1.0546789392943239</v>
      </c>
    </row>
    <row r="98" spans="1:7" x14ac:dyDescent="0.2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4"/>
        <v>5.4263565891472743E-2</v>
      </c>
      <c r="D98" s="4">
        <f t="shared" si="6"/>
        <v>1.5636363636363635</v>
      </c>
      <c r="E98" s="4">
        <f t="shared" si="7"/>
        <v>2.7741935483870965</v>
      </c>
      <c r="G98" s="4">
        <f t="shared" si="5"/>
        <v>1.0542635658914727</v>
      </c>
    </row>
    <row r="99" spans="1:7" x14ac:dyDescent="0.2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4"/>
        <v>4.7149122807017552E-2</v>
      </c>
      <c r="D99" s="4">
        <f t="shared" si="6"/>
        <v>2.0110253583241455</v>
      </c>
      <c r="E99" s="4">
        <f t="shared" si="7"/>
        <v>1.9890948745910577</v>
      </c>
      <c r="G99" s="4">
        <f t="shared" si="5"/>
        <v>1.0471491228070176</v>
      </c>
    </row>
    <row r="100" spans="1:7" x14ac:dyDescent="0.2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4"/>
        <v>5.1270055315518537E-2</v>
      </c>
      <c r="D100" s="4">
        <f t="shared" si="6"/>
        <v>1.8760874616000205</v>
      </c>
      <c r="E100" s="4">
        <f t="shared" si="7"/>
        <v>2.1414385478975744</v>
      </c>
      <c r="G100" s="4">
        <f t="shared" si="5"/>
        <v>1.0512700553155185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4"/>
        <v>4.7378811142794408E-2</v>
      </c>
      <c r="D101" s="4">
        <f t="shared" si="6"/>
        <v>1.9676305567544234</v>
      </c>
      <c r="E101" s="4">
        <f t="shared" si="7"/>
        <v>2.033452274754683</v>
      </c>
      <c r="G101" s="4">
        <f t="shared" si="5"/>
        <v>1.0473788111427944</v>
      </c>
    </row>
    <row r="102" spans="1:7" x14ac:dyDescent="0.2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4"/>
        <v>4.7235244126436093E-2</v>
      </c>
      <c r="D102" s="4">
        <f t="shared" si="6"/>
        <v>1.9783062613553166</v>
      </c>
      <c r="E102" s="4">
        <f t="shared" si="7"/>
        <v>2.0221747928042801</v>
      </c>
      <c r="G102" s="4">
        <f t="shared" si="5"/>
        <v>1.0472352441264361</v>
      </c>
    </row>
    <row r="103" spans="1:7" x14ac:dyDescent="0.2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4"/>
        <v>2.813852813852824E-2</v>
      </c>
      <c r="D103" s="4">
        <f t="shared" si="6"/>
        <v>1.7206703910614525</v>
      </c>
      <c r="E103" s="4">
        <f t="shared" si="7"/>
        <v>2.3875968992248064</v>
      </c>
      <c r="G103" s="4">
        <f t="shared" si="5"/>
        <v>1.0281385281385282</v>
      </c>
    </row>
    <row r="104" spans="1:7" x14ac:dyDescent="0.2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4"/>
        <v>2.7494331065759603E-2</v>
      </c>
      <c r="D104" s="4">
        <f t="shared" si="6"/>
        <v>2.9987250318742027</v>
      </c>
      <c r="E104" s="4">
        <f t="shared" si="7"/>
        <v>1.5003189453540293</v>
      </c>
      <c r="G104" s="4">
        <f t="shared" si="5"/>
        <v>1.0274943310657596</v>
      </c>
    </row>
    <row r="105" spans="1:7" x14ac:dyDescent="0.2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4"/>
        <v>2.7622077463010708E-2</v>
      </c>
      <c r="D105" s="4">
        <f t="shared" si="6"/>
        <v>2.5465183565871534</v>
      </c>
      <c r="E105" s="4">
        <f t="shared" si="7"/>
        <v>1.6466137280172954</v>
      </c>
      <c r="G105" s="4">
        <f t="shared" si="5"/>
        <v>1.0276220774630107</v>
      </c>
    </row>
    <row r="106" spans="1:7" x14ac:dyDescent="0.2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4"/>
        <v>2.9789419619928204E-2</v>
      </c>
      <c r="D106" s="4">
        <f t="shared" si="6"/>
        <v>1.691572545612511</v>
      </c>
      <c r="E106" s="4">
        <f t="shared" si="7"/>
        <v>2.4459798994974875</v>
      </c>
      <c r="G106" s="4">
        <f t="shared" si="5"/>
        <v>1.0297894196199282</v>
      </c>
    </row>
    <row r="107" spans="1:7" x14ac:dyDescent="0.2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4"/>
        <v>4.1191670466636188E-2</v>
      </c>
      <c r="D107" s="4">
        <f t="shared" si="6"/>
        <v>2.7247877407330705</v>
      </c>
      <c r="E107" s="4">
        <f t="shared" si="7"/>
        <v>1.5797814863729138</v>
      </c>
      <c r="G107" s="4">
        <f t="shared" si="5"/>
        <v>1.0411916704666362</v>
      </c>
    </row>
    <row r="108" spans="1:7" x14ac:dyDescent="0.2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4"/>
        <v>4.4265101491807402E-2</v>
      </c>
      <c r="D108" s="4">
        <f t="shared" si="6"/>
        <v>3.0077234277307836</v>
      </c>
      <c r="E108" s="4">
        <f t="shared" si="7"/>
        <v>1.4980765708005128</v>
      </c>
      <c r="G108" s="4">
        <f t="shared" si="5"/>
        <v>1.0442651014918074</v>
      </c>
    </row>
    <row r="109" spans="1:7" x14ac:dyDescent="0.2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4"/>
        <v>4.0540540540540349E-2</v>
      </c>
      <c r="D109" s="4">
        <f t="shared" si="6"/>
        <v>1.9220779220779218</v>
      </c>
      <c r="E109" s="4">
        <f t="shared" si="7"/>
        <v>2.0845070422535206</v>
      </c>
      <c r="G109" s="4">
        <f t="shared" si="5"/>
        <v>1.0405405405405403</v>
      </c>
    </row>
    <row r="110" spans="1:7" x14ac:dyDescent="0.2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4"/>
        <v>4.1191670466636188E-2</v>
      </c>
      <c r="D110" s="4">
        <f t="shared" si="6"/>
        <v>1.5797814863729138</v>
      </c>
      <c r="E110" s="4">
        <f t="shared" si="7"/>
        <v>2.7247877407330705</v>
      </c>
      <c r="G110" s="4">
        <f t="shared" si="5"/>
        <v>1.0411916704666362</v>
      </c>
    </row>
    <row r="111" spans="1:7" x14ac:dyDescent="0.2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4"/>
        <v>3.2679738562091387E-2</v>
      </c>
      <c r="D111" s="4">
        <f t="shared" si="6"/>
        <v>1.7485714285714284</v>
      </c>
      <c r="E111" s="4">
        <f t="shared" si="7"/>
        <v>2.3358778625954195</v>
      </c>
      <c r="G111" s="4">
        <f t="shared" si="5"/>
        <v>1.0326797385620914</v>
      </c>
    </row>
    <row r="112" spans="1:7" x14ac:dyDescent="0.2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4"/>
        <v>3.1223893065998265E-2</v>
      </c>
      <c r="D112" s="4">
        <f t="shared" si="6"/>
        <v>1.7569030364186771</v>
      </c>
      <c r="E112" s="4">
        <f t="shared" si="7"/>
        <v>2.3211731911283482</v>
      </c>
      <c r="G112" s="4">
        <f t="shared" si="5"/>
        <v>1.0312238930659983</v>
      </c>
    </row>
    <row r="113" spans="1:7" x14ac:dyDescent="0.2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4"/>
        <v>2.844754653130277E-2</v>
      </c>
      <c r="D113" s="4">
        <f t="shared" si="6"/>
        <v>2.0267924123888115</v>
      </c>
      <c r="E113" s="4">
        <f t="shared" si="7"/>
        <v>1.9739066903246005</v>
      </c>
      <c r="G113" s="4">
        <f t="shared" si="5"/>
        <v>1.0284475465313028</v>
      </c>
    </row>
    <row r="114" spans="1:7" x14ac:dyDescent="0.2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4"/>
        <v>3.5451035451035562E-2</v>
      </c>
      <c r="D114" s="4">
        <f t="shared" si="6"/>
        <v>1.583217560433454</v>
      </c>
      <c r="E114" s="4">
        <f t="shared" si="7"/>
        <v>2.7146260123868511</v>
      </c>
      <c r="G114" s="4">
        <f t="shared" si="5"/>
        <v>1.0354510354510356</v>
      </c>
    </row>
    <row r="115" spans="1:7" x14ac:dyDescent="0.2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4"/>
        <v>2.1963885844966446E-2</v>
      </c>
      <c r="D115" s="4">
        <f t="shared" si="6"/>
        <v>2.86754559737687</v>
      </c>
      <c r="E115" s="4">
        <f t="shared" si="7"/>
        <v>1.5354621602838436</v>
      </c>
      <c r="G115" s="4">
        <f t="shared" si="5"/>
        <v>1.0219638858449664</v>
      </c>
    </row>
    <row r="116" spans="1:7" x14ac:dyDescent="0.2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4"/>
        <v>3.6055771758459754E-2</v>
      </c>
      <c r="D116" s="4">
        <f t="shared" si="6"/>
        <v>2.5194636537774748</v>
      </c>
      <c r="E116" s="4">
        <f t="shared" si="7"/>
        <v>1.6581269630990791</v>
      </c>
      <c r="G116" s="4">
        <f t="shared" si="5"/>
        <v>1.0360557717584598</v>
      </c>
    </row>
    <row r="117" spans="1:7" x14ac:dyDescent="0.2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4"/>
        <v>3.3764291056736839E-2</v>
      </c>
      <c r="D117" s="4">
        <f t="shared" si="6"/>
        <v>2.0270738574832143</v>
      </c>
      <c r="E117" s="4">
        <f t="shared" si="7"/>
        <v>1.9736398144242935</v>
      </c>
      <c r="G117" s="4">
        <f t="shared" si="5"/>
        <v>1.0337642910567368</v>
      </c>
    </row>
    <row r="118" spans="1:7" x14ac:dyDescent="0.2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4"/>
        <v>3.5285997756880239E-2</v>
      </c>
      <c r="D118" s="4">
        <f t="shared" si="6"/>
        <v>3.684946749324431</v>
      </c>
      <c r="E118" s="4">
        <f t="shared" si="7"/>
        <v>1.3724468651944823</v>
      </c>
      <c r="G118" s="4">
        <f t="shared" si="5"/>
        <v>1.0352859977568802</v>
      </c>
    </row>
    <row r="119" spans="1:7" x14ac:dyDescent="0.2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4"/>
        <v>3.8647342995169254E-2</v>
      </c>
      <c r="D119" s="4">
        <f t="shared" si="6"/>
        <v>2.15625</v>
      </c>
      <c r="E119" s="4">
        <f t="shared" si="7"/>
        <v>1.8648648648648651</v>
      </c>
      <c r="G119" s="4">
        <f t="shared" si="5"/>
        <v>1.0386473429951693</v>
      </c>
    </row>
    <row r="120" spans="1:7" x14ac:dyDescent="0.2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4"/>
        <v>3.4252965480474407E-2</v>
      </c>
      <c r="D120" s="4">
        <f t="shared" si="6"/>
        <v>1.8892106257081707</v>
      </c>
      <c r="E120" s="4">
        <f t="shared" si="7"/>
        <v>2.1245929491717397</v>
      </c>
      <c r="G120" s="4">
        <f t="shared" si="5"/>
        <v>1.0342529654804744</v>
      </c>
    </row>
    <row r="121" spans="1:7" x14ac:dyDescent="0.2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4"/>
        <v>3.7784679089026829E-2</v>
      </c>
      <c r="D121" s="4">
        <f t="shared" si="6"/>
        <v>1.6605070906746886</v>
      </c>
      <c r="E121" s="4">
        <f t="shared" si="7"/>
        <v>2.5139882888744305</v>
      </c>
      <c r="G121" s="4">
        <f t="shared" si="5"/>
        <v>1.0377846790890268</v>
      </c>
    </row>
    <row r="122" spans="1:7" x14ac:dyDescent="0.2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4"/>
        <v>2.9924164787866303E-2</v>
      </c>
      <c r="D122" s="4">
        <f t="shared" si="6"/>
        <v>1.6812543073742245</v>
      </c>
      <c r="E122" s="4">
        <f t="shared" si="7"/>
        <v>2.4678806272129488</v>
      </c>
      <c r="G122" s="4">
        <f t="shared" si="5"/>
        <v>1.0299241647878663</v>
      </c>
    </row>
    <row r="123" spans="1:7" x14ac:dyDescent="0.2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4"/>
        <v>2.5039123630672844E-2</v>
      </c>
      <c r="D123" s="4">
        <f t="shared" si="6"/>
        <v>2.1883561643835616</v>
      </c>
      <c r="E123" s="4">
        <f t="shared" si="7"/>
        <v>1.8414985590778097</v>
      </c>
      <c r="G123" s="4">
        <f t="shared" si="5"/>
        <v>1.0250391236306728</v>
      </c>
    </row>
    <row r="124" spans="1:7" x14ac:dyDescent="0.2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4"/>
        <v>2.4802822748028364E-2</v>
      </c>
      <c r="D124" s="4">
        <f t="shared" si="6"/>
        <v>1.7992717766781814</v>
      </c>
      <c r="E124" s="4">
        <f t="shared" si="7"/>
        <v>2.2511388856442007</v>
      </c>
      <c r="G124" s="4">
        <f t="shared" si="5"/>
        <v>1.0248028227480284</v>
      </c>
    </row>
    <row r="125" spans="1:7" x14ac:dyDescent="0.2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4"/>
        <v>4.2606516290726759E-2</v>
      </c>
      <c r="D125" s="4">
        <f t="shared" si="6"/>
        <v>2.8197879858657244</v>
      </c>
      <c r="E125" s="4">
        <f t="shared" si="7"/>
        <v>1.5495145631067961</v>
      </c>
      <c r="G125" s="4">
        <f t="shared" si="5"/>
        <v>1.0426065162907268</v>
      </c>
    </row>
    <row r="126" spans="1:7" x14ac:dyDescent="0.2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4"/>
        <v>4.6650717703349276E-2</v>
      </c>
      <c r="D126" s="4">
        <f t="shared" si="6"/>
        <v>1.8353457738748626</v>
      </c>
      <c r="E126" s="4">
        <f t="shared" si="7"/>
        <v>2.1971090670170828</v>
      </c>
      <c r="G126" s="4">
        <f t="shared" si="5"/>
        <v>1.0466507177033493</v>
      </c>
    </row>
    <row r="127" spans="1:7" x14ac:dyDescent="0.2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4"/>
        <v>3.6714742298498582E-2</v>
      </c>
      <c r="D127" s="4">
        <f t="shared" si="6"/>
        <v>2.0439162297916722</v>
      </c>
      <c r="E127" s="4">
        <f t="shared" si="7"/>
        <v>1.9579312702127099</v>
      </c>
      <c r="G127" s="4">
        <f t="shared" si="5"/>
        <v>1.0367147422984986</v>
      </c>
    </row>
    <row r="128" spans="1:7" x14ac:dyDescent="0.2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4"/>
        <v>4.0418207318628108E-2</v>
      </c>
      <c r="D128" s="4">
        <f t="shared" si="6"/>
        <v>1.6001224115066817</v>
      </c>
      <c r="E128" s="4">
        <f t="shared" si="7"/>
        <v>2.6663267040625529</v>
      </c>
      <c r="G128" s="4">
        <f t="shared" si="5"/>
        <v>1.0404182073186281</v>
      </c>
    </row>
    <row r="129" spans="1:7" x14ac:dyDescent="0.2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4"/>
        <v>4.2479792511268322E-2</v>
      </c>
      <c r="D129" s="4">
        <f t="shared" si="6"/>
        <v>1.5600337831202247</v>
      </c>
      <c r="E129" s="4">
        <f t="shared" si="7"/>
        <v>2.7856065654262965</v>
      </c>
      <c r="G129" s="4">
        <f t="shared" si="5"/>
        <v>1.0424797925112683</v>
      </c>
    </row>
    <row r="130" spans="1:7" x14ac:dyDescent="0.2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ref="C130:C193" si="8">IF(A130="","",((1/A130)+(1/B130))-1)</f>
        <v>2.3345896147403788E-2</v>
      </c>
      <c r="D130" s="4">
        <f t="shared" si="6"/>
        <v>2.0373253705876082</v>
      </c>
      <c r="E130" s="4">
        <f t="shared" si="7"/>
        <v>1.9640176827387685</v>
      </c>
      <c r="G130" s="4">
        <f t="shared" ref="G130:G193" si="9">IF(A130="","",C130+1)</f>
        <v>1.0233458961474038</v>
      </c>
    </row>
    <row r="131" spans="1:7" x14ac:dyDescent="0.2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si="8"/>
        <v>3.9305522064142728E-2</v>
      </c>
      <c r="D131" s="4">
        <f t="shared" ref="D131:D194" si="10">IF(A131="","",(2*A131)/(2-($C131*A131)))</f>
        <v>3.0303251735476797</v>
      </c>
      <c r="E131" s="4">
        <f t="shared" ref="E131:E194" si="11">IF(B131="","",(2*B131)/(2-($C131*B131)))</f>
        <v>1.4925319416951592</v>
      </c>
      <c r="G131" s="4">
        <f t="shared" si="9"/>
        <v>1.0393055220641427</v>
      </c>
    </row>
    <row r="132" spans="1:7" x14ac:dyDescent="0.2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8"/>
        <v>4.4361406534444869E-2</v>
      </c>
      <c r="D132" s="4">
        <f t="shared" si="10"/>
        <v>3.14509567575712</v>
      </c>
      <c r="E132" s="4">
        <f t="shared" si="11"/>
        <v>1.4661796726838521</v>
      </c>
      <c r="G132" s="4">
        <f t="shared" si="9"/>
        <v>1.0443614065344449</v>
      </c>
    </row>
    <row r="133" spans="1:7" x14ac:dyDescent="0.2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8"/>
        <v>3.8413878562577386E-2</v>
      </c>
      <c r="D133" s="4">
        <f t="shared" si="10"/>
        <v>2.8365553602811948</v>
      </c>
      <c r="E133" s="4">
        <f t="shared" si="11"/>
        <v>1.5444976076555021</v>
      </c>
      <c r="G133" s="4">
        <f t="shared" si="9"/>
        <v>1.0384138785625774</v>
      </c>
    </row>
    <row r="134" spans="1:7" x14ac:dyDescent="0.2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8"/>
        <v>4.3668588511637907E-2</v>
      </c>
      <c r="D134" s="4">
        <f t="shared" si="10"/>
        <v>1.7439716972348942</v>
      </c>
      <c r="E134" s="4">
        <f t="shared" si="11"/>
        <v>2.3441371542985863</v>
      </c>
      <c r="G134" s="4">
        <f t="shared" si="9"/>
        <v>1.0436685885116379</v>
      </c>
    </row>
    <row r="135" spans="1:7" x14ac:dyDescent="0.2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8"/>
        <v>3.4455319487546765E-2</v>
      </c>
      <c r="D135" s="4">
        <f t="shared" si="10"/>
        <v>1.8256700806275876</v>
      </c>
      <c r="E135" s="4">
        <f t="shared" si="11"/>
        <v>2.2111375032990233</v>
      </c>
      <c r="G135" s="4">
        <f t="shared" si="9"/>
        <v>1.0344553194875468</v>
      </c>
    </row>
    <row r="136" spans="1:7" x14ac:dyDescent="0.2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8"/>
        <v>3.0245246040574214E-2</v>
      </c>
      <c r="D136" s="4">
        <f t="shared" si="10"/>
        <v>1.9138324294186226</v>
      </c>
      <c r="E136" s="4">
        <f t="shared" si="11"/>
        <v>2.0942925287037548</v>
      </c>
      <c r="G136" s="4">
        <f t="shared" si="9"/>
        <v>1.0302452460405742</v>
      </c>
    </row>
    <row r="137" spans="1:7" x14ac:dyDescent="0.2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8"/>
        <v>3.614399496453391E-2</v>
      </c>
      <c r="D137" s="4">
        <f t="shared" si="10"/>
        <v>1.5101175352331511</v>
      </c>
      <c r="E137" s="4">
        <f t="shared" si="11"/>
        <v>2.9603325330562225</v>
      </c>
      <c r="G137" s="4">
        <f t="shared" si="9"/>
        <v>1.0361439949645339</v>
      </c>
    </row>
    <row r="138" spans="1:7" x14ac:dyDescent="0.2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8"/>
        <v>2.9011311269375728E-2</v>
      </c>
      <c r="D138" s="4">
        <f t="shared" si="10"/>
        <v>1.8061099025820484</v>
      </c>
      <c r="E138" s="4">
        <f t="shared" si="11"/>
        <v>2.2405256365129644</v>
      </c>
      <c r="G138" s="4">
        <f t="shared" si="9"/>
        <v>1.0290113112693757</v>
      </c>
    </row>
    <row r="139" spans="1:7" x14ac:dyDescent="0.2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8"/>
        <v>2.908747243515708E-2</v>
      </c>
      <c r="D139" s="4">
        <f t="shared" si="10"/>
        <v>1.8273049985608751</v>
      </c>
      <c r="E139" s="4">
        <f t="shared" si="11"/>
        <v>2.2087440565928333</v>
      </c>
      <c r="G139" s="4">
        <f t="shared" si="9"/>
        <v>1.0290874724351571</v>
      </c>
    </row>
    <row r="140" spans="1:7" x14ac:dyDescent="0.2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8"/>
        <v>3.2261471038597556E-2</v>
      </c>
      <c r="D140" s="4">
        <f t="shared" si="10"/>
        <v>1.822021261243927</v>
      </c>
      <c r="E140" s="4">
        <f t="shared" si="11"/>
        <v>2.216513546725964</v>
      </c>
      <c r="G140" s="4">
        <f t="shared" si="9"/>
        <v>1.0322614710385976</v>
      </c>
    </row>
    <row r="141" spans="1:7" x14ac:dyDescent="0.2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8"/>
        <v>2.8338796658559762E-2</v>
      </c>
      <c r="D141" s="4">
        <f t="shared" si="10"/>
        <v>1.9842635333613092</v>
      </c>
      <c r="E141" s="4">
        <f t="shared" si="11"/>
        <v>2.0159880622468553</v>
      </c>
      <c r="G141" s="4">
        <f t="shared" si="9"/>
        <v>1.0283387966585598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8"/>
        <v>2.4350566824259179E-2</v>
      </c>
      <c r="D143" s="4">
        <f t="shared" si="10"/>
        <v>1.6942422806941992</v>
      </c>
      <c r="E143" s="4">
        <f t="shared" si="11"/>
        <v>2.4404193288257559</v>
      </c>
      <c r="G143" s="4">
        <f t="shared" si="9"/>
        <v>1.0243505668242592</v>
      </c>
    </row>
    <row r="144" spans="1:7" x14ac:dyDescent="0.2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8"/>
        <v>2.0726196041763956E-2</v>
      </c>
      <c r="D144" s="4">
        <f t="shared" si="10"/>
        <v>1.8965568198610905</v>
      </c>
      <c r="E144" s="4">
        <f t="shared" si="11"/>
        <v>2.1153782759189053</v>
      </c>
      <c r="G144" s="4">
        <f t="shared" si="9"/>
        <v>1.020726196041764</v>
      </c>
    </row>
    <row r="145" spans="1:7" x14ac:dyDescent="0.2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8"/>
        <v>3.3428240008436028E-2</v>
      </c>
      <c r="D145" s="4">
        <f t="shared" si="10"/>
        <v>2.2624358821424311</v>
      </c>
      <c r="E145" s="4">
        <f t="shared" si="11"/>
        <v>1.7921194368326561</v>
      </c>
      <c r="G145" s="4">
        <f t="shared" si="9"/>
        <v>1.033428240008436</v>
      </c>
    </row>
    <row r="146" spans="1:7" x14ac:dyDescent="0.2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8"/>
        <v>3.4655686647135031E-2</v>
      </c>
      <c r="D146" s="4">
        <f t="shared" si="10"/>
        <v>2.2763841740018629</v>
      </c>
      <c r="E146" s="4">
        <f t="shared" si="11"/>
        <v>1.7834631769717797</v>
      </c>
      <c r="G146" s="4">
        <f t="shared" si="9"/>
        <v>1.034655686647135</v>
      </c>
    </row>
    <row r="147" spans="1:7" x14ac:dyDescent="0.2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8"/>
        <v>3.3495866016535869E-2</v>
      </c>
      <c r="D147" s="4">
        <f t="shared" si="10"/>
        <v>2.1980428704566637</v>
      </c>
      <c r="E147" s="4">
        <f t="shared" si="11"/>
        <v>1.8346946713341112</v>
      </c>
      <c r="G147" s="4">
        <f t="shared" si="9"/>
        <v>1.0334958660165359</v>
      </c>
    </row>
    <row r="148" spans="1:7" x14ac:dyDescent="0.2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8"/>
        <v>3.4455319487546765E-2</v>
      </c>
      <c r="D148" s="4">
        <f t="shared" si="10"/>
        <v>2.2111375032990233</v>
      </c>
      <c r="E148" s="4">
        <f t="shared" si="11"/>
        <v>1.8256700806275876</v>
      </c>
      <c r="G148" s="4">
        <f t="shared" si="9"/>
        <v>1.0344553194875468</v>
      </c>
    </row>
    <row r="149" spans="1:7" x14ac:dyDescent="0.2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8"/>
        <v>3.4655686647135031E-2</v>
      </c>
      <c r="D149" s="4">
        <f t="shared" si="10"/>
        <v>2.2763841740018629</v>
      </c>
      <c r="E149" s="4">
        <f t="shared" si="11"/>
        <v>1.7834631769717797</v>
      </c>
      <c r="G149" s="4">
        <f t="shared" si="9"/>
        <v>1.034655686647135</v>
      </c>
    </row>
    <row r="150" spans="1:7" x14ac:dyDescent="0.2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8"/>
        <v>3.4663865546218364E-2</v>
      </c>
      <c r="D150" s="4">
        <f t="shared" si="10"/>
        <v>2.3304773561811505</v>
      </c>
      <c r="E150" s="4">
        <f t="shared" si="11"/>
        <v>1.7516099356025756</v>
      </c>
      <c r="G150" s="4">
        <f t="shared" si="9"/>
        <v>1.0346638655462184</v>
      </c>
    </row>
    <row r="151" spans="1:7" x14ac:dyDescent="0.2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8"/>
        <v>3.3884036620014824E-2</v>
      </c>
      <c r="D151" s="4">
        <f t="shared" si="10"/>
        <v>2.2959652089876781</v>
      </c>
      <c r="E151" s="4">
        <f t="shared" si="11"/>
        <v>1.7716256524981358</v>
      </c>
      <c r="G151" s="4">
        <f t="shared" si="9"/>
        <v>1.0338840366200148</v>
      </c>
    </row>
    <row r="152" spans="1:7" x14ac:dyDescent="0.2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8"/>
        <v>2.9427331427966497E-2</v>
      </c>
      <c r="D152" s="4">
        <f t="shared" si="10"/>
        <v>2.0712563034422273</v>
      </c>
      <c r="E152" s="4">
        <f t="shared" si="11"/>
        <v>1.9334834220221038</v>
      </c>
      <c r="G152" s="4">
        <f t="shared" si="9"/>
        <v>1.0294273314279665</v>
      </c>
    </row>
    <row r="153" spans="1:7" x14ac:dyDescent="0.2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8"/>
        <v>2.8828352287754377E-2</v>
      </c>
      <c r="D153" s="4">
        <f t="shared" si="10"/>
        <v>2.0487672717420748</v>
      </c>
      <c r="E153" s="4">
        <f t="shared" si="11"/>
        <v>1.9535003874967702</v>
      </c>
      <c r="G153" s="4">
        <f t="shared" si="9"/>
        <v>1.0288283522877544</v>
      </c>
    </row>
    <row r="154" spans="1:7" x14ac:dyDescent="0.2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8"/>
        <v>3.1702828110013792E-2</v>
      </c>
      <c r="D154" s="4">
        <f t="shared" si="10"/>
        <v>2.397799670572148</v>
      </c>
      <c r="E154" s="4">
        <f t="shared" si="11"/>
        <v>1.7154100984947862</v>
      </c>
      <c r="G154" s="4">
        <f t="shared" si="9"/>
        <v>1.0317028281100138</v>
      </c>
    </row>
    <row r="155" spans="1:7" x14ac:dyDescent="0.2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8"/>
        <v>2.9539874871307603E-2</v>
      </c>
      <c r="D155" s="4">
        <f t="shared" si="10"/>
        <v>2.1352836729517204</v>
      </c>
      <c r="E155" s="4">
        <f t="shared" si="11"/>
        <v>1.8808371192373576</v>
      </c>
      <c r="G155" s="4">
        <f t="shared" si="9"/>
        <v>1.0295398748713076</v>
      </c>
    </row>
    <row r="156" spans="1:7" x14ac:dyDescent="0.2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8"/>
        <v>2.8345418589321048E-2</v>
      </c>
      <c r="D156" s="4">
        <f t="shared" si="10"/>
        <v>2.1113430758524703</v>
      </c>
      <c r="E156" s="4">
        <f t="shared" si="11"/>
        <v>1.8998121477770822</v>
      </c>
      <c r="G156" s="4">
        <f t="shared" si="9"/>
        <v>1.028345418589321</v>
      </c>
    </row>
    <row r="157" spans="1:7" x14ac:dyDescent="0.2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8"/>
        <v>2.9539874871307603E-2</v>
      </c>
      <c r="D157" s="4">
        <f t="shared" si="10"/>
        <v>1.8808371192373576</v>
      </c>
      <c r="E157" s="4">
        <f t="shared" si="11"/>
        <v>2.1352836729517204</v>
      </c>
      <c r="G157" s="4">
        <f t="shared" si="9"/>
        <v>1.0295398748713076</v>
      </c>
    </row>
    <row r="158" spans="1:7" x14ac:dyDescent="0.2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8"/>
        <v>3.4663865546218364E-2</v>
      </c>
      <c r="D158" s="4">
        <f t="shared" si="10"/>
        <v>1.7516099356025756</v>
      </c>
      <c r="E158" s="4">
        <f t="shared" si="11"/>
        <v>2.3304773561811505</v>
      </c>
      <c r="G158" s="4">
        <f t="shared" si="9"/>
        <v>1.0346638655462184</v>
      </c>
    </row>
    <row r="159" spans="1:7" x14ac:dyDescent="0.2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8"/>
        <v>3.3298097251585723E-2</v>
      </c>
      <c r="D159" s="4">
        <f t="shared" si="10"/>
        <v>2.2298173246906305</v>
      </c>
      <c r="E159" s="4">
        <f t="shared" si="11"/>
        <v>1.8131288931480596</v>
      </c>
      <c r="G159" s="4">
        <f t="shared" si="9"/>
        <v>1.0332980972515857</v>
      </c>
    </row>
    <row r="160" spans="1:7" x14ac:dyDescent="0.2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8"/>
        <v>3.4024455077086735E-2</v>
      </c>
      <c r="D160" s="4">
        <f t="shared" si="10"/>
        <v>2.1670506912442398</v>
      </c>
      <c r="E160" s="4">
        <f t="shared" si="11"/>
        <v>1.8568608094768018</v>
      </c>
      <c r="G160" s="4">
        <f t="shared" si="9"/>
        <v>1.0340244550770867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8"/>
        <v>3.2592867166194583E-2</v>
      </c>
      <c r="D161" s="4">
        <f t="shared" si="10"/>
        <v>2.1851369724319478</v>
      </c>
      <c r="E161" s="4">
        <f t="shared" si="11"/>
        <v>1.8437843247333352</v>
      </c>
      <c r="G161" s="4">
        <f t="shared" si="9"/>
        <v>1.0325928671661946</v>
      </c>
    </row>
    <row r="162" spans="1:7" x14ac:dyDescent="0.2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8"/>
        <v>2.6964398567516312E-2</v>
      </c>
      <c r="D162" s="4">
        <f t="shared" si="10"/>
        <v>2.0765529308836395</v>
      </c>
      <c r="E162" s="4">
        <f t="shared" si="11"/>
        <v>1.9288906948394962</v>
      </c>
      <c r="G162" s="4">
        <f t="shared" si="9"/>
        <v>1.0269643985675163</v>
      </c>
    </row>
    <row r="163" spans="1:7" x14ac:dyDescent="0.2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8"/>
        <v>2.9539874871307603E-2</v>
      </c>
      <c r="D163" s="4">
        <f t="shared" si="10"/>
        <v>2.1352836729517204</v>
      </c>
      <c r="E163" s="4">
        <f t="shared" si="11"/>
        <v>1.8808371192373576</v>
      </c>
      <c r="G163" s="4">
        <f t="shared" si="9"/>
        <v>1.0295398748713076</v>
      </c>
    </row>
    <row r="164" spans="1:7" x14ac:dyDescent="0.2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8"/>
        <v>3.3255418614534626E-2</v>
      </c>
      <c r="D164" s="4">
        <f t="shared" si="10"/>
        <v>2.1545152798443401</v>
      </c>
      <c r="E164" s="4">
        <f t="shared" si="11"/>
        <v>1.8661643699811639</v>
      </c>
      <c r="G164" s="4">
        <f t="shared" si="9"/>
        <v>1.0332554186145346</v>
      </c>
    </row>
    <row r="165" spans="1:7" x14ac:dyDescent="0.2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8"/>
        <v>2.9100529100529293E-2</v>
      </c>
      <c r="D165" s="4">
        <f t="shared" si="10"/>
        <v>2.0599455040871937</v>
      </c>
      <c r="E165" s="4">
        <f t="shared" si="11"/>
        <v>1.9434447300771212</v>
      </c>
      <c r="G165" s="4">
        <f t="shared" si="9"/>
        <v>1.0291005291005293</v>
      </c>
    </row>
    <row r="166" spans="1:7" x14ac:dyDescent="0.2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8"/>
        <v>3.1283138918345665E-2</v>
      </c>
      <c r="D166" s="4">
        <f t="shared" si="10"/>
        <v>2.1179112857944973</v>
      </c>
      <c r="E166" s="4">
        <f t="shared" si="11"/>
        <v>1.8945253641386237</v>
      </c>
      <c r="G166" s="4">
        <f t="shared" si="9"/>
        <v>1.0312831389183457</v>
      </c>
    </row>
    <row r="167" spans="1:7" x14ac:dyDescent="0.2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8"/>
        <v>3.6160420775805502E-2</v>
      </c>
      <c r="D167" s="4">
        <f t="shared" si="10"/>
        <v>2.3454124903623752</v>
      </c>
      <c r="E167" s="4">
        <f t="shared" si="11"/>
        <v>1.7432664756446994</v>
      </c>
      <c r="G167" s="4">
        <f t="shared" si="9"/>
        <v>1.0361604207758055</v>
      </c>
    </row>
    <row r="168" spans="1:7" x14ac:dyDescent="0.2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8"/>
        <v>3.6665787391189752E-2</v>
      </c>
      <c r="D168" s="4">
        <f t="shared" si="10"/>
        <v>2.3250536645200861</v>
      </c>
      <c r="E168" s="4">
        <f t="shared" si="11"/>
        <v>1.754686415181671</v>
      </c>
      <c r="G168" s="4">
        <f t="shared" si="9"/>
        <v>1.0366657873911898</v>
      </c>
    </row>
    <row r="169" spans="1:7" x14ac:dyDescent="0.2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8"/>
        <v>3.3255418614534626E-2</v>
      </c>
      <c r="D169" s="4">
        <f t="shared" si="10"/>
        <v>2.1545152798443401</v>
      </c>
      <c r="E169" s="4">
        <f t="shared" si="11"/>
        <v>1.8661643699811639</v>
      </c>
      <c r="G169" s="4">
        <f t="shared" si="9"/>
        <v>1.0332554186145346</v>
      </c>
    </row>
    <row r="170" spans="1:7" x14ac:dyDescent="0.2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8"/>
        <v>3.0955227846419575E-2</v>
      </c>
      <c r="D170" s="4">
        <f t="shared" si="10"/>
        <v>1.9894277785119598</v>
      </c>
      <c r="E170" s="4">
        <f t="shared" si="11"/>
        <v>2.0106851876586083</v>
      </c>
      <c r="G170" s="4">
        <f t="shared" si="9"/>
        <v>1.0309552278464196</v>
      </c>
    </row>
    <row r="171" spans="1:7" x14ac:dyDescent="0.2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8"/>
        <v>3.5766729599328695E-2</v>
      </c>
      <c r="D171" s="4">
        <f t="shared" si="10"/>
        <v>2.3660503784588656</v>
      </c>
      <c r="E171" s="4">
        <f t="shared" si="11"/>
        <v>1.7320374239258789</v>
      </c>
      <c r="G171" s="4">
        <f t="shared" si="9"/>
        <v>1.0357667295993287</v>
      </c>
    </row>
    <row r="172" spans="1:7" x14ac:dyDescent="0.2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8"/>
        <v>3.4024455077086735E-2</v>
      </c>
      <c r="D172" s="4">
        <f t="shared" si="10"/>
        <v>2.1670506912442398</v>
      </c>
      <c r="E172" s="4">
        <f t="shared" si="11"/>
        <v>1.8568608094768018</v>
      </c>
      <c r="G172" s="4">
        <f t="shared" si="9"/>
        <v>1.0340244550770867</v>
      </c>
    </row>
    <row r="173" spans="1:7" x14ac:dyDescent="0.2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8"/>
        <v>4.8728813559322015E-2</v>
      </c>
      <c r="D173" s="4">
        <f t="shared" si="10"/>
        <v>2.5039787798408488</v>
      </c>
      <c r="E173" s="4">
        <f t="shared" si="11"/>
        <v>1.6649029982363315</v>
      </c>
      <c r="G173" s="4">
        <f t="shared" si="9"/>
        <v>1.048728813559322</v>
      </c>
    </row>
    <row r="174" spans="1:7" x14ac:dyDescent="0.2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8"/>
        <v>4.8063538852042953E-2</v>
      </c>
      <c r="D174" s="4">
        <f t="shared" si="10"/>
        <v>1.848633921138273</v>
      </c>
      <c r="E174" s="4">
        <f t="shared" si="11"/>
        <v>2.1783643984660661</v>
      </c>
      <c r="G174" s="4">
        <f t="shared" si="9"/>
        <v>1.048063538852043</v>
      </c>
    </row>
    <row r="175" spans="1:7" x14ac:dyDescent="0.2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8"/>
        <v>3.3585003905233002E-2</v>
      </c>
      <c r="D175" s="4">
        <f t="shared" si="10"/>
        <v>2.3924011211460603</v>
      </c>
      <c r="E175" s="4">
        <f t="shared" si="11"/>
        <v>1.7181838514873629</v>
      </c>
      <c r="G175" s="4">
        <f t="shared" si="9"/>
        <v>1.033585003905233</v>
      </c>
    </row>
    <row r="176" spans="1:7" x14ac:dyDescent="0.2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8"/>
        <v>3.1630170316301776E-2</v>
      </c>
      <c r="D176" s="4">
        <f t="shared" si="10"/>
        <v>2.8641114982578402</v>
      </c>
      <c r="E176" s="4">
        <f t="shared" si="11"/>
        <v>1.5364485981308411</v>
      </c>
      <c r="G176" s="4">
        <f t="shared" si="9"/>
        <v>1.0316301703163018</v>
      </c>
    </row>
    <row r="177" spans="1:7" x14ac:dyDescent="0.2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8"/>
        <v>3.6160420775805502E-2</v>
      </c>
      <c r="D177" s="4">
        <f t="shared" si="10"/>
        <v>2.3454124903623752</v>
      </c>
      <c r="E177" s="4">
        <f t="shared" si="11"/>
        <v>1.7432664756446994</v>
      </c>
      <c r="G177" s="4">
        <f t="shared" si="9"/>
        <v>1.0361604207758055</v>
      </c>
    </row>
    <row r="178" spans="1:7" x14ac:dyDescent="0.2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8"/>
        <v>2.7919448972080652E-2</v>
      </c>
      <c r="D178" s="4">
        <f t="shared" si="10"/>
        <v>2.152810006225593</v>
      </c>
      <c r="E178" s="4">
        <f t="shared" si="11"/>
        <v>1.8674456281604401</v>
      </c>
      <c r="G178" s="4">
        <f t="shared" si="9"/>
        <v>1.0279194489720807</v>
      </c>
    </row>
    <row r="179" spans="1:7" x14ac:dyDescent="0.2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8"/>
        <v>3.3884036620014824E-2</v>
      </c>
      <c r="D179" s="4">
        <f t="shared" si="10"/>
        <v>2.2959652089876781</v>
      </c>
      <c r="E179" s="4">
        <f t="shared" si="11"/>
        <v>1.7716256524981358</v>
      </c>
      <c r="G179" s="4">
        <f t="shared" si="9"/>
        <v>1.0338840366200148</v>
      </c>
    </row>
    <row r="180" spans="1:7" x14ac:dyDescent="0.2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8"/>
        <v>3.5310071454649705E-2</v>
      </c>
      <c r="D180" s="4">
        <f t="shared" si="10"/>
        <v>2.4082145324373547</v>
      </c>
      <c r="E180" s="4">
        <f t="shared" si="11"/>
        <v>1.7101190741649199</v>
      </c>
      <c r="G180" s="4">
        <f t="shared" si="9"/>
        <v>1.0353100714546497</v>
      </c>
    </row>
    <row r="181" spans="1:7" x14ac:dyDescent="0.2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8"/>
        <v>5.2233973667170197E-2</v>
      </c>
      <c r="D181" s="4">
        <f t="shared" si="10"/>
        <v>2.4017625712804556</v>
      </c>
      <c r="E181" s="4">
        <f t="shared" si="11"/>
        <v>1.7133875739644968</v>
      </c>
      <c r="G181" s="4">
        <f t="shared" si="9"/>
        <v>1.0522339736671702</v>
      </c>
    </row>
    <row r="182" spans="1:7" x14ac:dyDescent="0.2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8"/>
        <v>2.8676664035780064E-2</v>
      </c>
      <c r="D182" s="4">
        <f t="shared" si="10"/>
        <v>1.858225372769494</v>
      </c>
      <c r="E182" s="4">
        <f t="shared" si="11"/>
        <v>2.1651951011107946</v>
      </c>
      <c r="G182" s="4">
        <f t="shared" si="9"/>
        <v>1.0286766640357801</v>
      </c>
    </row>
    <row r="183" spans="1:7" x14ac:dyDescent="0.2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8"/>
        <v>3.5670356703566997E-2</v>
      </c>
      <c r="D183" s="4">
        <f t="shared" si="10"/>
        <v>2.847635726795096</v>
      </c>
      <c r="E183" s="4">
        <f t="shared" si="11"/>
        <v>1.5412322274881518</v>
      </c>
      <c r="G183" s="4">
        <f t="shared" si="9"/>
        <v>1.035670356703567</v>
      </c>
    </row>
    <row r="184" spans="1:7" x14ac:dyDescent="0.2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8"/>
        <v>3.9984339059364826E-2</v>
      </c>
      <c r="D184" s="4">
        <f t="shared" si="10"/>
        <v>2.9436000864366494</v>
      </c>
      <c r="E184" s="4">
        <f t="shared" si="11"/>
        <v>1.5145091353815365</v>
      </c>
      <c r="G184" s="4">
        <f t="shared" si="9"/>
        <v>1.0399843390593648</v>
      </c>
    </row>
    <row r="185" spans="1:7" x14ac:dyDescent="0.2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8"/>
        <v>3.8695047911637692E-2</v>
      </c>
      <c r="D185" s="4">
        <f t="shared" si="10"/>
        <v>2.9491964189407831</v>
      </c>
      <c r="E185" s="4">
        <f t="shared" si="11"/>
        <v>1.5130319296109787</v>
      </c>
      <c r="G185" s="4">
        <f t="shared" si="9"/>
        <v>1.0386950479116377</v>
      </c>
    </row>
    <row r="186" spans="1:7" x14ac:dyDescent="0.2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8"/>
        <v>4.4889540248602255E-2</v>
      </c>
      <c r="D186" s="4">
        <f t="shared" si="10"/>
        <v>1.8540733658732955</v>
      </c>
      <c r="E186" s="4">
        <f t="shared" si="11"/>
        <v>2.1708596005420371</v>
      </c>
      <c r="G186" s="4">
        <f t="shared" si="9"/>
        <v>1.0448895402486023</v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3.61</v>
      </c>
      <c r="B185" s="4">
        <f>IF('True_Odds_Calculator_3-way'!B186="","",'True_Odds_Calculator_3-way'!B186)</f>
        <v>3.67</v>
      </c>
      <c r="C185" s="4">
        <f>IF('True_Odds_Calculator_3-way'!C186="","",'True_Odds_Calculator_3-way'!C186)</f>
        <v>2.09</v>
      </c>
      <c r="D185" s="4">
        <f t="shared" si="10"/>
        <v>2.7956773803536228E-2</v>
      </c>
      <c r="E185" s="4">
        <f t="shared" si="11"/>
        <v>3.7356729613271851</v>
      </c>
      <c r="F185" s="4">
        <f t="shared" si="12"/>
        <v>3.7999603670222344</v>
      </c>
      <c r="G185" s="4">
        <f t="shared" si="13"/>
        <v>2.1315145549560564</v>
      </c>
      <c r="I185" s="4">
        <f t="shared" si="14"/>
        <v>1.0279567738035362</v>
      </c>
    </row>
    <row r="186" spans="1:9" x14ac:dyDescent="0.2">
      <c r="A186" s="4">
        <f>IF('True_Odds_Calculator_3-way'!A187="","",'True_Odds_Calculator_3-way'!A187)</f>
        <v>1.93</v>
      </c>
      <c r="B186" s="4">
        <f>IF('True_Odds_Calculator_3-way'!B187="","",'True_Odds_Calculator_3-way'!B187)</f>
        <v>4.04</v>
      </c>
      <c r="C186" s="4">
        <f>IF('True_Odds_Calculator_3-way'!C187="","",'True_Odds_Calculator_3-way'!C187)</f>
        <v>3.87</v>
      </c>
      <c r="D186" s="4">
        <f t="shared" si="10"/>
        <v>2.4057400317691879E-2</v>
      </c>
      <c r="E186" s="4">
        <f t="shared" si="11"/>
        <v>1.9603400407601259</v>
      </c>
      <c r="F186" s="4">
        <f t="shared" si="12"/>
        <v>4.1752673863138883</v>
      </c>
      <c r="G186" s="4">
        <f t="shared" si="13"/>
        <v>3.9939483793636055</v>
      </c>
      <c r="I186" s="4">
        <f t="shared" si="14"/>
        <v>1.0240574003176919</v>
      </c>
    </row>
    <row r="187" spans="1:9" x14ac:dyDescent="0.2">
      <c r="A187" s="4">
        <f>IF('True_Odds_Calculator_3-way'!A188="","",'True_Odds_Calculator_3-way'!A188)</f>
        <v>2.6</v>
      </c>
      <c r="B187" s="4">
        <f>IF('True_Odds_Calculator_3-way'!B188="","",'True_Odds_Calculator_3-way'!B188)</f>
        <v>3.31</v>
      </c>
      <c r="C187" s="4">
        <f>IF('True_Odds_Calculator_3-way'!C188="","",'True_Odds_Calculator_3-way'!C188)</f>
        <v>2.93</v>
      </c>
      <c r="D187" s="4">
        <f t="shared" si="10"/>
        <v>2.8027116568407173E-2</v>
      </c>
      <c r="E187" s="4">
        <f t="shared" si="11"/>
        <v>2.6647266573623245</v>
      </c>
      <c r="F187" s="4">
        <f t="shared" si="12"/>
        <v>3.4156221441188257</v>
      </c>
      <c r="G187" s="4">
        <f t="shared" si="13"/>
        <v>3.0124605356636538</v>
      </c>
      <c r="I187" s="4">
        <f t="shared" si="14"/>
        <v>1.0280271165684072</v>
      </c>
    </row>
    <row r="188" spans="1:9" x14ac:dyDescent="0.2">
      <c r="A188" s="4">
        <f>IF('True_Odds_Calculator_3-way'!A189="","",'True_Odds_Calculator_3-way'!A189)</f>
        <v>1.85</v>
      </c>
      <c r="B188" s="4">
        <f>IF('True_Odds_Calculator_3-way'!B189="","",'True_Odds_Calculator_3-way'!B189)</f>
        <v>3.98</v>
      </c>
      <c r="C188" s="4">
        <f>IF('True_Odds_Calculator_3-way'!C189="","",'True_Odds_Calculator_3-way'!C189)</f>
        <v>4.18</v>
      </c>
      <c r="D188" s="4">
        <f t="shared" si="10"/>
        <v>3.103127170834119E-2</v>
      </c>
      <c r="E188" s="4">
        <f t="shared" si="11"/>
        <v>1.8860921670771871</v>
      </c>
      <c r="F188" s="4">
        <f t="shared" si="12"/>
        <v>4.1508842408314353</v>
      </c>
      <c r="G188" s="4">
        <f t="shared" si="13"/>
        <v>4.3688976120874754</v>
      </c>
      <c r="I188" s="4">
        <f t="shared" si="14"/>
        <v>1.0310312717083412</v>
      </c>
    </row>
    <row r="189" spans="1:9" x14ac:dyDescent="0.2">
      <c r="A189" s="4">
        <f>IF('True_Odds_Calculator_3-way'!A190="","",'True_Odds_Calculator_3-way'!A190)</f>
        <v>2.13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3.44</v>
      </c>
      <c r="D189" s="4">
        <f t="shared" si="10"/>
        <v>2.1277848237847286E-2</v>
      </c>
      <c r="E189" s="4">
        <f t="shared" si="11"/>
        <v>2.1626720758346663</v>
      </c>
      <c r="F189" s="4">
        <f t="shared" si="12"/>
        <v>3.936946035058329</v>
      </c>
      <c r="G189" s="4">
        <f t="shared" si="13"/>
        <v>3.526030197964733</v>
      </c>
      <c r="I189" s="4">
        <f t="shared" si="14"/>
        <v>1.0212778482378473</v>
      </c>
    </row>
    <row r="190" spans="1:9" x14ac:dyDescent="0.2">
      <c r="A190" s="4">
        <f>IF('True_Odds_Calculator_3-way'!A191="","",'True_Odds_Calculator_3-way'!A191)</f>
        <v>2.04</v>
      </c>
      <c r="B190" s="4">
        <f>IF('True_Odds_Calculator_3-way'!B191="","",'True_Odds_Calculator_3-way'!B191)</f>
        <v>3.36</v>
      </c>
      <c r="C190" s="4">
        <f>IF('True_Odds_Calculator_3-way'!C191="","",'True_Odds_Calculator_3-way'!C191)</f>
        <v>4.1500000000000004</v>
      </c>
      <c r="D190" s="4">
        <f t="shared" si="10"/>
        <v>2.877898147210689E-2</v>
      </c>
      <c r="E190" s="4">
        <f t="shared" si="11"/>
        <v>2.0807190632515846</v>
      </c>
      <c r="F190" s="4">
        <f t="shared" si="12"/>
        <v>3.4719081375593177</v>
      </c>
      <c r="G190" s="4">
        <f t="shared" si="13"/>
        <v>4.3220654195383439</v>
      </c>
      <c r="I190" s="4">
        <f t="shared" si="14"/>
        <v>1.0287789814721069</v>
      </c>
    </row>
    <row r="191" spans="1:9" x14ac:dyDescent="0.2">
      <c r="A191" s="4">
        <f>IF('True_Odds_Calculator_3-way'!A192="","",'True_Odds_Calculator_3-way'!A192)</f>
        <v>2.1</v>
      </c>
      <c r="B191" s="4">
        <f>IF('True_Odds_Calculator_3-way'!B192="","",'True_Odds_Calculator_3-way'!B192)</f>
        <v>3.39</v>
      </c>
      <c r="C191" s="4">
        <f>IF('True_Odds_Calculator_3-way'!C192="","",'True_Odds_Calculator_3-way'!C192)</f>
        <v>3.98</v>
      </c>
      <c r="D191" s="4">
        <f t="shared" si="10"/>
        <v>2.2432008334974496E-2</v>
      </c>
      <c r="E191" s="4">
        <f t="shared" si="11"/>
        <v>2.1335011001224369</v>
      </c>
      <c r="F191" s="4">
        <f t="shared" si="12"/>
        <v>3.4781651186942524</v>
      </c>
      <c r="G191" s="4">
        <f t="shared" si="13"/>
        <v>4.1020769812107467</v>
      </c>
      <c r="I191" s="4">
        <f t="shared" si="14"/>
        <v>1.0224320083349745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4.41</v>
      </c>
      <c r="C192" s="4">
        <f>IF('True_Odds_Calculator_3-way'!C193="","",'True_Odds_Calculator_3-way'!C193)</f>
        <v>4.45</v>
      </c>
      <c r="D192" s="4">
        <f t="shared" si="10"/>
        <v>2.2905042166679213E-2</v>
      </c>
      <c r="E192" s="4">
        <f t="shared" si="11"/>
        <v>1.7736988777585296</v>
      </c>
      <c r="F192" s="4">
        <f t="shared" si="12"/>
        <v>4.5636603232432842</v>
      </c>
      <c r="G192" s="4">
        <f t="shared" si="13"/>
        <v>4.6065099174523674</v>
      </c>
      <c r="I192" s="4">
        <f t="shared" si="14"/>
        <v>1.0229050421666792</v>
      </c>
    </row>
    <row r="193" spans="1:9" x14ac:dyDescent="0.2">
      <c r="A193" s="4">
        <f>IF('True_Odds_Calculator_3-way'!A194="","",'True_Odds_Calculator_3-way'!A194)</f>
        <v>2.16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3.74</v>
      </c>
      <c r="D193" s="4">
        <f t="shared" si="10"/>
        <v>2.7961689726395456E-2</v>
      </c>
      <c r="E193" s="4">
        <f t="shared" si="11"/>
        <v>2.2043794861666242</v>
      </c>
      <c r="F193" s="4">
        <f t="shared" si="12"/>
        <v>3.4686273226903945</v>
      </c>
      <c r="G193" s="4">
        <f t="shared" si="13"/>
        <v>3.875081089477098</v>
      </c>
      <c r="I193" s="4">
        <f t="shared" si="14"/>
        <v>1.0279616897263955</v>
      </c>
    </row>
    <row r="194" spans="1:9" x14ac:dyDescent="0.2">
      <c r="A194" s="4">
        <f>IF('True_Odds_Calculator_3-way'!A195="","",'True_Odds_Calculator_3-way'!A195)</f>
        <v>3.62</v>
      </c>
      <c r="B194" s="4">
        <f>IF('True_Odds_Calculator_3-way'!B195="","",'True_Odds_Calculator_3-way'!B195)</f>
        <v>3.41</v>
      </c>
      <c r="C194" s="4">
        <f>IF('True_Odds_Calculator_3-way'!C195="","",'True_Odds_Calculator_3-way'!C195)</f>
        <v>2.1800000000000002</v>
      </c>
      <c r="D194" s="4">
        <f t="shared" si="10"/>
        <v>2.8213822217736384E-2</v>
      </c>
      <c r="E194" s="4">
        <f t="shared" si="11"/>
        <v>3.7475853391833196</v>
      </c>
      <c r="F194" s="4">
        <f t="shared" si="12"/>
        <v>3.5229809828746896</v>
      </c>
      <c r="G194" s="4">
        <f t="shared" si="13"/>
        <v>2.2256299637673451</v>
      </c>
      <c r="I194" s="4">
        <f t="shared" si="14"/>
        <v>1.0282138222177364</v>
      </c>
    </row>
    <row r="195" spans="1:9" x14ac:dyDescent="0.2">
      <c r="A195" s="4">
        <f>IF('True_Odds_Calculator_3-way'!A196="","",'True_Odds_Calculator_3-way'!A196)</f>
        <v>11.45</v>
      </c>
      <c r="B195" s="4">
        <f>IF('True_Odds_Calculator_3-way'!B196="","",'True_Odds_Calculator_3-way'!B196)</f>
        <v>5.5</v>
      </c>
      <c r="C195" s="4">
        <f>IF('True_Odds_Calculator_3-way'!C196="","",'True_Odds_Calculator_3-way'!C196)</f>
        <v>1.31</v>
      </c>
      <c r="D195" s="4">
        <f t="shared" ref="D195:D258" si="15">IF(A195="","",((1/A195)+(1/B195)+(1/C195))-1)</f>
        <v>3.2513204985620714E-2</v>
      </c>
      <c r="E195" s="4">
        <f t="shared" ref="E195:E258" si="16">IF(A195="","",(3*A195)/(3-($D195*A195)))</f>
        <v>13.072150110258676</v>
      </c>
      <c r="F195" s="4">
        <f t="shared" ref="F195:F258" si="17">IF(B195="","",(3*B195)/(3-($D195*B195)))</f>
        <v>5.8486219832806539</v>
      </c>
      <c r="G195" s="4">
        <f t="shared" ref="G195:G258" si="18">IF(C195="","",(3*C195)/(3-($D195*C195)))</f>
        <v>1.3288664927896523</v>
      </c>
      <c r="I195" s="4">
        <f t="shared" ref="I195:I258" si="19">IF(A195="","",D195+1)</f>
        <v>1.0325132049856207</v>
      </c>
    </row>
    <row r="196" spans="1:9" x14ac:dyDescent="0.2">
      <c r="A196" s="4">
        <f>IF('True_Odds_Calculator_3-way'!A197="","",'True_Odds_Calculator_3-way'!A197)</f>
        <v>3.2</v>
      </c>
      <c r="B196" s="4">
        <f>IF('True_Odds_Calculator_3-way'!B197="","",'True_Odds_Calculator_3-way'!B197)</f>
        <v>3.24</v>
      </c>
      <c r="C196" s="4">
        <f>IF('True_Odds_Calculator_3-way'!C197="","",'True_Odds_Calculator_3-way'!C197)</f>
        <v>2.46</v>
      </c>
      <c r="D196" s="4">
        <f t="shared" si="15"/>
        <v>2.7646040349292411E-2</v>
      </c>
      <c r="E196" s="4">
        <f t="shared" si="16"/>
        <v>3.2972324494270473</v>
      </c>
      <c r="F196" s="4">
        <f t="shared" si="17"/>
        <v>3.3397163269154224</v>
      </c>
      <c r="G196" s="4">
        <f t="shared" si="18"/>
        <v>2.5170611548846535</v>
      </c>
      <c r="I196" s="4">
        <f t="shared" si="19"/>
        <v>1.0276460403492924</v>
      </c>
    </row>
    <row r="197" spans="1:9" x14ac:dyDescent="0.2">
      <c r="A197" s="4">
        <f>IF('True_Odds_Calculator_3-way'!A198="","",'True_Odds_Calculator_3-way'!A198)</f>
        <v>2.15</v>
      </c>
      <c r="B197" s="4">
        <f>IF('True_Odds_Calculator_3-way'!B198="","",'True_Odds_Calculator_3-way'!B198)</f>
        <v>3.65</v>
      </c>
      <c r="C197" s="4">
        <f>IF('True_Odds_Calculator_3-way'!C198="","",'True_Odds_Calculator_3-way'!C198)</f>
        <v>3.39</v>
      </c>
      <c r="D197" s="4">
        <f t="shared" si="15"/>
        <v>3.4074132546956459E-2</v>
      </c>
      <c r="E197" s="4">
        <f t="shared" si="16"/>
        <v>2.2038167533158761</v>
      </c>
      <c r="F197" s="4">
        <f t="shared" si="17"/>
        <v>3.8078620069397302</v>
      </c>
      <c r="G197" s="4">
        <f t="shared" si="18"/>
        <v>3.5257548531599512</v>
      </c>
      <c r="I197" s="4">
        <f t="shared" si="19"/>
        <v>1.0340741325469565</v>
      </c>
    </row>
    <row r="198" spans="1:9" x14ac:dyDescent="0.2">
      <c r="A198" s="4">
        <f>IF('True_Odds_Calculator_3-way'!A199="","",'True_Odds_Calculator_3-way'!A199)</f>
        <v>2.5</v>
      </c>
      <c r="B198" s="4">
        <f>IF('True_Odds_Calculator_3-way'!B199="","",'True_Odds_Calculator_3-way'!B199)</f>
        <v>3.76</v>
      </c>
      <c r="C198" s="4">
        <f>IF('True_Odds_Calculator_3-way'!C199="","",'True_Odds_Calculator_3-way'!C199)</f>
        <v>2.76</v>
      </c>
      <c r="D198" s="4">
        <f t="shared" si="15"/>
        <v>2.8276287388220744E-2</v>
      </c>
      <c r="E198" s="4">
        <f t="shared" si="16"/>
        <v>2.5603305350140793</v>
      </c>
      <c r="F198" s="4">
        <f t="shared" si="17"/>
        <v>3.8981488901354275</v>
      </c>
      <c r="G198" s="4">
        <f t="shared" si="18"/>
        <v>2.8337168322022541</v>
      </c>
      <c r="I198" s="4">
        <f t="shared" si="19"/>
        <v>1.0282762873882207</v>
      </c>
    </row>
    <row r="199" spans="1:9" x14ac:dyDescent="0.2">
      <c r="A199" s="4">
        <f>IF('True_Odds_Calculator_3-way'!A200="","",'True_Odds_Calculator_3-way'!A200)</f>
        <v>7.06</v>
      </c>
      <c r="B199" s="4">
        <f>IF('True_Odds_Calculator_3-way'!B200="","",'True_Odds_Calculator_3-way'!B200)</f>
        <v>4.82</v>
      </c>
      <c r="C199" s="4">
        <f>IF('True_Odds_Calculator_3-way'!C200="","",'True_Odds_Calculator_3-way'!C200)</f>
        <v>1.46</v>
      </c>
      <c r="D199" s="4">
        <f t="shared" si="15"/>
        <v>3.4043446007449685E-2</v>
      </c>
      <c r="E199" s="4">
        <f t="shared" si="16"/>
        <v>7.6748772105297167</v>
      </c>
      <c r="F199" s="4">
        <f t="shared" si="17"/>
        <v>5.0988913577685819</v>
      </c>
      <c r="G199" s="4">
        <f t="shared" si="18"/>
        <v>1.4845965135424601</v>
      </c>
      <c r="I199" s="4">
        <f t="shared" si="19"/>
        <v>1.0340434460074497</v>
      </c>
    </row>
    <row r="200" spans="1:9" x14ac:dyDescent="0.2">
      <c r="A200" s="4">
        <f>IF('True_Odds_Calculator_3-way'!A201="","",'True_Odds_Calculator_3-way'!A201)</f>
        <v>1.23</v>
      </c>
      <c r="B200" s="4">
        <f>IF('True_Odds_Calculator_3-way'!B201="","",'True_Odds_Calculator_3-way'!B201)</f>
        <v>7.32</v>
      </c>
      <c r="C200" s="4">
        <f>IF('True_Odds_Calculator_3-way'!C201="","",'True_Odds_Calculator_3-way'!C201)</f>
        <v>11.69</v>
      </c>
      <c r="D200" s="4">
        <f t="shared" si="15"/>
        <v>3.5163351254878572E-2</v>
      </c>
      <c r="E200" s="4">
        <f t="shared" si="16"/>
        <v>1.247992272157999</v>
      </c>
      <c r="F200" s="4">
        <f t="shared" si="17"/>
        <v>8.0069881935588079</v>
      </c>
      <c r="G200" s="4">
        <f t="shared" si="18"/>
        <v>13.546082280299114</v>
      </c>
      <c r="I200" s="4">
        <f t="shared" si="19"/>
        <v>1.0351633512548786</v>
      </c>
    </row>
    <row r="201" spans="1:9" x14ac:dyDescent="0.2">
      <c r="A201" s="4">
        <f>IF('True_Odds_Calculator_3-way'!A202="","",'True_Odds_Calculator_3-way'!A202)</f>
        <v>4.96</v>
      </c>
      <c r="B201" s="4">
        <f>IF('True_Odds_Calculator_3-way'!B202="","",'True_Odds_Calculator_3-way'!B202)</f>
        <v>4.24</v>
      </c>
      <c r="C201" s="4">
        <f>IF('True_Odds_Calculator_3-way'!C202="","",'True_Odds_Calculator_3-way'!C202)</f>
        <v>1.7</v>
      </c>
      <c r="D201" s="4">
        <f t="shared" si="15"/>
        <v>2.5697253947227106E-2</v>
      </c>
      <c r="E201" s="4">
        <f t="shared" si="16"/>
        <v>5.1800816023738872</v>
      </c>
      <c r="F201" s="4">
        <f t="shared" si="17"/>
        <v>4.3997952191548855</v>
      </c>
      <c r="G201" s="4">
        <f t="shared" si="18"/>
        <v>1.7251208251625154</v>
      </c>
      <c r="I201" s="4">
        <f t="shared" si="19"/>
        <v>1.0256972539472271</v>
      </c>
    </row>
    <row r="202" spans="1:9" x14ac:dyDescent="0.2">
      <c r="A202" s="4">
        <f>IF('True_Odds_Calculator_3-way'!A203="","",'True_Odds_Calculator_3-way'!A203)</f>
        <v>1.51</v>
      </c>
      <c r="B202" s="4">
        <f>IF('True_Odds_Calculator_3-way'!B203="","",'True_Odds_Calculator_3-way'!B203)</f>
        <v>4.9000000000000004</v>
      </c>
      <c r="C202" s="4">
        <f>IF('True_Odds_Calculator_3-way'!C203="","",'True_Odds_Calculator_3-way'!C203)</f>
        <v>6.38</v>
      </c>
      <c r="D202" s="4">
        <f t="shared" si="15"/>
        <v>2.3073100194425988E-2</v>
      </c>
      <c r="E202" s="4">
        <f t="shared" si="16"/>
        <v>1.5277423756284199</v>
      </c>
      <c r="F202" s="4">
        <f t="shared" si="17"/>
        <v>5.0918934195112806</v>
      </c>
      <c r="G202" s="4">
        <f t="shared" si="18"/>
        <v>6.709212983624079</v>
      </c>
      <c r="I202" s="4">
        <f t="shared" si="19"/>
        <v>1.023073100194426</v>
      </c>
    </row>
    <row r="203" spans="1:9" x14ac:dyDescent="0.2">
      <c r="A203" s="4">
        <f>IF('True_Odds_Calculator_3-way'!A204="","",'True_Odds_Calculator_3-way'!A204)</f>
        <v>2.2999999999999998</v>
      </c>
      <c r="B203" s="4">
        <f>IF('True_Odds_Calculator_3-way'!B204="","",'True_Odds_Calculator_3-way'!B204)</f>
        <v>3.47</v>
      </c>
      <c r="C203" s="4">
        <f>IF('True_Odds_Calculator_3-way'!C204="","",'True_Odds_Calculator_3-way'!C204)</f>
        <v>3.33</v>
      </c>
      <c r="D203" s="4">
        <f t="shared" si="15"/>
        <v>2.3267347036298514E-2</v>
      </c>
      <c r="E203" s="4">
        <f t="shared" si="16"/>
        <v>2.3417732523901571</v>
      </c>
      <c r="F203" s="4">
        <f t="shared" si="17"/>
        <v>3.5659693818449529</v>
      </c>
      <c r="G203" s="4">
        <f t="shared" si="18"/>
        <v>3.4182831624767478</v>
      </c>
      <c r="I203" s="4">
        <f t="shared" si="19"/>
        <v>1.0232673470362985</v>
      </c>
    </row>
    <row r="204" spans="1:9" x14ac:dyDescent="0.2">
      <c r="A204" s="4">
        <f>IF('True_Odds_Calculator_3-way'!A205="","",'True_Odds_Calculator_3-way'!A205)</f>
        <v>1.22</v>
      </c>
      <c r="B204" s="4">
        <f>IF('True_Odds_Calculator_3-way'!B205="","",'True_Odds_Calculator_3-way'!B205)</f>
        <v>6.84</v>
      </c>
      <c r="C204" s="4">
        <f>IF('True_Odds_Calculator_3-way'!C205="","",'True_Odds_Calculator_3-way'!C205)</f>
        <v>13.92</v>
      </c>
      <c r="D204" s="4">
        <f t="shared" si="15"/>
        <v>3.7710042016667833E-2</v>
      </c>
      <c r="E204" s="4">
        <f t="shared" si="16"/>
        <v>1.2390005908311605</v>
      </c>
      <c r="F204" s="4">
        <f t="shared" si="17"/>
        <v>7.4834158298475888</v>
      </c>
      <c r="G204" s="4">
        <f t="shared" si="18"/>
        <v>16.87220771011313</v>
      </c>
      <c r="I204" s="4">
        <f t="shared" si="19"/>
        <v>1.0377100420166678</v>
      </c>
    </row>
    <row r="205" spans="1:9" x14ac:dyDescent="0.2">
      <c r="A205" s="4">
        <f>IF('True_Odds_Calculator_3-way'!A206="","",'True_Odds_Calculator_3-way'!A206)</f>
        <v>2.08</v>
      </c>
      <c r="B205" s="4">
        <f>IF('True_Odds_Calculator_3-way'!B206="","",'True_Odds_Calculator_3-way'!B206)</f>
        <v>3.72</v>
      </c>
      <c r="C205" s="4">
        <f>IF('True_Odds_Calculator_3-way'!C206="","",'True_Odds_Calculator_3-way'!C206)</f>
        <v>3.58</v>
      </c>
      <c r="D205" s="4">
        <f t="shared" si="15"/>
        <v>2.8916044008853392E-2</v>
      </c>
      <c r="E205" s="4">
        <f t="shared" si="16"/>
        <v>2.1225539316089819</v>
      </c>
      <c r="F205" s="4">
        <f t="shared" si="17"/>
        <v>3.8583443896539578</v>
      </c>
      <c r="G205" s="4">
        <f t="shared" si="18"/>
        <v>3.7079482387141631</v>
      </c>
      <c r="I205" s="4">
        <f t="shared" si="19"/>
        <v>1.0289160440088534</v>
      </c>
    </row>
    <row r="206" spans="1:9" x14ac:dyDescent="0.2">
      <c r="A206" s="4">
        <f>IF('True_Odds_Calculator_3-way'!A207="","",'True_Odds_Calculator_3-way'!A207)</f>
        <v>1.42</v>
      </c>
      <c r="B206" s="4">
        <f>IF('True_Odds_Calculator_3-way'!B207="","",'True_Odds_Calculator_3-way'!B207)</f>
        <v>4.87</v>
      </c>
      <c r="C206" s="4">
        <f>IF('True_Odds_Calculator_3-way'!C207="","",'True_Odds_Calculator_3-way'!C207)</f>
        <v>8.26</v>
      </c>
      <c r="D206" s="4">
        <f t="shared" si="15"/>
        <v>3.062953645024713E-2</v>
      </c>
      <c r="E206" s="4">
        <f t="shared" si="16"/>
        <v>1.4408899951772907</v>
      </c>
      <c r="F206" s="4">
        <f t="shared" si="17"/>
        <v>5.1248158233368235</v>
      </c>
      <c r="G206" s="4">
        <f t="shared" si="18"/>
        <v>9.0207498140193909</v>
      </c>
      <c r="I206" s="4">
        <f t="shared" si="19"/>
        <v>1.0306295364502471</v>
      </c>
    </row>
    <row r="207" spans="1:9" x14ac:dyDescent="0.2">
      <c r="A207" s="4">
        <f>IF('True_Odds_Calculator_3-way'!A208="","",'True_Odds_Calculator_3-way'!A208)</f>
        <v>1.92</v>
      </c>
      <c r="B207" s="4">
        <f>IF('True_Odds_Calculator_3-way'!B208="","",'True_Odds_Calculator_3-way'!B208)</f>
        <v>3.9</v>
      </c>
      <c r="C207" s="4">
        <f>IF('True_Odds_Calculator_3-way'!C208="","",'True_Odds_Calculator_3-way'!C208)</f>
        <v>3.98</v>
      </c>
      <c r="D207" s="4">
        <f t="shared" si="15"/>
        <v>2.8499871150625022E-2</v>
      </c>
      <c r="E207" s="4">
        <f t="shared" si="16"/>
        <v>1.9556712829289293</v>
      </c>
      <c r="F207" s="4">
        <f t="shared" si="17"/>
        <v>4.0500538154618893</v>
      </c>
      <c r="G207" s="4">
        <f t="shared" si="18"/>
        <v>4.1363964424112547</v>
      </c>
      <c r="I207" s="4">
        <f t="shared" si="19"/>
        <v>1.028499871150625</v>
      </c>
    </row>
    <row r="208" spans="1:9" x14ac:dyDescent="0.2">
      <c r="A208" s="4">
        <f>IF('True_Odds_Calculator_3-way'!A209="","",'True_Odds_Calculator_3-way'!A209)</f>
        <v>2.15</v>
      </c>
      <c r="B208" s="4">
        <f>IF('True_Odds_Calculator_3-way'!B209="","",'True_Odds_Calculator_3-way'!B209)</f>
        <v>3.29</v>
      </c>
      <c r="C208" s="4">
        <f>IF('True_Odds_Calculator_3-way'!C209="","",'True_Odds_Calculator_3-way'!C209)</f>
        <v>3.86</v>
      </c>
      <c r="D208" s="4">
        <f t="shared" si="15"/>
        <v>2.8135004363875726E-2</v>
      </c>
      <c r="E208" s="4">
        <f t="shared" si="16"/>
        <v>2.194243451850133</v>
      </c>
      <c r="F208" s="4">
        <f t="shared" si="17"/>
        <v>3.39474387671833</v>
      </c>
      <c r="G208" s="4">
        <f t="shared" si="18"/>
        <v>4.0049818333479195</v>
      </c>
      <c r="I208" s="4">
        <f t="shared" si="19"/>
        <v>1.0281350043638757</v>
      </c>
    </row>
    <row r="209" spans="1:9" x14ac:dyDescent="0.2">
      <c r="A209" s="4">
        <f>IF('True_Odds_Calculator_3-way'!A210="","",'True_Odds_Calculator_3-way'!A210)</f>
        <v>7.51</v>
      </c>
      <c r="B209" s="4">
        <f>IF('True_Odds_Calculator_3-way'!B210="","",'True_Odds_Calculator_3-way'!B210)</f>
        <v>5.3</v>
      </c>
      <c r="C209" s="4">
        <f>IF('True_Odds_Calculator_3-way'!C210="","",'True_Odds_Calculator_3-way'!C210)</f>
        <v>1.42</v>
      </c>
      <c r="D209" s="4">
        <f t="shared" si="15"/>
        <v>2.6060389672659001E-2</v>
      </c>
      <c r="E209" s="4">
        <f t="shared" si="16"/>
        <v>8.0341292562068052</v>
      </c>
      <c r="F209" s="4">
        <f t="shared" si="17"/>
        <v>5.5557886293621879</v>
      </c>
      <c r="G209" s="4">
        <f t="shared" si="18"/>
        <v>1.4377348200372302</v>
      </c>
      <c r="I209" s="4">
        <f t="shared" si="19"/>
        <v>1.026060389672659</v>
      </c>
    </row>
    <row r="210" spans="1:9" x14ac:dyDescent="0.2">
      <c r="A210" s="4">
        <f>IF('True_Odds_Calculator_3-way'!A211="","",'True_Odds_Calculator_3-way'!A211)</f>
        <v>2.8</v>
      </c>
      <c r="B210" s="4">
        <f>IF('True_Odds_Calculator_3-way'!B211="","",'True_Odds_Calculator_3-way'!B211)</f>
        <v>3.21</v>
      </c>
      <c r="C210" s="4">
        <f>IF('True_Odds_Calculator_3-way'!C211="","",'True_Odds_Calculator_3-way'!C211)</f>
        <v>2.86</v>
      </c>
      <c r="D210" s="4">
        <f t="shared" si="15"/>
        <v>1.8319686543985636E-2</v>
      </c>
      <c r="E210" s="4">
        <f t="shared" si="16"/>
        <v>2.8487082798933758</v>
      </c>
      <c r="F210" s="4">
        <f t="shared" si="17"/>
        <v>3.2741807016322277</v>
      </c>
      <c r="G210" s="4">
        <f t="shared" si="18"/>
        <v>2.9108370940638082</v>
      </c>
      <c r="I210" s="4">
        <f t="shared" si="19"/>
        <v>1.0183196865439856</v>
      </c>
    </row>
    <row r="211" spans="1:9" x14ac:dyDescent="0.2">
      <c r="A211" s="4">
        <f>IF('True_Odds_Calculator_3-way'!A212="","",'True_Odds_Calculator_3-way'!A212)</f>
        <v>2.4500000000000002</v>
      </c>
      <c r="B211" s="4">
        <f>IF('True_Odds_Calculator_3-way'!B212="","",'True_Odds_Calculator_3-way'!B212)</f>
        <v>3.65</v>
      </c>
      <c r="C211" s="4">
        <f>IF('True_Odds_Calculator_3-way'!C212="","",'True_Odds_Calculator_3-way'!C212)</f>
        <v>2.97</v>
      </c>
      <c r="D211" s="4">
        <f t="shared" si="15"/>
        <v>1.8836204746185192E-2</v>
      </c>
      <c r="E211" s="4">
        <f t="shared" si="16"/>
        <v>2.4882769163265932</v>
      </c>
      <c r="F211" s="4">
        <f t="shared" si="17"/>
        <v>3.7356104124739646</v>
      </c>
      <c r="G211" s="4">
        <f t="shared" si="18"/>
        <v>3.0264365120137047</v>
      </c>
      <c r="I211" s="4">
        <f t="shared" si="19"/>
        <v>1.0188362047461852</v>
      </c>
    </row>
    <row r="212" spans="1:9" x14ac:dyDescent="0.2">
      <c r="A212" s="4">
        <f>IF('True_Odds_Calculator_3-way'!A213="","",'True_Odds_Calculator_3-way'!A213)</f>
        <v>1.25</v>
      </c>
      <c r="B212" s="4">
        <f>IF('True_Odds_Calculator_3-way'!B213="","",'True_Odds_Calculator_3-way'!B213)</f>
        <v>6.66</v>
      </c>
      <c r="C212" s="4">
        <f>IF('True_Odds_Calculator_3-way'!C213="","",'True_Odds_Calculator_3-way'!C213)</f>
        <v>12.96</v>
      </c>
      <c r="D212" s="4">
        <f t="shared" si="15"/>
        <v>2.7310643977310534E-2</v>
      </c>
      <c r="E212" s="4">
        <f t="shared" si="16"/>
        <v>1.2643880212911074</v>
      </c>
      <c r="F212" s="4">
        <f t="shared" si="17"/>
        <v>7.0898553010290559</v>
      </c>
      <c r="G212" s="4">
        <f t="shared" si="18"/>
        <v>14.693577381925145</v>
      </c>
      <c r="I212" s="4">
        <f t="shared" si="19"/>
        <v>1.0273106439773105</v>
      </c>
    </row>
    <row r="213" spans="1:9" x14ac:dyDescent="0.2">
      <c r="A213" s="4">
        <f>IF('True_Odds_Calculator_3-way'!A214="","",'True_Odds_Calculator_3-way'!A214)</f>
        <v>2.41</v>
      </c>
      <c r="B213" s="4">
        <f>IF('True_Odds_Calculator_3-way'!B214="","",'True_Odds_Calculator_3-way'!B214)</f>
        <v>3.26</v>
      </c>
      <c r="C213" s="4">
        <f>IF('True_Odds_Calculator_3-way'!C214="","",'True_Odds_Calculator_3-way'!C214)</f>
        <v>3.26</v>
      </c>
      <c r="D213" s="4">
        <f t="shared" si="15"/>
        <v>2.8434691851436877E-2</v>
      </c>
      <c r="E213" s="4">
        <f t="shared" si="16"/>
        <v>2.4663374003306613</v>
      </c>
      <c r="F213" s="4">
        <f t="shared" si="17"/>
        <v>3.363942568435474</v>
      </c>
      <c r="G213" s="4">
        <f t="shared" si="18"/>
        <v>3.363942568435474</v>
      </c>
      <c r="I213" s="4">
        <f t="shared" si="19"/>
        <v>1.0284346918514369</v>
      </c>
    </row>
    <row r="214" spans="1:9" x14ac:dyDescent="0.2">
      <c r="A214" s="4">
        <f>IF('True_Odds_Calculator_3-way'!A215="","",'True_Odds_Calculator_3-way'!A215)</f>
        <v>2.76</v>
      </c>
      <c r="B214" s="4">
        <f>IF('True_Odds_Calculator_3-way'!B215="","",'True_Odds_Calculator_3-way'!B215)</f>
        <v>3.33</v>
      </c>
      <c r="C214" s="4">
        <f>IF('True_Odds_Calculator_3-way'!C215="","",'True_Odds_Calculator_3-way'!C215)</f>
        <v>2.75</v>
      </c>
      <c r="D214" s="4">
        <f t="shared" si="15"/>
        <v>2.6255504516374151E-2</v>
      </c>
      <c r="E214" s="4">
        <f t="shared" si="16"/>
        <v>2.8283182077593634</v>
      </c>
      <c r="F214" s="4">
        <f t="shared" si="17"/>
        <v>3.4299614591249594</v>
      </c>
      <c r="G214" s="4">
        <f t="shared" si="18"/>
        <v>2.8178179628968967</v>
      </c>
      <c r="I214" s="4">
        <f t="shared" si="19"/>
        <v>1.0262555045163742</v>
      </c>
    </row>
    <row r="215" spans="1:9" x14ac:dyDescent="0.2">
      <c r="A215" s="4">
        <f>IF('True_Odds_Calculator_3-way'!A216="","",'True_Odds_Calculator_3-way'!A216)</f>
        <v>2.42</v>
      </c>
      <c r="B215" s="4">
        <f>IF('True_Odds_Calculator_3-way'!B216="","",'True_Odds_Calculator_3-way'!B216)</f>
        <v>3.3</v>
      </c>
      <c r="C215" s="4">
        <f>IF('True_Odds_Calculator_3-way'!C216="","",'True_Odds_Calculator_3-way'!C216)</f>
        <v>3.21</v>
      </c>
      <c r="D215" s="4">
        <f t="shared" si="15"/>
        <v>2.7779923276949559E-2</v>
      </c>
      <c r="E215" s="4">
        <f t="shared" si="16"/>
        <v>2.4754732213039876</v>
      </c>
      <c r="F215" s="4">
        <f t="shared" si="17"/>
        <v>3.4040197481814722</v>
      </c>
      <c r="G215" s="4">
        <f t="shared" si="18"/>
        <v>3.3083387751625444</v>
      </c>
      <c r="I215" s="4">
        <f t="shared" si="19"/>
        <v>1.0277799232769496</v>
      </c>
    </row>
    <row r="216" spans="1:9" x14ac:dyDescent="0.2">
      <c r="A216" s="4">
        <f>IF('True_Odds_Calculator_3-way'!A217="","",'True_Odds_Calculator_3-way'!A217)</f>
        <v>3.33</v>
      </c>
      <c r="B216" s="4">
        <f>IF('True_Odds_Calculator_3-way'!B217="","",'True_Odds_Calculator_3-way'!B217)</f>
        <v>3.41</v>
      </c>
      <c r="C216" s="4">
        <f>IF('True_Odds_Calculator_3-way'!C217="","",'True_Odds_Calculator_3-way'!C217)</f>
        <v>2.2999999999999998</v>
      </c>
      <c r="D216" s="4">
        <f t="shared" si="15"/>
        <v>2.8338040960761868E-2</v>
      </c>
      <c r="E216" s="4">
        <f t="shared" si="16"/>
        <v>3.438147711450624</v>
      </c>
      <c r="F216" s="4">
        <f t="shared" si="17"/>
        <v>3.5234949671469344</v>
      </c>
      <c r="G216" s="4">
        <f t="shared" si="18"/>
        <v>2.3510791492114667</v>
      </c>
      <c r="I216" s="4">
        <f t="shared" si="19"/>
        <v>1.0283380409607619</v>
      </c>
    </row>
    <row r="217" spans="1:9" x14ac:dyDescent="0.2">
      <c r="A217" s="4">
        <f>IF('True_Odds_Calculator_3-way'!A218="","",'True_Odds_Calculator_3-way'!A218)</f>
        <v>2.95</v>
      </c>
      <c r="B217" s="4">
        <f>IF('True_Odds_Calculator_3-way'!B218="","",'True_Odds_Calculator_3-way'!B218)</f>
        <v>3.28</v>
      </c>
      <c r="C217" s="4">
        <f>IF('True_Odds_Calculator_3-way'!C218="","",'True_Odds_Calculator_3-way'!C218)</f>
        <v>2.61</v>
      </c>
      <c r="D217" s="4">
        <f t="shared" si="15"/>
        <v>2.7002862080052648E-2</v>
      </c>
      <c r="E217" s="4">
        <f t="shared" si="16"/>
        <v>3.0304674393991151</v>
      </c>
      <c r="F217" s="4">
        <f t="shared" si="17"/>
        <v>3.3797817327904012</v>
      </c>
      <c r="G217" s="4">
        <f t="shared" si="18"/>
        <v>2.6727905042182227</v>
      </c>
      <c r="I217" s="4">
        <f t="shared" si="19"/>
        <v>1.0270028620800526</v>
      </c>
    </row>
    <row r="218" spans="1:9" x14ac:dyDescent="0.2">
      <c r="A218" s="4">
        <f>IF('True_Odds_Calculator_3-way'!A219="","",'True_Odds_Calculator_3-way'!A219)</f>
        <v>2.0699999999999998</v>
      </c>
      <c r="B218" s="4">
        <f>IF('True_Odds_Calculator_3-way'!B219="","",'True_Odds_Calculator_3-way'!B219)</f>
        <v>3.38</v>
      </c>
      <c r="C218" s="4">
        <f>IF('True_Odds_Calculator_3-way'!C219="","",'True_Odds_Calculator_3-way'!C219)</f>
        <v>4.01</v>
      </c>
      <c r="D218" s="4">
        <f t="shared" si="15"/>
        <v>2.8326334208785386E-2</v>
      </c>
      <c r="E218" s="4">
        <f t="shared" si="16"/>
        <v>2.1112650353054354</v>
      </c>
      <c r="F218" s="4">
        <f t="shared" si="17"/>
        <v>3.491426562321243</v>
      </c>
      <c r="G218" s="4">
        <f t="shared" si="18"/>
        <v>4.1678050470347561</v>
      </c>
      <c r="I218" s="4">
        <f t="shared" si="19"/>
        <v>1.0283263342087854</v>
      </c>
    </row>
    <row r="219" spans="1:9" x14ac:dyDescent="0.2">
      <c r="A219" s="4">
        <f>IF('True_Odds_Calculator_3-way'!A220="","",'True_Odds_Calculator_3-way'!A220)</f>
        <v>1.28</v>
      </c>
      <c r="B219" s="4">
        <f>IF('True_Odds_Calculator_3-way'!B220="","",'True_Odds_Calculator_3-way'!B220)</f>
        <v>5.88</v>
      </c>
      <c r="C219" s="4">
        <f>IF('True_Odds_Calculator_3-way'!C220="","",'True_Odds_Calculator_3-way'!C220)</f>
        <v>11.88</v>
      </c>
      <c r="D219" s="4">
        <f t="shared" si="15"/>
        <v>3.5493111385968446E-2</v>
      </c>
      <c r="E219" s="4">
        <f t="shared" si="16"/>
        <v>1.2996820305392085</v>
      </c>
      <c r="F219" s="4">
        <f t="shared" si="17"/>
        <v>6.3196348684359318</v>
      </c>
      <c r="G219" s="4">
        <f t="shared" si="18"/>
        <v>13.822837411324707</v>
      </c>
      <c r="I219" s="4">
        <f t="shared" si="19"/>
        <v>1.0354931113859684</v>
      </c>
    </row>
    <row r="220" spans="1:9" x14ac:dyDescent="0.2">
      <c r="A220" s="4">
        <f>IF('True_Odds_Calculator_3-way'!A221="","",'True_Odds_Calculator_3-way'!A221)</f>
        <v>2.46</v>
      </c>
      <c r="B220" s="4">
        <f>IF('True_Odds_Calculator_3-way'!B221="","",'True_Odds_Calculator_3-way'!B221)</f>
        <v>3.27</v>
      </c>
      <c r="C220" s="4">
        <f>IF('True_Odds_Calculator_3-way'!C221="","",'True_Odds_Calculator_3-way'!C221)</f>
        <v>3.17</v>
      </c>
      <c r="D220" s="4">
        <f t="shared" si="15"/>
        <v>2.777187584337848E-2</v>
      </c>
      <c r="E220" s="4">
        <f t="shared" si="16"/>
        <v>2.5173269305984949</v>
      </c>
      <c r="F220" s="4">
        <f t="shared" si="17"/>
        <v>3.3720773146430281</v>
      </c>
      <c r="G220" s="4">
        <f t="shared" si="18"/>
        <v>3.2658380269406093</v>
      </c>
      <c r="I220" s="4">
        <f t="shared" si="19"/>
        <v>1.0277718758433785</v>
      </c>
    </row>
    <row r="221" spans="1:9" x14ac:dyDescent="0.2">
      <c r="A221" s="4">
        <f>IF('True_Odds_Calculator_3-way'!A222="","",'True_Odds_Calculator_3-way'!A222)</f>
        <v>2.04</v>
      </c>
      <c r="B221" s="4">
        <f>IF('True_Odds_Calculator_3-way'!B222="","",'True_Odds_Calculator_3-way'!B222)</f>
        <v>3.34</v>
      </c>
      <c r="C221" s="4">
        <f>IF('True_Odds_Calculator_3-way'!C222="","",'True_Odds_Calculator_3-way'!C222)</f>
        <v>4.1900000000000004</v>
      </c>
      <c r="D221" s="4">
        <f t="shared" si="15"/>
        <v>2.8260760523036499E-2</v>
      </c>
      <c r="E221" s="4">
        <f t="shared" si="16"/>
        <v>2.0799714714414246</v>
      </c>
      <c r="F221" s="4">
        <f t="shared" si="17"/>
        <v>3.4485024632001693</v>
      </c>
      <c r="G221" s="4">
        <f t="shared" si="18"/>
        <v>4.3621789647989937</v>
      </c>
      <c r="I221" s="4">
        <f t="shared" si="19"/>
        <v>1.0282607605230365</v>
      </c>
    </row>
    <row r="222" spans="1:9" x14ac:dyDescent="0.2">
      <c r="A222" s="4">
        <f>IF('True_Odds_Calculator_3-way'!A223="","",'True_Odds_Calculator_3-way'!A223)</f>
        <v>1.93</v>
      </c>
      <c r="B222" s="4">
        <f>IF('True_Odds_Calculator_3-way'!B223="","",'True_Odds_Calculator_3-way'!B223)</f>
        <v>3.5</v>
      </c>
      <c r="C222" s="4">
        <f>IF('True_Odds_Calculator_3-way'!C223="","",'True_Odds_Calculator_3-way'!C223)</f>
        <v>4.41</v>
      </c>
      <c r="D222" s="4">
        <f t="shared" si="15"/>
        <v>3.0606370354705037E-2</v>
      </c>
      <c r="E222" s="4">
        <f t="shared" si="16"/>
        <v>1.9687651798450214</v>
      </c>
      <c r="F222" s="4">
        <f t="shared" si="17"/>
        <v>3.629603832321711</v>
      </c>
      <c r="G222" s="4">
        <f t="shared" si="18"/>
        <v>4.6177592910751439</v>
      </c>
      <c r="I222" s="4">
        <f t="shared" si="19"/>
        <v>1.030606370354705</v>
      </c>
    </row>
    <row r="223" spans="1:9" x14ac:dyDescent="0.2">
      <c r="A223" s="4">
        <f>IF('True_Odds_Calculator_3-way'!A224="","",'True_Odds_Calculator_3-way'!A224)</f>
        <v>3.28</v>
      </c>
      <c r="B223" s="4">
        <f>IF('True_Odds_Calculator_3-way'!B224="","",'True_Odds_Calculator_3-way'!B224)</f>
        <v>3.39</v>
      </c>
      <c r="C223" s="4">
        <f>IF('True_Odds_Calculator_3-way'!C224="","",'True_Odds_Calculator_3-way'!C224)</f>
        <v>2.34</v>
      </c>
      <c r="D223" s="4">
        <f t="shared" si="15"/>
        <v>2.7213726868378307E-2</v>
      </c>
      <c r="E223" s="4">
        <f t="shared" si="16"/>
        <v>3.3805848210944709</v>
      </c>
      <c r="F223" s="4">
        <f t="shared" si="17"/>
        <v>3.4975551055654552</v>
      </c>
      <c r="G223" s="4">
        <f t="shared" si="18"/>
        <v>2.3907477008549707</v>
      </c>
      <c r="I223" s="4">
        <f t="shared" si="19"/>
        <v>1.0272137268683783</v>
      </c>
    </row>
    <row r="224" spans="1:9" x14ac:dyDescent="0.2">
      <c r="A224" s="4">
        <f>IF('True_Odds_Calculator_3-way'!A225="","",'True_Odds_Calculator_3-way'!A225)</f>
        <v>3.06</v>
      </c>
      <c r="B224" s="4">
        <f>IF('True_Odds_Calculator_3-way'!B225="","",'True_Odds_Calculator_3-way'!B225)</f>
        <v>3.42</v>
      </c>
      <c r="C224" s="4">
        <f>IF('True_Odds_Calculator_3-way'!C225="","",'True_Odds_Calculator_3-way'!C225)</f>
        <v>2.41</v>
      </c>
      <c r="D224" s="4">
        <f t="shared" si="15"/>
        <v>3.413280577572797E-2</v>
      </c>
      <c r="E224" s="4">
        <f t="shared" si="16"/>
        <v>3.1703781807321052</v>
      </c>
      <c r="F224" s="4">
        <f t="shared" si="17"/>
        <v>3.5584648438888853</v>
      </c>
      <c r="G224" s="4">
        <f t="shared" si="18"/>
        <v>2.4779453115881287</v>
      </c>
      <c r="I224" s="4">
        <f t="shared" si="19"/>
        <v>1.034132805775728</v>
      </c>
    </row>
    <row r="225" spans="1:9" x14ac:dyDescent="0.2">
      <c r="A225" s="4">
        <f>IF('True_Odds_Calculator_3-way'!A226="","",'True_Odds_Calculator_3-way'!A226)</f>
        <v>2.2200000000000002</v>
      </c>
      <c r="B225" s="4">
        <f>IF('True_Odds_Calculator_3-way'!B226="","",'True_Odds_Calculator_3-way'!B226)</f>
        <v>3.47</v>
      </c>
      <c r="C225" s="4">
        <f>IF('True_Odds_Calculator_3-way'!C226="","",'True_Odds_Calculator_3-way'!C226)</f>
        <v>3.4</v>
      </c>
      <c r="D225" s="4">
        <f t="shared" si="15"/>
        <v>3.2752535549619877E-2</v>
      </c>
      <c r="E225" s="4">
        <f t="shared" si="16"/>
        <v>2.2751423435610678</v>
      </c>
      <c r="F225" s="4">
        <f t="shared" si="17"/>
        <v>3.6066328347905281</v>
      </c>
      <c r="G225" s="4">
        <f t="shared" si="18"/>
        <v>3.5310717604784392</v>
      </c>
      <c r="I225" s="4">
        <f t="shared" si="19"/>
        <v>1.0327525355496199</v>
      </c>
    </row>
    <row r="226" spans="1:9" x14ac:dyDescent="0.2">
      <c r="A226" s="4">
        <f>IF('True_Odds_Calculator_3-way'!A227="","",'True_Odds_Calculator_3-way'!A227)</f>
        <v>2.4700000000000002</v>
      </c>
      <c r="B226" s="4">
        <f>IF('True_Odds_Calculator_3-way'!B227="","",'True_Odds_Calculator_3-way'!B227)</f>
        <v>3.5</v>
      </c>
      <c r="C226" s="4">
        <f>IF('True_Odds_Calculator_3-way'!C227="","",'True_Odds_Calculator_3-way'!C227)</f>
        <v>2.93</v>
      </c>
      <c r="D226" s="4">
        <f t="shared" si="15"/>
        <v>3.1869513637072355E-2</v>
      </c>
      <c r="E226" s="4">
        <f t="shared" si="16"/>
        <v>2.5365573182231644</v>
      </c>
      <c r="F226" s="4">
        <f t="shared" si="17"/>
        <v>3.6351592155587067</v>
      </c>
      <c r="G226" s="4">
        <f t="shared" si="18"/>
        <v>3.0241287023310881</v>
      </c>
      <c r="I226" s="4">
        <f t="shared" si="19"/>
        <v>1.0318695136370724</v>
      </c>
    </row>
    <row r="227" spans="1:9" x14ac:dyDescent="0.2">
      <c r="A227" s="4">
        <f>IF('True_Odds_Calculator_3-way'!A228="","",'True_Odds_Calculator_3-way'!A228)</f>
        <v>1.94</v>
      </c>
      <c r="B227" s="4">
        <f>IF('True_Odds_Calculator_3-way'!B228="","",'True_Odds_Calculator_3-way'!B228)</f>
        <v>3.74</v>
      </c>
      <c r="C227" s="4">
        <f>IF('True_Odds_Calculator_3-way'!C228="","",'True_Odds_Calculator_3-way'!C228)</f>
        <v>3.93</v>
      </c>
      <c r="D227" s="4">
        <f t="shared" si="15"/>
        <v>3.7296522878809579E-2</v>
      </c>
      <c r="E227" s="4">
        <f t="shared" si="16"/>
        <v>1.9879461156333691</v>
      </c>
      <c r="F227" s="4">
        <f t="shared" si="17"/>
        <v>3.9223761008474072</v>
      </c>
      <c r="G227" s="4">
        <f t="shared" si="18"/>
        <v>4.1318770894003993</v>
      </c>
      <c r="I227" s="4">
        <f t="shared" si="19"/>
        <v>1.0372965228788096</v>
      </c>
    </row>
    <row r="228" spans="1:9" x14ac:dyDescent="0.2">
      <c r="A228" s="4">
        <f>IF('True_Odds_Calculator_3-way'!A229="","",'True_Odds_Calculator_3-way'!A229)</f>
        <v>2.68</v>
      </c>
      <c r="B228" s="4">
        <f>IF('True_Odds_Calculator_3-way'!B229="","",'True_Odds_Calculator_3-way'!B229)</f>
        <v>3.53</v>
      </c>
      <c r="C228" s="4">
        <f>IF('True_Odds_Calculator_3-way'!C229="","",'True_Odds_Calculator_3-way'!C229)</f>
        <v>2.66</v>
      </c>
      <c r="D228" s="4">
        <f t="shared" si="15"/>
        <v>3.2360296962439028E-2</v>
      </c>
      <c r="E228" s="4">
        <f t="shared" si="16"/>
        <v>2.7597812236886012</v>
      </c>
      <c r="F228" s="4">
        <f t="shared" si="17"/>
        <v>3.669733479343638</v>
      </c>
      <c r="G228" s="4">
        <f t="shared" si="18"/>
        <v>2.7385774457333993</v>
      </c>
      <c r="I228" s="4">
        <f t="shared" si="19"/>
        <v>1.032360296962439</v>
      </c>
    </row>
    <row r="229" spans="1:9" x14ac:dyDescent="0.2">
      <c r="A229" s="4">
        <f>IF('True_Odds_Calculator_3-way'!A230="","",'True_Odds_Calculator_3-way'!A230)</f>
        <v>2.71</v>
      </c>
      <c r="B229" s="4">
        <f>IF('True_Odds_Calculator_3-way'!B230="","",'True_Odds_Calculator_3-way'!B230)</f>
        <v>3.38</v>
      </c>
      <c r="C229" s="4">
        <f>IF('True_Odds_Calculator_3-way'!C230="","",'True_Odds_Calculator_3-way'!C230)</f>
        <v>2.72</v>
      </c>
      <c r="D229" s="4">
        <f t="shared" si="15"/>
        <v>3.2508737026110346E-2</v>
      </c>
      <c r="E229" s="4">
        <f t="shared" si="16"/>
        <v>2.7919902150308529</v>
      </c>
      <c r="F229" s="4">
        <f t="shared" si="17"/>
        <v>3.5085042679998217</v>
      </c>
      <c r="G229" s="4">
        <f t="shared" si="18"/>
        <v>2.8026056474492771</v>
      </c>
      <c r="I229" s="4">
        <f t="shared" si="19"/>
        <v>1.0325087370261103</v>
      </c>
    </row>
    <row r="230" spans="1:9" x14ac:dyDescent="0.2">
      <c r="A230" s="4">
        <f>IF('True_Odds_Calculator_3-way'!A231="","",'True_Odds_Calculator_3-way'!A231)</f>
        <v>3.24</v>
      </c>
      <c r="B230" s="4">
        <f>IF('True_Odds_Calculator_3-way'!B231="","",'True_Odds_Calculator_3-way'!B231)</f>
        <v>3.28</v>
      </c>
      <c r="C230" s="4">
        <f>IF('True_Odds_Calculator_3-way'!C231="","",'True_Odds_Calculator_3-way'!C231)</f>
        <v>2.39</v>
      </c>
      <c r="D230" s="4">
        <f t="shared" si="15"/>
        <v>3.1930065930133811E-2</v>
      </c>
      <c r="E230" s="4">
        <f t="shared" si="16"/>
        <v>3.3557202379148832</v>
      </c>
      <c r="F230" s="4">
        <f t="shared" si="17"/>
        <v>3.3986474817268721</v>
      </c>
      <c r="G230" s="4">
        <f t="shared" si="18"/>
        <v>2.4523827792491217</v>
      </c>
      <c r="I230" s="4">
        <f t="shared" si="19"/>
        <v>1.0319300659301338</v>
      </c>
    </row>
    <row r="231" spans="1:9" x14ac:dyDescent="0.2">
      <c r="A231" s="4">
        <f>IF('True_Odds_Calculator_3-way'!A232="","",'True_Odds_Calculator_3-way'!A232)</f>
        <v>2</v>
      </c>
      <c r="B231" s="4">
        <f>IF('True_Odds_Calculator_3-way'!B232="","",'True_Odds_Calculator_3-way'!B232)</f>
        <v>3.58</v>
      </c>
      <c r="C231" s="4">
        <f>IF('True_Odds_Calculator_3-way'!C232="","",'True_Odds_Calculator_3-way'!C232)</f>
        <v>3.94</v>
      </c>
      <c r="D231" s="4">
        <f t="shared" si="15"/>
        <v>3.3136715537532169E-2</v>
      </c>
      <c r="E231" s="4">
        <f t="shared" si="16"/>
        <v>2.0451803735065535</v>
      </c>
      <c r="F231" s="4">
        <f t="shared" si="17"/>
        <v>3.7273928439300241</v>
      </c>
      <c r="G231" s="4">
        <f t="shared" si="18"/>
        <v>4.1192687343029029</v>
      </c>
      <c r="I231" s="4">
        <f t="shared" si="19"/>
        <v>1.0331367155375322</v>
      </c>
    </row>
    <row r="232" spans="1:9" x14ac:dyDescent="0.2">
      <c r="A232" s="4">
        <f>IF('True_Odds_Calculator_3-way'!A233="","",'True_Odds_Calculator_3-way'!A233)</f>
        <v>1.85</v>
      </c>
      <c r="B232" s="4">
        <f>IF('True_Odds_Calculator_3-way'!B233="","",'True_Odds_Calculator_3-way'!B233)</f>
        <v>3.59</v>
      </c>
      <c r="C232" s="4">
        <f>IF('True_Odds_Calculator_3-way'!C233="","",'True_Odds_Calculator_3-way'!C233)</f>
        <v>4.62</v>
      </c>
      <c r="D232" s="4">
        <f t="shared" si="15"/>
        <v>3.5542289024183216E-2</v>
      </c>
      <c r="E232" s="4">
        <f t="shared" si="16"/>
        <v>1.8914564601803738</v>
      </c>
      <c r="F232" s="4">
        <f t="shared" si="17"/>
        <v>3.7494736344740196</v>
      </c>
      <c r="G232" s="4">
        <f t="shared" si="18"/>
        <v>4.8875189617886443</v>
      </c>
      <c r="I232" s="4">
        <f t="shared" si="19"/>
        <v>1.0355422890241832</v>
      </c>
    </row>
    <row r="233" spans="1:9" x14ac:dyDescent="0.2">
      <c r="A233" s="4">
        <f>IF('True_Odds_Calculator_3-way'!A234="","",'True_Odds_Calculator_3-way'!A234)</f>
        <v>2.06</v>
      </c>
      <c r="B233" s="4">
        <f>IF('True_Odds_Calculator_3-way'!B234="","",'True_Odds_Calculator_3-way'!B234)</f>
        <v>3.24</v>
      </c>
      <c r="C233" s="4">
        <f>IF('True_Odds_Calculator_3-way'!C234="","",'True_Odds_Calculator_3-way'!C234)</f>
        <v>4.1500000000000004</v>
      </c>
      <c r="D233" s="4">
        <f t="shared" si="15"/>
        <v>3.504272393421215E-2</v>
      </c>
      <c r="E233" s="4">
        <f t="shared" si="16"/>
        <v>2.1107912748022724</v>
      </c>
      <c r="F233" s="4">
        <f t="shared" si="17"/>
        <v>3.367444793316356</v>
      </c>
      <c r="G233" s="4">
        <f t="shared" si="18"/>
        <v>4.3614233467838437</v>
      </c>
      <c r="I233" s="4">
        <f t="shared" si="19"/>
        <v>1.0350427239342121</v>
      </c>
    </row>
    <row r="234" spans="1:9" x14ac:dyDescent="0.2">
      <c r="A234" s="4">
        <f>IF('True_Odds_Calculator_3-way'!A235="","",'True_Odds_Calculator_3-way'!A235)</f>
        <v>2.34</v>
      </c>
      <c r="B234" s="4">
        <f>IF('True_Odds_Calculator_3-way'!B235="","",'True_Odds_Calculator_3-way'!B235)</f>
        <v>3.3</v>
      </c>
      <c r="C234" s="4">
        <f>IF('True_Odds_Calculator_3-way'!C235="","",'True_Odds_Calculator_3-way'!C235)</f>
        <v>3.3</v>
      </c>
      <c r="D234" s="4">
        <f t="shared" si="15"/>
        <v>3.3411033411033353E-2</v>
      </c>
      <c r="E234" s="4">
        <f t="shared" si="16"/>
        <v>2.4026135656502801</v>
      </c>
      <c r="F234" s="4">
        <f t="shared" si="17"/>
        <v>3.4259094942324748</v>
      </c>
      <c r="G234" s="4">
        <f t="shared" si="18"/>
        <v>3.4259094942324748</v>
      </c>
      <c r="I234" s="4">
        <f t="shared" si="19"/>
        <v>1.0334110334110334</v>
      </c>
    </row>
    <row r="235" spans="1:9" x14ac:dyDescent="0.2">
      <c r="A235" s="4">
        <f>IF('True_Odds_Calculator_3-way'!A236="","",'True_Odds_Calculator_3-way'!A236)</f>
        <v>1.65</v>
      </c>
      <c r="B235" s="4">
        <f>IF('True_Odds_Calculator_3-way'!B236="","",'True_Odds_Calculator_3-way'!B236)</f>
        <v>3.92</v>
      </c>
      <c r="C235" s="4">
        <f>IF('True_Odds_Calculator_3-way'!C236="","",'True_Odds_Calculator_3-way'!C236)</f>
        <v>5.69</v>
      </c>
      <c r="D235" s="4">
        <f t="shared" si="15"/>
        <v>3.6909571305755229E-2</v>
      </c>
      <c r="E235" s="4">
        <f t="shared" si="16"/>
        <v>1.6841894916744486</v>
      </c>
      <c r="F235" s="4">
        <f t="shared" si="17"/>
        <v>4.118635646052244</v>
      </c>
      <c r="G235" s="4">
        <f t="shared" si="18"/>
        <v>6.1183134744054248</v>
      </c>
      <c r="I235" s="4">
        <f t="shared" si="19"/>
        <v>1.0369095713057552</v>
      </c>
    </row>
    <row r="236" spans="1:9" x14ac:dyDescent="0.2">
      <c r="A236" s="4">
        <f>IF('True_Odds_Calculator_3-way'!A237="","",'True_Odds_Calculator_3-way'!A237)</f>
        <v>2.57</v>
      </c>
      <c r="B236" s="4">
        <f>IF('True_Odds_Calculator_3-way'!B237="","",'True_Odds_Calculator_3-way'!B237)</f>
        <v>3.37</v>
      </c>
      <c r="C236" s="4">
        <f>IF('True_Odds_Calculator_3-way'!C237="","",'True_Odds_Calculator_3-way'!C237)</f>
        <v>2.88</v>
      </c>
      <c r="D236" s="4">
        <f t="shared" si="15"/>
        <v>3.3063185632491443E-2</v>
      </c>
      <c r="E236" s="4">
        <f t="shared" si="16"/>
        <v>2.6449149112055763</v>
      </c>
      <c r="F236" s="4">
        <f t="shared" si="17"/>
        <v>3.4999931712174108</v>
      </c>
      <c r="G236" s="4">
        <f t="shared" si="18"/>
        <v>2.9744097223657602</v>
      </c>
      <c r="I236" s="4">
        <f t="shared" si="19"/>
        <v>1.0330631856324914</v>
      </c>
    </row>
    <row r="237" spans="1:9" x14ac:dyDescent="0.2">
      <c r="A237" s="4">
        <f>IF('True_Odds_Calculator_3-way'!A238="","",'True_Odds_Calculator_3-way'!A238)</f>
        <v>2.76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2.69</v>
      </c>
      <c r="D237" s="4">
        <f t="shared" si="15"/>
        <v>3.2573515162188205E-2</v>
      </c>
      <c r="E237" s="4">
        <f t="shared" si="16"/>
        <v>2.8452658865771268</v>
      </c>
      <c r="F237" s="4">
        <f t="shared" si="17"/>
        <v>3.4764516117008593</v>
      </c>
      <c r="G237" s="4">
        <f t="shared" si="18"/>
        <v>2.7709322396449179</v>
      </c>
      <c r="I237" s="4">
        <f t="shared" si="19"/>
        <v>1.0325735151621882</v>
      </c>
    </row>
    <row r="238" spans="1:9" x14ac:dyDescent="0.2">
      <c r="A238" s="4">
        <f>IF('True_Odds_Calculator_3-way'!A239="","",'True_Odds_Calculator_3-way'!A239)</f>
        <v>2.17</v>
      </c>
      <c r="B238" s="4">
        <f>IF('True_Odds_Calculator_3-way'!B239="","",'True_Odds_Calculator_3-way'!B239)</f>
        <v>3.55</v>
      </c>
      <c r="C238" s="4">
        <f>IF('True_Odds_Calculator_3-way'!C239="","",'True_Odds_Calculator_3-way'!C239)</f>
        <v>3.44</v>
      </c>
      <c r="D238" s="4">
        <f t="shared" si="15"/>
        <v>3.3217308351232822E-2</v>
      </c>
      <c r="E238" s="4">
        <f t="shared" si="16"/>
        <v>2.2234225889325741</v>
      </c>
      <c r="F238" s="4">
        <f t="shared" si="17"/>
        <v>3.6952497287830237</v>
      </c>
      <c r="G238" s="4">
        <f t="shared" si="18"/>
        <v>3.5762151015913464</v>
      </c>
      <c r="I238" s="4">
        <f t="shared" si="19"/>
        <v>1.0332173083512328</v>
      </c>
    </row>
    <row r="239" spans="1:9" x14ac:dyDescent="0.2">
      <c r="A239" s="4">
        <f>IF('True_Odds_Calculator_3-way'!A240="","",'True_Odds_Calculator_3-way'!A240)</f>
        <v>1.83</v>
      </c>
      <c r="B239" s="4">
        <f>IF('True_Odds_Calculator_3-way'!B240="","",'True_Odds_Calculator_3-way'!B240)</f>
        <v>3.99</v>
      </c>
      <c r="C239" s="4">
        <f>IF('True_Odds_Calculator_3-way'!C240="","",'True_Odds_Calculator_3-way'!C240)</f>
        <v>4.1900000000000004</v>
      </c>
      <c r="D239" s="4">
        <f t="shared" si="15"/>
        <v>3.5738138334607594E-2</v>
      </c>
      <c r="E239" s="4">
        <f t="shared" si="16"/>
        <v>1.8707835765747822</v>
      </c>
      <c r="F239" s="4">
        <f t="shared" si="17"/>
        <v>4.1891159007350298</v>
      </c>
      <c r="G239" s="4">
        <f t="shared" si="18"/>
        <v>4.4101283204663062</v>
      </c>
      <c r="I239" s="4">
        <f t="shared" si="19"/>
        <v>1.0357381383346076</v>
      </c>
    </row>
    <row r="240" spans="1:9" x14ac:dyDescent="0.2">
      <c r="A240" s="4">
        <f>IF('True_Odds_Calculator_3-way'!A241="","",'True_Odds_Calculator_3-way'!A241)</f>
        <v>3.02</v>
      </c>
      <c r="B240" s="4">
        <f>IF('True_Odds_Calculator_3-way'!B241="","",'True_Odds_Calculator_3-way'!B241)</f>
        <v>3.59</v>
      </c>
      <c r="C240" s="4">
        <f>IF('True_Odds_Calculator_3-way'!C241="","",'True_Odds_Calculator_3-way'!C241)</f>
        <v>2.36</v>
      </c>
      <c r="D240" s="4">
        <f t="shared" si="15"/>
        <v>3.3406173407317885E-2</v>
      </c>
      <c r="E240" s="4">
        <f t="shared" si="16"/>
        <v>3.125093394599757</v>
      </c>
      <c r="F240" s="4">
        <f t="shared" si="17"/>
        <v>3.7394900571193399</v>
      </c>
      <c r="G240" s="4">
        <f t="shared" si="18"/>
        <v>2.4236935095233925</v>
      </c>
      <c r="I240" s="4">
        <f t="shared" si="19"/>
        <v>1.0334061734073179</v>
      </c>
    </row>
    <row r="241" spans="1:9" x14ac:dyDescent="0.2">
      <c r="A241" s="4">
        <f>IF('True_Odds_Calculator_3-way'!A242="","",'True_Odds_Calculator_3-way'!A242)</f>
        <v>2.86</v>
      </c>
      <c r="B241" s="4">
        <f>IF('True_Odds_Calculator_3-way'!B242="","",'True_Odds_Calculator_3-way'!B242)</f>
        <v>3.61</v>
      </c>
      <c r="C241" s="4">
        <f>IF('True_Odds_Calculator_3-way'!C242="","",'True_Odds_Calculator_3-way'!C242)</f>
        <v>2.46</v>
      </c>
      <c r="D241" s="4">
        <f t="shared" si="15"/>
        <v>3.3162724940307697E-2</v>
      </c>
      <c r="E241" s="4">
        <f t="shared" si="16"/>
        <v>2.9533712182817697</v>
      </c>
      <c r="F241" s="4">
        <f t="shared" si="17"/>
        <v>3.76004776033141</v>
      </c>
      <c r="G241" s="4">
        <f t="shared" si="18"/>
        <v>2.5287658277797909</v>
      </c>
      <c r="I241" s="4">
        <f t="shared" si="19"/>
        <v>1.0331627249403077</v>
      </c>
    </row>
    <row r="242" spans="1:9" x14ac:dyDescent="0.2">
      <c r="A242" s="4">
        <f>IF('True_Odds_Calculator_3-way'!A243="","",'True_Odds_Calculator_3-way'!A243)</f>
        <v>3.39</v>
      </c>
      <c r="B242" s="4">
        <f>IF('True_Odds_Calculator_3-way'!B243="","",'True_Odds_Calculator_3-way'!B243)</f>
        <v>3.66</v>
      </c>
      <c r="C242" s="4">
        <f>IF('True_Odds_Calculator_3-way'!C243="","",'True_Odds_Calculator_3-way'!C243)</f>
        <v>2.15</v>
      </c>
      <c r="D242" s="4">
        <f t="shared" si="15"/>
        <v>3.3325573523077523E-2</v>
      </c>
      <c r="E242" s="4">
        <f t="shared" si="16"/>
        <v>3.5226558136033921</v>
      </c>
      <c r="F242" s="4">
        <f t="shared" si="17"/>
        <v>3.8151117607266412</v>
      </c>
      <c r="G242" s="4">
        <f t="shared" si="18"/>
        <v>2.2026055501289314</v>
      </c>
      <c r="I242" s="4">
        <f t="shared" si="19"/>
        <v>1.0333255735230775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3.49</v>
      </c>
      <c r="C243" s="4">
        <f>IF('True_Odds_Calculator_3-way'!C244="","",'True_Odds_Calculator_3-way'!C244)</f>
        <v>2.2999999999999998</v>
      </c>
      <c r="D243" s="4">
        <f t="shared" si="15"/>
        <v>3.3815559985050481E-2</v>
      </c>
      <c r="E243" s="4">
        <f t="shared" si="16"/>
        <v>3.3197428960383251</v>
      </c>
      <c r="F243" s="4">
        <f t="shared" si="17"/>
        <v>3.6329143762316498</v>
      </c>
      <c r="G243" s="4">
        <f t="shared" si="18"/>
        <v>2.3612151222292357</v>
      </c>
      <c r="I243" s="4">
        <f t="shared" si="19"/>
        <v>1.0338155599850505</v>
      </c>
    </row>
    <row r="244" spans="1:9" x14ac:dyDescent="0.2">
      <c r="A244" s="4">
        <f>IF('True_Odds_Calculator_3-way'!A245="","",'True_Odds_Calculator_3-way'!A245)</f>
        <v>1.74</v>
      </c>
      <c r="B244" s="4">
        <f>IF('True_Odds_Calculator_3-way'!B245="","",'True_Odds_Calculator_3-way'!B245)</f>
        <v>4.05</v>
      </c>
      <c r="C244" s="4">
        <f>IF('True_Odds_Calculator_3-way'!C245="","",'True_Odds_Calculator_3-way'!C245)</f>
        <v>4.6399999999999997</v>
      </c>
      <c r="D244" s="4">
        <f t="shared" si="15"/>
        <v>3.7143465304384726E-2</v>
      </c>
      <c r="E244" s="4">
        <f t="shared" si="16"/>
        <v>1.7783105166866442</v>
      </c>
      <c r="F244" s="4">
        <f t="shared" si="17"/>
        <v>4.263802752987444</v>
      </c>
      <c r="G244" s="4">
        <f t="shared" si="18"/>
        <v>4.92280824310164</v>
      </c>
      <c r="I244" s="4">
        <f t="shared" si="19"/>
        <v>1.0371434653043847</v>
      </c>
    </row>
    <row r="245" spans="1:9" x14ac:dyDescent="0.2">
      <c r="A245" s="4">
        <f>IF('True_Odds_Calculator_3-way'!A246="","",'True_Odds_Calculator_3-way'!A246)</f>
        <v>2.46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2.95</v>
      </c>
      <c r="D245" s="4">
        <f t="shared" si="15"/>
        <v>3.2843437727188451E-2</v>
      </c>
      <c r="E245" s="4">
        <f t="shared" si="16"/>
        <v>2.5280854335343439</v>
      </c>
      <c r="F245" s="4">
        <f t="shared" si="17"/>
        <v>3.6178336284402879</v>
      </c>
      <c r="G245" s="4">
        <f t="shared" si="18"/>
        <v>3.048452981053364</v>
      </c>
      <c r="I245" s="4">
        <f t="shared" si="19"/>
        <v>1.0328434377271885</v>
      </c>
    </row>
    <row r="246" spans="1:9" x14ac:dyDescent="0.2">
      <c r="A246" s="4">
        <f>IF('True_Odds_Calculator_3-way'!A247="","",'True_Odds_Calculator_3-way'!A247)</f>
        <v>1.6</v>
      </c>
      <c r="B246" s="4">
        <f>IF('True_Odds_Calculator_3-way'!B247="","",'True_Odds_Calculator_3-way'!B247)</f>
        <v>4.09</v>
      </c>
      <c r="C246" s="4">
        <f>IF('True_Odds_Calculator_3-way'!C247="","",'True_Odds_Calculator_3-way'!C247)</f>
        <v>5.91</v>
      </c>
      <c r="D246" s="4">
        <f t="shared" si="15"/>
        <v>3.8703515238768915E-2</v>
      </c>
      <c r="E246" s="4">
        <f t="shared" si="16"/>
        <v>1.6337231078401169</v>
      </c>
      <c r="F246" s="4">
        <f t="shared" si="17"/>
        <v>4.3178339288917398</v>
      </c>
      <c r="G246" s="4">
        <f t="shared" si="18"/>
        <v>6.3978066891129588</v>
      </c>
      <c r="I246" s="4">
        <f t="shared" si="19"/>
        <v>1.0387035152387689</v>
      </c>
    </row>
    <row r="247" spans="1:9" x14ac:dyDescent="0.2">
      <c r="A247" s="4">
        <f>IF('True_Odds_Calculator_3-way'!A248="","",'True_Odds_Calculator_3-way'!A248)</f>
        <v>3.05</v>
      </c>
      <c r="B247" s="4">
        <f>IF('True_Odds_Calculator_3-way'!B248="","",'True_Odds_Calculator_3-way'!B248)</f>
        <v>3.3</v>
      </c>
      <c r="C247" s="4">
        <f>IF('True_Odds_Calculator_3-way'!C248="","",'True_Odds_Calculator_3-way'!C248)</f>
        <v>2.56</v>
      </c>
      <c r="D247" s="4">
        <f t="shared" si="15"/>
        <v>2.1524155489319519E-2</v>
      </c>
      <c r="E247" s="4">
        <f t="shared" si="16"/>
        <v>3.118236020234455</v>
      </c>
      <c r="F247" s="4">
        <f t="shared" si="17"/>
        <v>3.380027460274428</v>
      </c>
      <c r="G247" s="4">
        <f t="shared" si="18"/>
        <v>2.6079000283396985</v>
      </c>
      <c r="I247" s="4">
        <f t="shared" si="19"/>
        <v>1.0215241554893195</v>
      </c>
    </row>
    <row r="248" spans="1:9" x14ac:dyDescent="0.2">
      <c r="A248" s="4">
        <f>IF('True_Odds_Calculator_3-way'!A249="","",'True_Odds_Calculator_3-way'!A249)</f>
        <v>1.06</v>
      </c>
      <c r="B248" s="4">
        <f>IF('True_Odds_Calculator_3-way'!B249="","",'True_Odds_Calculator_3-way'!B249)</f>
        <v>14.66</v>
      </c>
      <c r="C248" s="4">
        <f>IF('True_Odds_Calculator_3-way'!C249="","",'True_Odds_Calculator_3-way'!C249)</f>
        <v>32.950000000000003</v>
      </c>
      <c r="D248" s="4">
        <f t="shared" si="15"/>
        <v>4.195806408306435E-2</v>
      </c>
      <c r="E248" s="4">
        <f t="shared" si="16"/>
        <v>1.075951172649132</v>
      </c>
      <c r="F248" s="4">
        <f t="shared" si="17"/>
        <v>18.441065139989046</v>
      </c>
      <c r="G248" s="4">
        <f t="shared" si="18"/>
        <v>61.113516519978674</v>
      </c>
      <c r="I248" s="4">
        <f t="shared" si="19"/>
        <v>1.0419580640830644</v>
      </c>
    </row>
    <row r="249" spans="1:9" x14ac:dyDescent="0.2">
      <c r="A249" s="4">
        <f>IF('True_Odds_Calculator_3-way'!A250="","",'True_Odds_Calculator_3-way'!A250)</f>
        <v>2.91</v>
      </c>
      <c r="B249" s="4">
        <f>IF('True_Odds_Calculator_3-way'!B250="","",'True_Odds_Calculator_3-way'!B250)</f>
        <v>3</v>
      </c>
      <c r="C249" s="4">
        <f>IF('True_Odds_Calculator_3-way'!C250="","",'True_Odds_Calculator_3-way'!C250)</f>
        <v>2.77</v>
      </c>
      <c r="D249" s="4">
        <f t="shared" si="15"/>
        <v>3.7986775342091939E-2</v>
      </c>
      <c r="E249" s="4">
        <f t="shared" si="16"/>
        <v>3.0213273694994882</v>
      </c>
      <c r="F249" s="4">
        <f t="shared" si="17"/>
        <v>3.1184602488877426</v>
      </c>
      <c r="G249" s="4">
        <f t="shared" si="18"/>
        <v>2.8706878131009761</v>
      </c>
      <c r="I249" s="4">
        <f t="shared" si="19"/>
        <v>1.0379867753420919</v>
      </c>
    </row>
    <row r="250" spans="1:9" x14ac:dyDescent="0.2">
      <c r="A250" s="4">
        <f>IF('True_Odds_Calculator_3-way'!A251="","",'True_Odds_Calculator_3-way'!A251)</f>
        <v>1.87</v>
      </c>
      <c r="B250" s="4">
        <f>IF('True_Odds_Calculator_3-way'!B251="","",'True_Odds_Calculator_3-way'!B251)</f>
        <v>3.14</v>
      </c>
      <c r="C250" s="4">
        <f>IF('True_Odds_Calculator_3-way'!C251="","",'True_Odds_Calculator_3-way'!C251)</f>
        <v>5.31</v>
      </c>
      <c r="D250" s="4">
        <f t="shared" si="15"/>
        <v>4.1554613005864161E-2</v>
      </c>
      <c r="E250" s="4">
        <f t="shared" si="16"/>
        <v>1.9197254493309102</v>
      </c>
      <c r="F250" s="4">
        <f t="shared" si="17"/>
        <v>3.2827807000470064</v>
      </c>
      <c r="G250" s="4">
        <f t="shared" si="18"/>
        <v>5.7315662401366465</v>
      </c>
      <c r="I250" s="4">
        <f t="shared" si="19"/>
        <v>1.0415546130058642</v>
      </c>
    </row>
    <row r="251" spans="1:9" x14ac:dyDescent="0.2">
      <c r="A251" s="4">
        <f>IF('True_Odds_Calculator_3-way'!A252="","",'True_Odds_Calculator_3-way'!A252)</f>
        <v>3.24</v>
      </c>
      <c r="B251" s="4">
        <f>IF('True_Odds_Calculator_3-way'!B252="","",'True_Odds_Calculator_3-way'!B252)</f>
        <v>2.95</v>
      </c>
      <c r="C251" s="4">
        <f>IF('True_Odds_Calculator_3-way'!C252="","",'True_Odds_Calculator_3-way'!C252)</f>
        <v>2.56</v>
      </c>
      <c r="D251" s="4">
        <f t="shared" si="15"/>
        <v>3.8250026156099626E-2</v>
      </c>
      <c r="E251" s="4">
        <f t="shared" si="16"/>
        <v>3.379611861466441</v>
      </c>
      <c r="F251" s="4">
        <f t="shared" si="17"/>
        <v>3.0652934278966133</v>
      </c>
      <c r="G251" s="4">
        <f t="shared" si="18"/>
        <v>2.646377831486534</v>
      </c>
      <c r="I251" s="4">
        <f t="shared" si="19"/>
        <v>1.0382500261560996</v>
      </c>
    </row>
    <row r="252" spans="1:9" x14ac:dyDescent="0.2">
      <c r="A252" s="4">
        <f>IF('True_Odds_Calculator_3-way'!A253="","",'True_Odds_Calculator_3-way'!A253)</f>
        <v>1.91</v>
      </c>
      <c r="B252" s="4">
        <f>IF('True_Odds_Calculator_3-way'!B253="","",'True_Odds_Calculator_3-way'!B253)</f>
        <v>3.35</v>
      </c>
      <c r="C252" s="4">
        <f>IF('True_Odds_Calculator_3-way'!C253="","",'True_Odds_Calculator_3-way'!C253)</f>
        <v>4.5599999999999996</v>
      </c>
      <c r="D252" s="4">
        <f t="shared" si="15"/>
        <v>4.1365917724685897E-2</v>
      </c>
      <c r="E252" s="4">
        <f t="shared" si="16"/>
        <v>1.9616629457032169</v>
      </c>
      <c r="F252" s="4">
        <f t="shared" si="17"/>
        <v>3.512237048117596</v>
      </c>
      <c r="G252" s="4">
        <f t="shared" si="18"/>
        <v>4.8659525831973198</v>
      </c>
      <c r="I252" s="4">
        <f t="shared" si="19"/>
        <v>1.0413659177246859</v>
      </c>
    </row>
    <row r="253" spans="1:9" x14ac:dyDescent="0.2">
      <c r="A253" s="4">
        <f>IF('True_Odds_Calculator_3-way'!A254="","",'True_Odds_Calculator_3-way'!A254)</f>
        <v>2.85</v>
      </c>
      <c r="B253" s="4">
        <f>IF('True_Odds_Calculator_3-way'!B254="","",'True_Odds_Calculator_3-way'!B254)</f>
        <v>2.9</v>
      </c>
      <c r="C253" s="4">
        <f>IF('True_Odds_Calculator_3-way'!C254="","",'True_Odds_Calculator_3-way'!C254)</f>
        <v>2.92</v>
      </c>
      <c r="D253" s="4">
        <f t="shared" si="15"/>
        <v>3.8170532614010266E-2</v>
      </c>
      <c r="E253" s="4">
        <f t="shared" si="16"/>
        <v>2.9572352835460003</v>
      </c>
      <c r="F253" s="4">
        <f t="shared" si="17"/>
        <v>3.0111042720255523</v>
      </c>
      <c r="G253" s="4">
        <f t="shared" si="18"/>
        <v>3.0326717992108501</v>
      </c>
      <c r="I253" s="4">
        <f t="shared" si="19"/>
        <v>1.0381705326140103</v>
      </c>
    </row>
    <row r="254" spans="1:9" x14ac:dyDescent="0.2">
      <c r="A254" s="4">
        <f>IF('True_Odds_Calculator_3-way'!A255="","",'True_Odds_Calculator_3-way'!A255)</f>
        <v>2.2200000000000002</v>
      </c>
      <c r="B254" s="4">
        <f>IF('True_Odds_Calculator_3-way'!B255="","",'True_Odds_Calculator_3-way'!B255)</f>
        <v>2.87</v>
      </c>
      <c r="C254" s="4">
        <f>IF('True_Odds_Calculator_3-way'!C255="","",'True_Odds_Calculator_3-way'!C255)</f>
        <v>4.16</v>
      </c>
      <c r="D254" s="4">
        <f t="shared" si="15"/>
        <v>3.9267121584194653E-2</v>
      </c>
      <c r="E254" s="4">
        <f t="shared" si="16"/>
        <v>2.2864385775998404</v>
      </c>
      <c r="F254" s="4">
        <f t="shared" si="17"/>
        <v>2.9820212576689045</v>
      </c>
      <c r="G254" s="4">
        <f t="shared" si="18"/>
        <v>4.3995577152397898</v>
      </c>
      <c r="I254" s="4">
        <f t="shared" si="19"/>
        <v>1.0392671215841947</v>
      </c>
    </row>
    <row r="255" spans="1:9" x14ac:dyDescent="0.2">
      <c r="A255" s="4">
        <f>IF('True_Odds_Calculator_3-way'!A256="","",'True_Odds_Calculator_3-way'!A256)</f>
        <v>2.7</v>
      </c>
      <c r="B255" s="4">
        <f>IF('True_Odds_Calculator_3-way'!B256="","",'True_Odds_Calculator_3-way'!B256)</f>
        <v>3.01</v>
      </c>
      <c r="C255" s="4">
        <f>IF('True_Odds_Calculator_3-way'!C256="","",'True_Odds_Calculator_3-way'!C256)</f>
        <v>2.98</v>
      </c>
      <c r="D255" s="4">
        <f t="shared" si="15"/>
        <v>3.8166753790290553E-2</v>
      </c>
      <c r="E255" s="4">
        <f t="shared" si="16"/>
        <v>2.7960443424029044</v>
      </c>
      <c r="F255" s="4">
        <f t="shared" si="17"/>
        <v>3.1298545770033672</v>
      </c>
      <c r="G255" s="4">
        <f t="shared" si="18"/>
        <v>3.0974307510105872</v>
      </c>
      <c r="I255" s="4">
        <f t="shared" si="19"/>
        <v>1.0381667537902906</v>
      </c>
    </row>
    <row r="256" spans="1:9" x14ac:dyDescent="0.2">
      <c r="A256" s="4">
        <f>IF('True_Odds_Calculator_3-way'!A257="","",'True_Odds_Calculator_3-way'!A257)</f>
        <v>2.12</v>
      </c>
      <c r="B256" s="4">
        <f>IF('True_Odds_Calculator_3-way'!B257="","",'True_Odds_Calculator_3-way'!B257)</f>
        <v>3.22</v>
      </c>
      <c r="C256" s="4">
        <f>IF('True_Odds_Calculator_3-way'!C257="","",'True_Odds_Calculator_3-way'!C257)</f>
        <v>3.89</v>
      </c>
      <c r="D256" s="4">
        <f t="shared" si="15"/>
        <v>3.9326528159087104E-2</v>
      </c>
      <c r="E256" s="4">
        <f t="shared" si="16"/>
        <v>2.1806005163099234</v>
      </c>
      <c r="F256" s="4">
        <f t="shared" si="17"/>
        <v>3.3619077167817006</v>
      </c>
      <c r="G256" s="4">
        <f t="shared" si="18"/>
        <v>4.0990231180038208</v>
      </c>
      <c r="I256" s="4">
        <f t="shared" si="19"/>
        <v>1.0393265281590871</v>
      </c>
    </row>
    <row r="257" spans="1:9" x14ac:dyDescent="0.2">
      <c r="A257" s="4">
        <f>IF('True_Odds_Calculator_3-way'!A258="","",'True_Odds_Calculator_3-way'!A258)</f>
        <v>1.73</v>
      </c>
      <c r="B257" s="4">
        <f>IF('True_Odds_Calculator_3-way'!B258="","",'True_Odds_Calculator_3-way'!B258)</f>
        <v>3.5</v>
      </c>
      <c r="C257" s="4">
        <f>IF('True_Odds_Calculator_3-way'!C258="","",'True_Odds_Calculator_3-way'!C258)</f>
        <v>5.6</v>
      </c>
      <c r="D257" s="4">
        <f t="shared" si="15"/>
        <v>4.2320396366639201E-2</v>
      </c>
      <c r="E257" s="4">
        <f t="shared" si="16"/>
        <v>1.7732763880414886</v>
      </c>
      <c r="F257" s="4">
        <f t="shared" si="17"/>
        <v>3.6817836331390934</v>
      </c>
      <c r="G257" s="4">
        <f t="shared" si="18"/>
        <v>6.0803347280334723</v>
      </c>
      <c r="I257" s="4">
        <f t="shared" si="19"/>
        <v>1.0423203963666392</v>
      </c>
    </row>
    <row r="258" spans="1:9" x14ac:dyDescent="0.2">
      <c r="A258" s="4">
        <f>IF('True_Odds_Calculator_3-way'!A259="","",'True_Odds_Calculator_3-way'!A259)</f>
        <v>1.5</v>
      </c>
      <c r="B258" s="4">
        <f>IF('True_Odds_Calculator_3-way'!B259="","",'True_Odds_Calculator_3-way'!B259)</f>
        <v>4.17</v>
      </c>
      <c r="C258" s="4">
        <f>IF('True_Odds_Calculator_3-way'!C259="","",'True_Odds_Calculator_3-way'!C259)</f>
        <v>6.7</v>
      </c>
      <c r="D258" s="4">
        <f t="shared" si="15"/>
        <v>5.5728551487168376E-2</v>
      </c>
      <c r="E258" s="4">
        <f t="shared" si="16"/>
        <v>1.5429944220467222</v>
      </c>
      <c r="F258" s="4">
        <f t="shared" si="17"/>
        <v>4.5201423717845</v>
      </c>
      <c r="G258" s="4">
        <f t="shared" si="18"/>
        <v>7.6524239934264573</v>
      </c>
      <c r="I258" s="4">
        <f t="shared" si="19"/>
        <v>1.0557285514871684</v>
      </c>
    </row>
    <row r="259" spans="1:9" x14ac:dyDescent="0.2">
      <c r="A259" s="4">
        <f>IF('True_Odds_Calculator_3-way'!A260="","",'True_Odds_Calculator_3-way'!A260)</f>
        <v>1.42</v>
      </c>
      <c r="B259" s="4">
        <f>IF('True_Odds_Calculator_3-way'!B260="","",'True_Odds_Calculator_3-way'!B260)</f>
        <v>5.42</v>
      </c>
      <c r="C259" s="4">
        <f>IF('True_Odds_Calculator_3-way'!C260="","",'True_Odds_Calculator_3-way'!C260)</f>
        <v>7.29</v>
      </c>
      <c r="D259" s="4">
        <f t="shared" ref="D259:D322" si="20">IF(A259="","",((1/A259)+(1/B259)+(1/C259))-1)</f>
        <v>2.5901408379411794E-2</v>
      </c>
      <c r="E259" s="4">
        <f t="shared" ref="E259:E322" si="21">IF(A259="","",(3*A259)/(3-($D259*A259)))</f>
        <v>1.437625285957324</v>
      </c>
      <c r="F259" s="4">
        <f t="shared" ref="F259:F322" si="22">IF(B259="","",(3*B259)/(3-($D259*B259)))</f>
        <v>5.6860813786671507</v>
      </c>
      <c r="G259" s="4">
        <f t="shared" ref="G259:G322" si="23">IF(C259="","",(3*C259)/(3-($D259*C259)))</f>
        <v>7.7796547561845708</v>
      </c>
      <c r="I259" s="4">
        <f t="shared" ref="I259:I322" si="24">IF(A259="","",D259+1)</f>
        <v>1.0259014083794118</v>
      </c>
    </row>
    <row r="260" spans="1:9" x14ac:dyDescent="0.2">
      <c r="A260" s="4">
        <f>IF('True_Odds_Calculator_3-way'!A261="","",'True_Odds_Calculator_3-way'!A261)</f>
        <v>8.24</v>
      </c>
      <c r="B260" s="4">
        <f>IF('True_Odds_Calculator_3-way'!B261="","",'True_Odds_Calculator_3-way'!B261)</f>
        <v>5.12</v>
      </c>
      <c r="C260" s="4">
        <f>IF('True_Odds_Calculator_3-way'!C261="","",'True_Odds_Calculator_3-way'!C261)</f>
        <v>1.41</v>
      </c>
      <c r="D260" s="4">
        <f t="shared" si="20"/>
        <v>2.5891581456999324E-2</v>
      </c>
      <c r="E260" s="4">
        <f t="shared" si="21"/>
        <v>8.8708557285312324</v>
      </c>
      <c r="F260" s="4">
        <f t="shared" si="22"/>
        <v>5.3567036213828922</v>
      </c>
      <c r="G260" s="4">
        <f t="shared" si="23"/>
        <v>1.4273697239541967</v>
      </c>
      <c r="I260" s="4">
        <f t="shared" si="24"/>
        <v>1.0258915814569993</v>
      </c>
    </row>
    <row r="261" spans="1:9" x14ac:dyDescent="0.2">
      <c r="A261" s="4">
        <f>IF('True_Odds_Calculator_3-way'!A262="","",'True_Odds_Calculator_3-way'!A262)</f>
        <v>1.73</v>
      </c>
      <c r="B261" s="4">
        <f>IF('True_Odds_Calculator_3-way'!B262="","",'True_Odds_Calculator_3-way'!B262)</f>
        <v>4.28</v>
      </c>
      <c r="C261" s="4">
        <f>IF('True_Odds_Calculator_3-way'!C262="","",'True_Odds_Calculator_3-way'!C262)</f>
        <v>4.71</v>
      </c>
      <c r="D261" s="4">
        <f t="shared" si="20"/>
        <v>2.3993766947087547E-2</v>
      </c>
      <c r="E261" s="4">
        <f t="shared" si="21"/>
        <v>1.7542728304256243</v>
      </c>
      <c r="F261" s="4">
        <f t="shared" si="22"/>
        <v>4.4317020700162368</v>
      </c>
      <c r="G261" s="4">
        <f t="shared" si="23"/>
        <v>4.8943720427701098</v>
      </c>
      <c r="I261" s="4">
        <f t="shared" si="24"/>
        <v>1.0239937669470875</v>
      </c>
    </row>
    <row r="262" spans="1:9" x14ac:dyDescent="0.2">
      <c r="A262" s="4">
        <f>IF('True_Odds_Calculator_3-way'!A263="","",'True_Odds_Calculator_3-way'!A263)</f>
        <v>2.1</v>
      </c>
      <c r="B262" s="4">
        <f>IF('True_Odds_Calculator_3-way'!B263="","",'True_Odds_Calculator_3-way'!B263)</f>
        <v>3.02</v>
      </c>
      <c r="C262" s="4">
        <f>IF('True_Odds_Calculator_3-way'!C263="","",'True_Odds_Calculator_3-way'!C263)</f>
        <v>4.5</v>
      </c>
      <c r="D262" s="4">
        <f t="shared" si="20"/>
        <v>2.9538526227268047E-2</v>
      </c>
      <c r="E262" s="4">
        <f t="shared" si="21"/>
        <v>2.1443384176121425</v>
      </c>
      <c r="F262" s="4">
        <f t="shared" si="22"/>
        <v>3.1125531682844372</v>
      </c>
      <c r="G262" s="4">
        <f t="shared" si="23"/>
        <v>4.7086289391189586</v>
      </c>
      <c r="I262" s="4">
        <f t="shared" si="24"/>
        <v>1.029538526227268</v>
      </c>
    </row>
    <row r="263" spans="1:9" x14ac:dyDescent="0.2">
      <c r="A263" s="4">
        <f>IF('True_Odds_Calculator_3-way'!A264="","",'True_Odds_Calculator_3-way'!A264)</f>
        <v>2.62</v>
      </c>
      <c r="B263" s="4">
        <f>IF('True_Odds_Calculator_3-way'!B264="","",'True_Odds_Calculator_3-way'!B264)</f>
        <v>3.25</v>
      </c>
      <c r="C263" s="4">
        <f>IF('True_Odds_Calculator_3-way'!C264="","",'True_Odds_Calculator_3-way'!C264)</f>
        <v>2.95</v>
      </c>
      <c r="D263" s="4">
        <f t="shared" si="20"/>
        <v>2.835474785274239E-2</v>
      </c>
      <c r="E263" s="4">
        <f t="shared" si="21"/>
        <v>2.6865268580493935</v>
      </c>
      <c r="F263" s="4">
        <f t="shared" si="22"/>
        <v>3.352996140112793</v>
      </c>
      <c r="G263" s="4">
        <f t="shared" si="23"/>
        <v>3.0346115512780507</v>
      </c>
      <c r="I263" s="4">
        <f t="shared" si="24"/>
        <v>1.0283547478527424</v>
      </c>
    </row>
    <row r="264" spans="1:9" x14ac:dyDescent="0.2">
      <c r="A264" s="4">
        <f>IF('True_Odds_Calculator_3-way'!A265="","",'True_Odds_Calculator_3-way'!A265)</f>
        <v>2.11</v>
      </c>
      <c r="B264" s="4">
        <f>IF('True_Odds_Calculator_3-way'!B265="","",'True_Odds_Calculator_3-way'!B265)</f>
        <v>3.25</v>
      </c>
      <c r="C264" s="4">
        <f>IF('True_Odds_Calculator_3-way'!C265="","",'True_Odds_Calculator_3-way'!C265)</f>
        <v>4.03</v>
      </c>
      <c r="D264" s="4">
        <f t="shared" si="20"/>
        <v>2.9764914797784314E-2</v>
      </c>
      <c r="E264" s="4">
        <f t="shared" si="21"/>
        <v>2.1551166268195221</v>
      </c>
      <c r="F264" s="4">
        <f t="shared" si="22"/>
        <v>3.3582891220494724</v>
      </c>
      <c r="G264" s="4">
        <f t="shared" si="23"/>
        <v>4.197847586762987</v>
      </c>
      <c r="I264" s="4">
        <f t="shared" si="24"/>
        <v>1.0297649147977843</v>
      </c>
    </row>
    <row r="265" spans="1:9" x14ac:dyDescent="0.2">
      <c r="A265" s="4">
        <f>IF('True_Odds_Calculator_3-way'!A266="","",'True_Odds_Calculator_3-way'!A266)</f>
        <v>2.11</v>
      </c>
      <c r="B265" s="4">
        <f>IF('True_Odds_Calculator_3-way'!B266="","",'True_Odds_Calculator_3-way'!B266)</f>
        <v>3.36</v>
      </c>
      <c r="C265" s="4">
        <f>IF('True_Odds_Calculator_3-way'!C266="","",'True_Odds_Calculator_3-way'!C266)</f>
        <v>3.88</v>
      </c>
      <c r="D265" s="4">
        <f t="shared" si="20"/>
        <v>2.9284655671033777E-2</v>
      </c>
      <c r="E265" s="4">
        <f t="shared" si="21"/>
        <v>2.1543733576491415</v>
      </c>
      <c r="F265" s="4">
        <f t="shared" si="22"/>
        <v>3.4739411508758131</v>
      </c>
      <c r="G265" s="4">
        <f t="shared" si="23"/>
        <v>4.0327392797076991</v>
      </c>
      <c r="I265" s="4">
        <f t="shared" si="24"/>
        <v>1.0292846556710338</v>
      </c>
    </row>
    <row r="266" spans="1:9" x14ac:dyDescent="0.2">
      <c r="A266" s="4">
        <f>IF('True_Odds_Calculator_3-way'!A267="","",'True_Odds_Calculator_3-way'!A267)</f>
        <v>2.5</v>
      </c>
      <c r="B266" s="4">
        <f>IF('True_Odds_Calculator_3-way'!B267="","",'True_Odds_Calculator_3-way'!B267)</f>
        <v>3.02</v>
      </c>
      <c r="C266" s="4">
        <f>IF('True_Odds_Calculator_3-way'!C267="","",'True_Odds_Calculator_3-way'!C267)</f>
        <v>3.37</v>
      </c>
      <c r="D266" s="4">
        <f t="shared" si="20"/>
        <v>2.7861732859080002E-2</v>
      </c>
      <c r="E266" s="4">
        <f t="shared" si="21"/>
        <v>2.559425013328505</v>
      </c>
      <c r="F266" s="4">
        <f t="shared" si="22"/>
        <v>3.1071476546948849</v>
      </c>
      <c r="G266" s="4">
        <f t="shared" si="23"/>
        <v>3.4788820979805029</v>
      </c>
      <c r="I266" s="4">
        <f t="shared" si="24"/>
        <v>1.02786173285908</v>
      </c>
    </row>
    <row r="267" spans="1:9" x14ac:dyDescent="0.2">
      <c r="A267" s="4">
        <f>IF('True_Odds_Calculator_3-way'!A268="","",'True_Odds_Calculator_3-way'!A268)</f>
        <v>2.96</v>
      </c>
      <c r="B267" s="4">
        <f>IF('True_Odds_Calculator_3-way'!B268="","",'True_Odds_Calculator_3-way'!B268)</f>
        <v>3.21</v>
      </c>
      <c r="C267" s="4">
        <f>IF('True_Odds_Calculator_3-way'!C268="","",'True_Odds_Calculator_3-way'!C268)</f>
        <v>2.65</v>
      </c>
      <c r="D267" s="4">
        <f t="shared" si="20"/>
        <v>2.6722808154654221E-2</v>
      </c>
      <c r="E267" s="4">
        <f t="shared" si="21"/>
        <v>3.0401583473660816</v>
      </c>
      <c r="F267" s="4">
        <f t="shared" si="22"/>
        <v>3.3044865204902711</v>
      </c>
      <c r="G267" s="4">
        <f t="shared" si="23"/>
        <v>2.7140659256954414</v>
      </c>
      <c r="I267" s="4">
        <f t="shared" si="24"/>
        <v>1.0267228081546542</v>
      </c>
    </row>
    <row r="268" spans="1:9" x14ac:dyDescent="0.2">
      <c r="A268" s="4">
        <f>IF('True_Odds_Calculator_3-way'!A269="","",'True_Odds_Calculator_3-way'!A269)</f>
        <v>13.03</v>
      </c>
      <c r="B268" s="4">
        <f>IF('True_Odds_Calculator_3-way'!B269="","",'True_Odds_Calculator_3-way'!B269)</f>
        <v>7.12</v>
      </c>
      <c r="C268" s="4">
        <f>IF('True_Odds_Calculator_3-way'!C269="","",'True_Odds_Calculator_3-way'!C269)</f>
        <v>1.22</v>
      </c>
      <c r="D268" s="4">
        <f t="shared" si="20"/>
        <v>3.6867540186319214E-2</v>
      </c>
      <c r="E268" s="4">
        <f t="shared" si="21"/>
        <v>15.514269140386403</v>
      </c>
      <c r="F268" s="4">
        <f t="shared" si="22"/>
        <v>7.802730850514668</v>
      </c>
      <c r="G268" s="4">
        <f t="shared" si="23"/>
        <v>1.2385696262914814</v>
      </c>
      <c r="I268" s="4">
        <f t="shared" si="24"/>
        <v>1.0368675401863192</v>
      </c>
    </row>
    <row r="269" spans="1:9" x14ac:dyDescent="0.2">
      <c r="A269" s="4">
        <f>IF('True_Odds_Calculator_3-way'!A270="","",'True_Odds_Calculator_3-way'!A270)</f>
        <v>1.73</v>
      </c>
      <c r="B269" s="4">
        <f>IF('True_Odds_Calculator_3-way'!B270="","",'True_Odds_Calculator_3-way'!B270)</f>
        <v>4.2</v>
      </c>
      <c r="C269" s="4">
        <f>IF('True_Odds_Calculator_3-way'!C270="","",'True_Odds_Calculator_3-way'!C270)</f>
        <v>4.66</v>
      </c>
      <c r="D269" s="4">
        <f t="shared" si="20"/>
        <v>3.0722194854274409E-2</v>
      </c>
      <c r="E269" s="4">
        <f t="shared" si="21"/>
        <v>1.7612022797792346</v>
      </c>
      <c r="F269" s="4">
        <f t="shared" si="22"/>
        <v>4.3887655129625367</v>
      </c>
      <c r="G269" s="4">
        <f t="shared" si="23"/>
        <v>4.8935280107294812</v>
      </c>
      <c r="I269" s="4">
        <f t="shared" si="24"/>
        <v>1.0307221948542744</v>
      </c>
    </row>
    <row r="270" spans="1:9" x14ac:dyDescent="0.2">
      <c r="A270" s="4">
        <f>IF('True_Odds_Calculator_3-way'!A271="","",'True_Odds_Calculator_3-way'!A271)</f>
        <v>2.4900000000000002</v>
      </c>
      <c r="B270" s="4">
        <f>IF('True_Odds_Calculator_3-way'!B271="","",'True_Odds_Calculator_3-way'!B271)</f>
        <v>3.63</v>
      </c>
      <c r="C270" s="4">
        <f>IF('True_Odds_Calculator_3-way'!C271="","",'True_Odds_Calculator_3-way'!C271)</f>
        <v>2.85</v>
      </c>
      <c r="D270" s="4">
        <f t="shared" si="20"/>
        <v>2.7965712349179217E-2</v>
      </c>
      <c r="E270" s="4">
        <f t="shared" si="21"/>
        <v>2.5491701685193955</v>
      </c>
      <c r="F270" s="4">
        <f t="shared" si="22"/>
        <v>3.7571358876022503</v>
      </c>
      <c r="G270" s="4">
        <f t="shared" si="23"/>
        <v>2.9277836783611875</v>
      </c>
      <c r="I270" s="4">
        <f t="shared" si="24"/>
        <v>1.0279657123491792</v>
      </c>
    </row>
    <row r="271" spans="1:9" x14ac:dyDescent="0.2">
      <c r="A271" s="4">
        <f>IF('True_Odds_Calculator_3-way'!A272="","",'True_Odds_Calculator_3-way'!A272)</f>
        <v>1.78</v>
      </c>
      <c r="B271" s="4">
        <f>IF('True_Odds_Calculator_3-way'!B272="","",'True_Odds_Calculator_3-way'!B272)</f>
        <v>4.1500000000000004</v>
      </c>
      <c r="C271" s="4">
        <f>IF('True_Odds_Calculator_3-way'!C272="","",'True_Odds_Calculator_3-way'!C272)</f>
        <v>4.42</v>
      </c>
      <c r="D271" s="4">
        <f t="shared" si="20"/>
        <v>2.9005952122078238E-2</v>
      </c>
      <c r="E271" s="4">
        <f t="shared" si="21"/>
        <v>1.8111706051964851</v>
      </c>
      <c r="F271" s="4">
        <f t="shared" si="22"/>
        <v>4.3234791712828633</v>
      </c>
      <c r="G271" s="4">
        <f t="shared" si="23"/>
        <v>4.6173233260770985</v>
      </c>
      <c r="I271" s="4">
        <f t="shared" si="24"/>
        <v>1.0290059521220782</v>
      </c>
    </row>
    <row r="272" spans="1:9" x14ac:dyDescent="0.2">
      <c r="A272" s="4">
        <f>IF('True_Odds_Calculator_3-way'!A273="","",'True_Odds_Calculator_3-way'!A273)</f>
        <v>2.69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2.79</v>
      </c>
      <c r="D272" s="4">
        <f t="shared" si="20"/>
        <v>2.7789198583058727E-2</v>
      </c>
      <c r="E272" s="4">
        <f t="shared" si="21"/>
        <v>2.7587413459548236</v>
      </c>
      <c r="F272" s="4">
        <f t="shared" si="22"/>
        <v>3.4679356920541422</v>
      </c>
      <c r="G272" s="4">
        <f t="shared" si="23"/>
        <v>2.8640175394999918</v>
      </c>
      <c r="I272" s="4">
        <f t="shared" si="24"/>
        <v>1.0277891985830587</v>
      </c>
    </row>
    <row r="273" spans="1:9" x14ac:dyDescent="0.2">
      <c r="A273" s="4">
        <f>IF('True_Odds_Calculator_3-way'!A274="","",'True_Odds_Calculator_3-way'!A274)</f>
        <v>4.62</v>
      </c>
      <c r="B273" s="4">
        <f>IF('True_Odds_Calculator_3-way'!B274="","",'True_Odds_Calculator_3-way'!B274)</f>
        <v>3.55</v>
      </c>
      <c r="C273" s="4">
        <f>IF('True_Odds_Calculator_3-way'!C274="","",'True_Odds_Calculator_3-way'!C274)</f>
        <v>1.88</v>
      </c>
      <c r="D273" s="4">
        <f t="shared" si="20"/>
        <v>3.0055250912308207E-2</v>
      </c>
      <c r="E273" s="4">
        <f t="shared" si="21"/>
        <v>4.8442149054635495</v>
      </c>
      <c r="F273" s="4">
        <f t="shared" si="22"/>
        <v>3.6809130730980555</v>
      </c>
      <c r="G273" s="4">
        <f t="shared" si="23"/>
        <v>1.9160888121454263</v>
      </c>
      <c r="I273" s="4">
        <f t="shared" si="24"/>
        <v>1.0300552509123082</v>
      </c>
    </row>
    <row r="274" spans="1:9" x14ac:dyDescent="0.2">
      <c r="A274" s="4">
        <f>IF('True_Odds_Calculator_3-way'!A275="","",'True_Odds_Calculator_3-way'!A275)</f>
        <v>1.23</v>
      </c>
      <c r="B274" s="4">
        <f>IF('True_Odds_Calculator_3-way'!B275="","",'True_Odds_Calculator_3-way'!B275)</f>
        <v>6.45</v>
      </c>
      <c r="C274" s="4">
        <f>IF('True_Odds_Calculator_3-way'!C275="","",'True_Odds_Calculator_3-way'!C275)</f>
        <v>15.05</v>
      </c>
      <c r="D274" s="4">
        <f t="shared" si="20"/>
        <v>3.4492072495475812E-2</v>
      </c>
      <c r="E274" s="4">
        <f t="shared" si="21"/>
        <v>1.2476438673151884</v>
      </c>
      <c r="F274" s="4">
        <f t="shared" si="22"/>
        <v>6.9666311233770317</v>
      </c>
      <c r="G274" s="4">
        <f t="shared" si="23"/>
        <v>18.199082418482718</v>
      </c>
      <c r="I274" s="4">
        <f t="shared" si="24"/>
        <v>1.0344920724954758</v>
      </c>
    </row>
    <row r="275" spans="1:9" x14ac:dyDescent="0.2">
      <c r="A275" s="4">
        <f>IF('True_Odds_Calculator_3-way'!A276="","",'True_Odds_Calculator_3-way'!A276)</f>
        <v>1.79</v>
      </c>
      <c r="B275" s="4">
        <f>IF('True_Odds_Calculator_3-way'!B276="","",'True_Odds_Calculator_3-way'!B276)</f>
        <v>4.05</v>
      </c>
      <c r="C275" s="4">
        <f>IF('True_Odds_Calculator_3-way'!C276="","",'True_Odds_Calculator_3-way'!C276)</f>
        <v>4.46</v>
      </c>
      <c r="D275" s="4">
        <f t="shared" si="20"/>
        <v>2.9788044760779897E-2</v>
      </c>
      <c r="E275" s="4">
        <f t="shared" si="21"/>
        <v>1.8223903150855028</v>
      </c>
      <c r="F275" s="4">
        <f t="shared" si="22"/>
        <v>4.2196900257405581</v>
      </c>
      <c r="G275" s="4">
        <f t="shared" si="23"/>
        <v>4.666662657436456</v>
      </c>
      <c r="I275" s="4">
        <f t="shared" si="24"/>
        <v>1.0297880447607799</v>
      </c>
    </row>
    <row r="276" spans="1:9" x14ac:dyDescent="0.2">
      <c r="A276" s="4">
        <f>IF('True_Odds_Calculator_3-way'!A277="","",'True_Odds_Calculator_3-way'!A277)</f>
        <v>1.9</v>
      </c>
      <c r="B276" s="4">
        <f>IF('True_Odds_Calculator_3-way'!B277="","",'True_Odds_Calculator_3-way'!B277)</f>
        <v>3.74</v>
      </c>
      <c r="C276" s="4">
        <f>IF('True_Odds_Calculator_3-way'!C277="","",'True_Odds_Calculator_3-way'!C277)</f>
        <v>4.22</v>
      </c>
      <c r="D276" s="4">
        <f t="shared" si="20"/>
        <v>3.0662293262619045E-2</v>
      </c>
      <c r="E276" s="4">
        <f t="shared" si="21"/>
        <v>1.9376276682722748</v>
      </c>
      <c r="F276" s="4">
        <f t="shared" si="22"/>
        <v>3.8886460579255595</v>
      </c>
      <c r="G276" s="4">
        <f t="shared" si="23"/>
        <v>4.4102199571341449</v>
      </c>
      <c r="I276" s="4">
        <f t="shared" si="24"/>
        <v>1.030662293262619</v>
      </c>
    </row>
    <row r="277" spans="1:9" x14ac:dyDescent="0.2">
      <c r="A277" s="4">
        <f>IF('True_Odds_Calculator_3-way'!A278="","",'True_Odds_Calculator_3-way'!A278)</f>
        <v>2.4500000000000002</v>
      </c>
      <c r="B277" s="4">
        <f>IF('True_Odds_Calculator_3-way'!B278="","",'True_Odds_Calculator_3-way'!B278)</f>
        <v>3.78</v>
      </c>
      <c r="C277" s="4">
        <f>IF('True_Odds_Calculator_3-way'!C278="","",'True_Odds_Calculator_3-way'!C278)</f>
        <v>2.82</v>
      </c>
      <c r="D277" s="4">
        <f t="shared" si="20"/>
        <v>2.7323458934401135E-2</v>
      </c>
      <c r="E277" s="4">
        <f t="shared" si="21"/>
        <v>2.5059174379710103</v>
      </c>
      <c r="F277" s="4">
        <f t="shared" si="22"/>
        <v>3.9147761851797438</v>
      </c>
      <c r="G277" s="4">
        <f t="shared" si="23"/>
        <v>2.8943383345487264</v>
      </c>
      <c r="I277" s="4">
        <f t="shared" si="24"/>
        <v>1.0273234589344011</v>
      </c>
    </row>
    <row r="278" spans="1:9" x14ac:dyDescent="0.2">
      <c r="A278" s="4">
        <f>IF('True_Odds_Calculator_3-way'!A279="","",'True_Odds_Calculator_3-way'!A279)</f>
        <v>4.34</v>
      </c>
      <c r="B278" s="4">
        <f>IF('True_Odds_Calculator_3-way'!B279="","",'True_Odds_Calculator_3-way'!B279)</f>
        <v>3.9</v>
      </c>
      <c r="C278" s="4">
        <f>IF('True_Odds_Calculator_3-way'!C279="","",'True_Odds_Calculator_3-way'!C279)</f>
        <v>1.82</v>
      </c>
      <c r="D278" s="4">
        <f t="shared" si="20"/>
        <v>3.6275552404584577E-2</v>
      </c>
      <c r="E278" s="4">
        <f t="shared" si="21"/>
        <v>4.5803716399061871</v>
      </c>
      <c r="F278" s="4">
        <f t="shared" si="22"/>
        <v>4.093019506690311</v>
      </c>
      <c r="G278" s="4">
        <f t="shared" si="23"/>
        <v>1.8609543355566958</v>
      </c>
      <c r="I278" s="4">
        <f t="shared" si="24"/>
        <v>1.0362755524045846</v>
      </c>
    </row>
    <row r="279" spans="1:9" x14ac:dyDescent="0.2">
      <c r="A279" s="4">
        <f>IF('True_Odds_Calculator_3-way'!A280="","",'True_Odds_Calculator_3-way'!A280)</f>
        <v>1.8</v>
      </c>
      <c r="B279" s="4">
        <f>IF('True_Odds_Calculator_3-way'!B280="","",'True_Odds_Calculator_3-way'!B280)</f>
        <v>3.81</v>
      </c>
      <c r="C279" s="4">
        <f>IF('True_Odds_Calculator_3-way'!C280="","",'True_Odds_Calculator_3-way'!C280)</f>
        <v>4.59</v>
      </c>
      <c r="D279" s="4">
        <f t="shared" si="20"/>
        <v>3.5887670903882229E-2</v>
      </c>
      <c r="E279" s="4">
        <f t="shared" si="21"/>
        <v>1.839611625974354</v>
      </c>
      <c r="F279" s="4">
        <f t="shared" si="22"/>
        <v>3.9919421110299496</v>
      </c>
      <c r="G279" s="4">
        <f t="shared" si="23"/>
        <v>4.8566707398355931</v>
      </c>
      <c r="I279" s="4">
        <f t="shared" si="24"/>
        <v>1.0358876709038822</v>
      </c>
    </row>
    <row r="280" spans="1:9" x14ac:dyDescent="0.2">
      <c r="A280" s="4">
        <f>IF('True_Odds_Calculator_3-way'!A281="","",'True_Odds_Calculator_3-way'!A281)</f>
        <v>2.38</v>
      </c>
      <c r="B280" s="4">
        <f>IF('True_Odds_Calculator_3-way'!B281="","",'True_Odds_Calculator_3-way'!B281)</f>
        <v>3.53</v>
      </c>
      <c r="C280" s="4">
        <f>IF('True_Odds_Calculator_3-way'!C281="","",'True_Odds_Calculator_3-way'!C281)</f>
        <v>3.04</v>
      </c>
      <c r="D280" s="4">
        <f t="shared" si="20"/>
        <v>3.2401554628113338E-2</v>
      </c>
      <c r="E280" s="4">
        <f t="shared" si="21"/>
        <v>2.4427925525606407</v>
      </c>
      <c r="F280" s="4">
        <f t="shared" si="22"/>
        <v>3.6699186935795169</v>
      </c>
      <c r="G280" s="4">
        <f t="shared" si="23"/>
        <v>3.1432025787294209</v>
      </c>
      <c r="I280" s="4">
        <f t="shared" si="24"/>
        <v>1.0324015546281133</v>
      </c>
    </row>
    <row r="281" spans="1:9" x14ac:dyDescent="0.2">
      <c r="A281" s="4">
        <f>IF('True_Odds_Calculator_3-way'!A282="","",'True_Odds_Calculator_3-way'!A282)</f>
        <v>2.71</v>
      </c>
      <c r="B281" s="4">
        <f>IF('True_Odds_Calculator_3-way'!B282="","",'True_Odds_Calculator_3-way'!B282)</f>
        <v>3.55</v>
      </c>
      <c r="C281" s="4">
        <f>IF('True_Odds_Calculator_3-way'!C282="","",'True_Odds_Calculator_3-way'!C282)</f>
        <v>2.62</v>
      </c>
      <c r="D281" s="4">
        <f t="shared" si="20"/>
        <v>3.2373220194947816E-2</v>
      </c>
      <c r="E281" s="4">
        <f t="shared" si="21"/>
        <v>2.7916381320788077</v>
      </c>
      <c r="F281" s="4">
        <f t="shared" si="22"/>
        <v>3.6914117476485995</v>
      </c>
      <c r="G281" s="4">
        <f t="shared" si="23"/>
        <v>2.6962294499190778</v>
      </c>
      <c r="I281" s="4">
        <f t="shared" si="24"/>
        <v>1.0323732201949478</v>
      </c>
    </row>
    <row r="282" spans="1:9" x14ac:dyDescent="0.2">
      <c r="A282" s="4">
        <f>IF('True_Odds_Calculator_3-way'!A283="","",'True_Odds_Calculator_3-way'!A283)</f>
        <v>3.01</v>
      </c>
      <c r="B282" s="4">
        <f>IF('True_Odds_Calculator_3-way'!B283="","",'True_Odds_Calculator_3-way'!B283)</f>
        <v>3.84</v>
      </c>
      <c r="C282" s="4">
        <f>IF('True_Odds_Calculator_3-way'!C283="","",'True_Odds_Calculator_3-way'!C283)</f>
        <v>2.13</v>
      </c>
      <c r="D282" s="4">
        <f t="shared" si="20"/>
        <v>6.2126148363046418E-2</v>
      </c>
      <c r="E282" s="4">
        <f t="shared" si="21"/>
        <v>3.2100956480876377</v>
      </c>
      <c r="F282" s="4">
        <f t="shared" si="22"/>
        <v>4.1717431471241708</v>
      </c>
      <c r="G282" s="4">
        <f t="shared" si="23"/>
        <v>2.228288852741406</v>
      </c>
      <c r="I282" s="4">
        <f t="shared" si="24"/>
        <v>1.0621261483630464</v>
      </c>
    </row>
    <row r="283" spans="1:9" x14ac:dyDescent="0.2">
      <c r="A283" s="4">
        <f>IF('True_Odds_Calculator_3-way'!A284="","",'True_Odds_Calculator_3-way'!A284)</f>
        <v>2.1</v>
      </c>
      <c r="B283" s="4">
        <f>IF('True_Odds_Calculator_3-way'!B284="","",'True_Odds_Calculator_3-way'!B284)</f>
        <v>3.92</v>
      </c>
      <c r="C283" s="4">
        <f>IF('True_Odds_Calculator_3-way'!C284="","",'True_Odds_Calculator_3-way'!C284)</f>
        <v>3.13</v>
      </c>
      <c r="D283" s="4">
        <f t="shared" si="20"/>
        <v>5.0781334898176489E-2</v>
      </c>
      <c r="E283" s="4">
        <f t="shared" si="21"/>
        <v>2.1773998911560333</v>
      </c>
      <c r="F283" s="4">
        <f t="shared" si="22"/>
        <v>4.1985947195522568</v>
      </c>
      <c r="G283" s="4">
        <f t="shared" si="23"/>
        <v>3.3051109222167683</v>
      </c>
      <c r="I283" s="4">
        <f t="shared" si="24"/>
        <v>1.0507813348981765</v>
      </c>
    </row>
    <row r="284" spans="1:9" x14ac:dyDescent="0.2">
      <c r="A284" s="4">
        <f>IF('True_Odds_Calculator_3-way'!A285="","",'True_Odds_Calculator_3-way'!A285)</f>
        <v>1.4</v>
      </c>
      <c r="B284" s="4">
        <f>IF('True_Odds_Calculator_3-way'!B285="","",'True_Odds_Calculator_3-way'!B285)</f>
        <v>4.9800000000000004</v>
      </c>
      <c r="C284" s="4">
        <f>IF('True_Odds_Calculator_3-way'!C285="","",'True_Odds_Calculator_3-way'!C285)</f>
        <v>6.95</v>
      </c>
      <c r="D284" s="4">
        <f t="shared" si="20"/>
        <v>5.8973819223450796E-2</v>
      </c>
      <c r="E284" s="4">
        <f t="shared" si="21"/>
        <v>1.4396199470366047</v>
      </c>
      <c r="F284" s="4">
        <f t="shared" si="22"/>
        <v>5.5204311038872271</v>
      </c>
      <c r="G284" s="4">
        <f t="shared" si="23"/>
        <v>8.0497829265051166</v>
      </c>
      <c r="I284" s="4">
        <f t="shared" si="24"/>
        <v>1.0589738192234508</v>
      </c>
    </row>
    <row r="285" spans="1:9" x14ac:dyDescent="0.2">
      <c r="A285" s="4">
        <f>IF('True_Odds_Calculator_3-way'!A286="","",'True_Odds_Calculator_3-way'!A286)</f>
        <v>1.98</v>
      </c>
      <c r="B285" s="4">
        <f>IF('True_Odds_Calculator_3-way'!B286="","",'True_Odds_Calculator_3-way'!B286)</f>
        <v>3.57</v>
      </c>
      <c r="C285" s="4">
        <f>IF('True_Odds_Calculator_3-way'!C286="","",'True_Odds_Calculator_3-way'!C286)</f>
        <v>3.75</v>
      </c>
      <c r="D285" s="4">
        <f t="shared" si="20"/>
        <v>5.1829216535098865E-2</v>
      </c>
      <c r="E285" s="4">
        <f t="shared" si="21"/>
        <v>2.0501293548499366</v>
      </c>
      <c r="F285" s="4">
        <f t="shared" si="22"/>
        <v>3.804659073783021</v>
      </c>
      <c r="G285" s="4">
        <f t="shared" si="23"/>
        <v>4.0097796737083344</v>
      </c>
      <c r="I285" s="4">
        <f t="shared" si="24"/>
        <v>1.0518292165350989</v>
      </c>
    </row>
    <row r="286" spans="1:9" x14ac:dyDescent="0.2">
      <c r="A286" s="4">
        <f>IF('True_Odds_Calculator_3-way'!A287="","",'True_Odds_Calculator_3-way'!A287)</f>
        <v>6.2</v>
      </c>
      <c r="B286" s="4">
        <f>IF('True_Odds_Calculator_3-way'!B287="","",'True_Odds_Calculator_3-way'!B287)</f>
        <v>5.13</v>
      </c>
      <c r="C286" s="4">
        <f>IF('True_Odds_Calculator_3-way'!C287="","",'True_Odds_Calculator_3-way'!C287)</f>
        <v>1.43</v>
      </c>
      <c r="D286" s="4">
        <f t="shared" si="20"/>
        <v>5.5522795760486909E-2</v>
      </c>
      <c r="E286" s="4">
        <f t="shared" si="21"/>
        <v>7.0036484248844371</v>
      </c>
      <c r="F286" s="4">
        <f t="shared" si="22"/>
        <v>5.6681574299164055</v>
      </c>
      <c r="G286" s="4">
        <f t="shared" si="23"/>
        <v>1.4688750502192423</v>
      </c>
      <c r="I286" s="4">
        <f t="shared" si="24"/>
        <v>1.0555227957604869</v>
      </c>
    </row>
    <row r="287" spans="1:9" x14ac:dyDescent="0.2">
      <c r="A287" s="4">
        <f>IF('True_Odds_Calculator_3-way'!A288="","",'True_Odds_Calculator_3-way'!A288)</f>
        <v>2.65</v>
      </c>
      <c r="B287" s="4">
        <f>IF('True_Odds_Calculator_3-way'!B288="","",'True_Odds_Calculator_3-way'!B288)</f>
        <v>3.61</v>
      </c>
      <c r="C287" s="4">
        <f>IF('True_Odds_Calculator_3-way'!C288="","",'True_Odds_Calculator_3-way'!C288)</f>
        <v>2.54</v>
      </c>
      <c r="D287" s="4">
        <f t="shared" si="20"/>
        <v>4.8067588216920143E-2</v>
      </c>
      <c r="E287" s="4">
        <f t="shared" si="21"/>
        <v>2.7675075483452867</v>
      </c>
      <c r="F287" s="4">
        <f t="shared" si="22"/>
        <v>3.8316263697101878</v>
      </c>
      <c r="G287" s="4">
        <f t="shared" si="23"/>
        <v>2.6477563344691228</v>
      </c>
      <c r="I287" s="4">
        <f t="shared" si="24"/>
        <v>1.0480675882169201</v>
      </c>
    </row>
    <row r="288" spans="1:9" x14ac:dyDescent="0.2">
      <c r="A288" s="4">
        <f>IF('True_Odds_Calculator_3-way'!A289="","",'True_Odds_Calculator_3-way'!A289)</f>
        <v>1.63</v>
      </c>
      <c r="B288" s="4">
        <f>IF('True_Odds_Calculator_3-way'!B289="","",'True_Odds_Calculator_3-way'!B289)</f>
        <v>4.3499999999999996</v>
      </c>
      <c r="C288" s="4">
        <f>IF('True_Odds_Calculator_3-way'!C289="","",'True_Odds_Calculator_3-way'!C289)</f>
        <v>4.76</v>
      </c>
      <c r="D288" s="4">
        <f t="shared" si="20"/>
        <v>5.3466023600047263E-2</v>
      </c>
      <c r="E288" s="4">
        <f t="shared" si="21"/>
        <v>1.6787679968060207</v>
      </c>
      <c r="F288" s="4">
        <f t="shared" si="22"/>
        <v>4.715578701073218</v>
      </c>
      <c r="G288" s="4">
        <f t="shared" si="23"/>
        <v>5.2012351171059921</v>
      </c>
      <c r="I288" s="4">
        <f t="shared" si="24"/>
        <v>1.0534660236000473</v>
      </c>
    </row>
    <row r="289" spans="1:9" x14ac:dyDescent="0.2">
      <c r="A289" s="4">
        <f>IF('True_Odds_Calculator_3-way'!A290="","",'True_Odds_Calculator_3-way'!A290)</f>
        <v>1.32</v>
      </c>
      <c r="B289" s="4">
        <f>IF('True_Odds_Calculator_3-way'!B290="","",'True_Odds_Calculator_3-way'!B290)</f>
        <v>5.77</v>
      </c>
      <c r="C289" s="4">
        <f>IF('True_Odds_Calculator_3-way'!C290="","",'True_Odds_Calculator_3-way'!C290)</f>
        <v>7.74</v>
      </c>
      <c r="D289" s="4">
        <f t="shared" si="20"/>
        <v>6.0084949287319223E-2</v>
      </c>
      <c r="E289" s="4">
        <f t="shared" si="21"/>
        <v>1.3558449859785544</v>
      </c>
      <c r="F289" s="4">
        <f t="shared" si="22"/>
        <v>6.5239271049318548</v>
      </c>
      <c r="G289" s="4">
        <f t="shared" si="23"/>
        <v>9.159971111199507</v>
      </c>
      <c r="I289" s="4">
        <f t="shared" si="24"/>
        <v>1.0600849492873192</v>
      </c>
    </row>
    <row r="290" spans="1:9" x14ac:dyDescent="0.2">
      <c r="A290" s="4">
        <f>IF('True_Odds_Calculator_3-way'!A291="","",'True_Odds_Calculator_3-way'!A291)</f>
        <v>1.28</v>
      </c>
      <c r="B290" s="4">
        <f>IF('True_Odds_Calculator_3-way'!B291="","",'True_Odds_Calculator_3-way'!B291)</f>
        <v>5.9</v>
      </c>
      <c r="C290" s="4">
        <f>IF('True_Odds_Calculator_3-way'!C291="","",'True_Odds_Calculator_3-way'!C291)</f>
        <v>9.5</v>
      </c>
      <c r="D290" s="4">
        <f t="shared" si="20"/>
        <v>5.6004683318465531E-2</v>
      </c>
      <c r="E290" s="4">
        <f t="shared" si="21"/>
        <v>1.3113347793239587</v>
      </c>
      <c r="F290" s="4">
        <f t="shared" si="22"/>
        <v>6.630275398927977</v>
      </c>
      <c r="G290" s="4">
        <f t="shared" si="23"/>
        <v>11.548020173838388</v>
      </c>
      <c r="I290" s="4">
        <f t="shared" si="24"/>
        <v>1.0560046833184655</v>
      </c>
    </row>
    <row r="291" spans="1:9" x14ac:dyDescent="0.2">
      <c r="A291" s="4">
        <f>IF('True_Odds_Calculator_3-way'!A292="","",'True_Odds_Calculator_3-way'!A292)</f>
        <v>2.4900000000000002</v>
      </c>
      <c r="B291" s="4">
        <f>IF('True_Odds_Calculator_3-way'!B292="","",'True_Odds_Calculator_3-way'!B292)</f>
        <v>3.8</v>
      </c>
      <c r="C291" s="4">
        <f>IF('True_Odds_Calculator_3-way'!C292="","",'True_Odds_Calculator_3-way'!C292)</f>
        <v>2.59</v>
      </c>
      <c r="D291" s="4">
        <f t="shared" si="20"/>
        <v>5.0864706540039384E-2</v>
      </c>
      <c r="E291" s="4">
        <f t="shared" si="21"/>
        <v>2.5997557239383471</v>
      </c>
      <c r="F291" s="4">
        <f t="shared" si="22"/>
        <v>4.061689054283848</v>
      </c>
      <c r="G291" s="4">
        <f t="shared" si="23"/>
        <v>2.7089590515367279</v>
      </c>
      <c r="I291" s="4">
        <f t="shared" si="24"/>
        <v>1.0508647065400394</v>
      </c>
    </row>
    <row r="292" spans="1:9" x14ac:dyDescent="0.2">
      <c r="A292" s="4">
        <f>IF('True_Odds_Calculator_3-way'!A293="","",'True_Odds_Calculator_3-way'!A293)</f>
        <v>2.0699999999999998</v>
      </c>
      <c r="B292" s="4">
        <f>IF('True_Odds_Calculator_3-way'!B293="","",'True_Odds_Calculator_3-way'!B293)</f>
        <v>3.76</v>
      </c>
      <c r="C292" s="4">
        <f>IF('True_Odds_Calculator_3-way'!C293="","",'True_Odds_Calculator_3-way'!C293)</f>
        <v>3.66</v>
      </c>
      <c r="D292" s="4">
        <f t="shared" si="20"/>
        <v>2.2273277963971161E-2</v>
      </c>
      <c r="E292" s="4">
        <f t="shared" si="21"/>
        <v>2.1023094730490626</v>
      </c>
      <c r="F292" s="4">
        <f t="shared" si="22"/>
        <v>3.8679778576301231</v>
      </c>
      <c r="G292" s="4">
        <f t="shared" si="23"/>
        <v>3.7622326493481522</v>
      </c>
      <c r="I292" s="4">
        <f t="shared" si="24"/>
        <v>1.0222732779639712</v>
      </c>
    </row>
    <row r="293" spans="1:9" x14ac:dyDescent="0.2">
      <c r="A293" s="4">
        <f>IF('True_Odds_Calculator_3-way'!A294="","",'True_Odds_Calculator_3-way'!A294)</f>
        <v>3.42</v>
      </c>
      <c r="B293" s="4">
        <f>IF('True_Odds_Calculator_3-way'!B294="","",'True_Odds_Calculator_3-way'!B294)</f>
        <v>3</v>
      </c>
      <c r="C293" s="4">
        <f>IF('True_Odds_Calculator_3-way'!C294="","",'True_Odds_Calculator_3-way'!C294)</f>
        <v>2.52</v>
      </c>
      <c r="D293" s="4">
        <f t="shared" si="20"/>
        <v>2.2556390977443552E-2</v>
      </c>
      <c r="E293" s="4">
        <f t="shared" si="21"/>
        <v>3.5102639296187679</v>
      </c>
      <c r="F293" s="4">
        <f t="shared" si="22"/>
        <v>3.069230769230769</v>
      </c>
      <c r="G293" s="4">
        <f t="shared" si="23"/>
        <v>2.5686695278969958</v>
      </c>
      <c r="I293" s="4">
        <f t="shared" si="24"/>
        <v>1.0225563909774436</v>
      </c>
    </row>
    <row r="294" spans="1:9" x14ac:dyDescent="0.2">
      <c r="A294" s="4">
        <f>IF('True_Odds_Calculator_3-way'!A295="","",'True_Odds_Calculator_3-way'!A295)</f>
        <v>1.51</v>
      </c>
      <c r="B294" s="4">
        <f>IF('True_Odds_Calculator_3-way'!B295="","",'True_Odds_Calculator_3-way'!B295)</f>
        <v>4.3499999999999996</v>
      </c>
      <c r="C294" s="4">
        <f>IF('True_Odds_Calculator_3-way'!C295="","",'True_Odds_Calculator_3-way'!C295)</f>
        <v>7.64</v>
      </c>
      <c r="D294" s="4">
        <f t="shared" si="20"/>
        <v>2.3026765456424458E-2</v>
      </c>
      <c r="E294" s="4">
        <f t="shared" si="21"/>
        <v>1.5277063281027707</v>
      </c>
      <c r="F294" s="4">
        <f t="shared" si="22"/>
        <v>4.5002582678596417</v>
      </c>
      <c r="G294" s="4">
        <f t="shared" si="23"/>
        <v>8.1159302941141593</v>
      </c>
      <c r="I294" s="4">
        <f t="shared" si="24"/>
        <v>1.0230267654564245</v>
      </c>
    </row>
    <row r="295" spans="1:9" x14ac:dyDescent="0.2">
      <c r="A295" s="4">
        <f>IF('True_Odds_Calculator_3-way'!A296="","",'True_Odds_Calculator_3-way'!A296)</f>
        <v>1.59</v>
      </c>
      <c r="B295" s="4">
        <f>IF('True_Odds_Calculator_3-way'!B296="","",'True_Odds_Calculator_3-way'!B296)</f>
        <v>4.0999999999999996</v>
      </c>
      <c r="C295" s="4">
        <f>IF('True_Odds_Calculator_3-way'!C296="","",'True_Odds_Calculator_3-way'!C296)</f>
        <v>6.56</v>
      </c>
      <c r="D295" s="4">
        <f t="shared" si="20"/>
        <v>2.527228102469703E-2</v>
      </c>
      <c r="E295" s="4">
        <f t="shared" si="21"/>
        <v>1.6115860818689356</v>
      </c>
      <c r="F295" s="4">
        <f t="shared" si="22"/>
        <v>4.2466749904999723</v>
      </c>
      <c r="G295" s="4">
        <f t="shared" si="23"/>
        <v>6.9437244807385055</v>
      </c>
      <c r="I295" s="4">
        <f t="shared" si="24"/>
        <v>1.025272281024697</v>
      </c>
    </row>
    <row r="296" spans="1:9" x14ac:dyDescent="0.2">
      <c r="A296" s="4">
        <f>IF('True_Odds_Calculator_3-way'!A297="","",'True_Odds_Calculator_3-way'!A297)</f>
        <v>2.5299999999999998</v>
      </c>
      <c r="B296" s="4">
        <f>IF('True_Odds_Calculator_3-way'!B297="","",'True_Odds_Calculator_3-way'!B297)</f>
        <v>2.83</v>
      </c>
      <c r="C296" s="4">
        <f>IF('True_Odds_Calculator_3-way'!C297="","",'True_Odds_Calculator_3-way'!C297)</f>
        <v>3.52</v>
      </c>
      <c r="D296" s="4">
        <f t="shared" si="20"/>
        <v>3.2704716546320567E-2</v>
      </c>
      <c r="E296" s="4">
        <f t="shared" si="21"/>
        <v>2.6017590583632493</v>
      </c>
      <c r="F296" s="4">
        <f t="shared" si="22"/>
        <v>2.9200889769519791</v>
      </c>
      <c r="G296" s="4">
        <f t="shared" si="23"/>
        <v>3.6604649775691147</v>
      </c>
      <c r="I296" s="4">
        <f t="shared" si="24"/>
        <v>1.0327047165463206</v>
      </c>
    </row>
    <row r="297" spans="1:9" x14ac:dyDescent="0.2">
      <c r="A297" s="4">
        <f>IF('True_Odds_Calculator_3-way'!A298="","",'True_Odds_Calculator_3-way'!A298)</f>
        <v>2.75</v>
      </c>
      <c r="B297" s="4">
        <f>IF('True_Odds_Calculator_3-way'!B298="","",'True_Odds_Calculator_3-way'!B298)</f>
        <v>2.82</v>
      </c>
      <c r="C297" s="4">
        <f>IF('True_Odds_Calculator_3-way'!C298="","",'True_Odds_Calculator_3-way'!C298)</f>
        <v>3.18</v>
      </c>
      <c r="D297" s="4">
        <f t="shared" si="20"/>
        <v>3.2711701519409164E-2</v>
      </c>
      <c r="E297" s="4">
        <f t="shared" si="21"/>
        <v>2.8350098290549162</v>
      </c>
      <c r="F297" s="4">
        <f t="shared" si="22"/>
        <v>2.9094630785384781</v>
      </c>
      <c r="G297" s="4">
        <f t="shared" si="23"/>
        <v>3.2942252975514621</v>
      </c>
      <c r="I297" s="4">
        <f t="shared" si="24"/>
        <v>1.0327117015194092</v>
      </c>
    </row>
    <row r="298" spans="1:9" x14ac:dyDescent="0.2">
      <c r="A298" s="4">
        <f>IF('True_Odds_Calculator_3-way'!A299="","",'True_Odds_Calculator_3-way'!A299)</f>
        <v>2.33</v>
      </c>
      <c r="B298" s="4">
        <f>IF('True_Odds_Calculator_3-way'!B299="","",'True_Odds_Calculator_3-way'!B299)</f>
        <v>2.87</v>
      </c>
      <c r="C298" s="4">
        <f>IF('True_Odds_Calculator_3-way'!C299="","",'True_Odds_Calculator_3-way'!C299)</f>
        <v>3.9</v>
      </c>
      <c r="D298" s="4">
        <f t="shared" si="20"/>
        <v>3.402686151560852E-2</v>
      </c>
      <c r="E298" s="4">
        <f t="shared" si="21"/>
        <v>2.3932476211771898</v>
      </c>
      <c r="F298" s="4">
        <f t="shared" si="22"/>
        <v>2.9665688288928433</v>
      </c>
      <c r="G298" s="4">
        <f t="shared" si="23"/>
        <v>4.0805006182887249</v>
      </c>
      <c r="I298" s="4">
        <f t="shared" si="24"/>
        <v>1.0340268615156085</v>
      </c>
    </row>
    <row r="299" spans="1:9" x14ac:dyDescent="0.2">
      <c r="A299" s="4">
        <f>IF('True_Odds_Calculator_3-way'!A300="","",'True_Odds_Calculator_3-way'!A300)</f>
        <v>2.89</v>
      </c>
      <c r="B299" s="4">
        <f>IF('True_Odds_Calculator_3-way'!B300="","",'True_Odds_Calculator_3-way'!B300)</f>
        <v>2.86</v>
      </c>
      <c r="C299" s="4">
        <f>IF('True_Odds_Calculator_3-way'!C300="","",'True_Odds_Calculator_3-way'!C300)</f>
        <v>2.96</v>
      </c>
      <c r="D299" s="4">
        <f t="shared" si="20"/>
        <v>3.3508948733862232E-2</v>
      </c>
      <c r="E299" s="4">
        <f t="shared" si="21"/>
        <v>2.98640191164221</v>
      </c>
      <c r="F299" s="4">
        <f t="shared" si="22"/>
        <v>2.9543781958206661</v>
      </c>
      <c r="G299" s="4">
        <f t="shared" si="23"/>
        <v>3.0612102308671734</v>
      </c>
      <c r="I299" s="4">
        <f t="shared" si="24"/>
        <v>1.0335089487338622</v>
      </c>
    </row>
    <row r="300" spans="1:9" x14ac:dyDescent="0.2">
      <c r="A300" s="4">
        <f>IF('True_Odds_Calculator_3-way'!A301="","",'True_Odds_Calculator_3-way'!A301)</f>
        <v>2.75</v>
      </c>
      <c r="B300" s="4">
        <f>IF('True_Odds_Calculator_3-way'!B301="","",'True_Odds_Calculator_3-way'!B301)</f>
        <v>3.3</v>
      </c>
      <c r="C300" s="4">
        <f>IF('True_Odds_Calculator_3-way'!C301="","",'True_Odds_Calculator_3-way'!C301)</f>
        <v>2.69</v>
      </c>
      <c r="D300" s="4">
        <f t="shared" si="20"/>
        <v>3.8413878562577608E-2</v>
      </c>
      <c r="E300" s="4">
        <f t="shared" si="21"/>
        <v>2.8503692604088626</v>
      </c>
      <c r="F300" s="4">
        <f t="shared" si="22"/>
        <v>3.4455945141674214</v>
      </c>
      <c r="G300" s="4">
        <f t="shared" si="23"/>
        <v>2.7859608745684703</v>
      </c>
      <c r="I300" s="4">
        <f t="shared" si="24"/>
        <v>1.0384138785625776</v>
      </c>
    </row>
    <row r="301" spans="1:9" x14ac:dyDescent="0.2">
      <c r="A301" s="4">
        <f>IF('True_Odds_Calculator_3-way'!A302="","",'True_Odds_Calculator_3-way'!A302)</f>
        <v>1.63</v>
      </c>
      <c r="B301" s="4">
        <f>IF('True_Odds_Calculator_3-way'!B302="","",'True_Odds_Calculator_3-way'!B302)</f>
        <v>4.04</v>
      </c>
      <c r="C301" s="4">
        <f>IF('True_Odds_Calculator_3-way'!C302="","",'True_Odds_Calculator_3-way'!C302)</f>
        <v>5.5</v>
      </c>
      <c r="D301" s="4">
        <f t="shared" si="20"/>
        <v>4.2839866808766836E-2</v>
      </c>
      <c r="E301" s="4">
        <f t="shared" si="21"/>
        <v>1.6688445730504819</v>
      </c>
      <c r="F301" s="4">
        <f t="shared" si="22"/>
        <v>4.2873410828854857</v>
      </c>
      <c r="G301" s="4">
        <f t="shared" si="23"/>
        <v>5.9687870797626905</v>
      </c>
      <c r="I301" s="4">
        <f t="shared" si="24"/>
        <v>1.0428398668087668</v>
      </c>
    </row>
    <row r="302" spans="1:9" x14ac:dyDescent="0.2">
      <c r="A302" s="4">
        <f>IF('True_Odds_Calculator_3-way'!A303="","",'True_Odds_Calculator_3-way'!A303)</f>
        <v>4.04</v>
      </c>
      <c r="B302" s="4">
        <f>IF('True_Odds_Calculator_3-way'!B303="","",'True_Odds_Calculator_3-way'!B303)</f>
        <v>3.75</v>
      </c>
      <c r="C302" s="4">
        <f>IF('True_Odds_Calculator_3-way'!C303="","",'True_Odds_Calculator_3-way'!C303)</f>
        <v>1.9</v>
      </c>
      <c r="D302" s="4">
        <f t="shared" si="20"/>
        <v>4.0507208615598422E-2</v>
      </c>
      <c r="E302" s="4">
        <f t="shared" si="21"/>
        <v>4.2730961452818059</v>
      </c>
      <c r="F302" s="4">
        <f t="shared" si="22"/>
        <v>3.9500045741469219</v>
      </c>
      <c r="G302" s="4">
        <f t="shared" si="23"/>
        <v>1.9500270978231415</v>
      </c>
      <c r="I302" s="4">
        <f t="shared" si="24"/>
        <v>1.0405072086155984</v>
      </c>
    </row>
    <row r="303" spans="1:9" x14ac:dyDescent="0.2">
      <c r="A303" s="4">
        <f>IF('True_Odds_Calculator_3-way'!A304="","",'True_Odds_Calculator_3-way'!A304)</f>
        <v>1.93</v>
      </c>
      <c r="B303" s="4">
        <f>IF('True_Odds_Calculator_3-way'!B304="","",'True_Odds_Calculator_3-way'!B304)</f>
        <v>3.7</v>
      </c>
      <c r="C303" s="4">
        <f>IF('True_Odds_Calculator_3-way'!C304="","",'True_Odds_Calculator_3-way'!C304)</f>
        <v>4.18</v>
      </c>
      <c r="D303" s="4">
        <f t="shared" si="20"/>
        <v>2.7639435056942663E-2</v>
      </c>
      <c r="E303" s="4">
        <f t="shared" si="21"/>
        <v>1.9649393127243382</v>
      </c>
      <c r="F303" s="4">
        <f t="shared" si="22"/>
        <v>3.8305792229858358</v>
      </c>
      <c r="G303" s="4">
        <f t="shared" si="23"/>
        <v>4.3474233881186413</v>
      </c>
      <c r="I303" s="4">
        <f t="shared" si="24"/>
        <v>1.0276394350569427</v>
      </c>
    </row>
    <row r="304" spans="1:9" x14ac:dyDescent="0.2">
      <c r="A304" s="4">
        <f>IF('True_Odds_Calculator_3-way'!A305="","",'True_Odds_Calculator_3-way'!A305)</f>
        <v>1.91</v>
      </c>
      <c r="B304" s="4">
        <f>IF('True_Odds_Calculator_3-way'!B305="","",'True_Odds_Calculator_3-way'!B305)</f>
        <v>4.1399999999999997</v>
      </c>
      <c r="C304" s="4">
        <f>IF('True_Odds_Calculator_3-way'!C305="","",'True_Odds_Calculator_3-way'!C305)</f>
        <v>3.8</v>
      </c>
      <c r="D304" s="4">
        <f t="shared" si="20"/>
        <v>2.8263997880732639E-2</v>
      </c>
      <c r="E304" s="4">
        <f t="shared" si="21"/>
        <v>1.9449997756044008</v>
      </c>
      <c r="F304" s="4">
        <f t="shared" si="22"/>
        <v>4.3080318398525757</v>
      </c>
      <c r="G304" s="4">
        <f t="shared" si="23"/>
        <v>3.9410954088940104</v>
      </c>
      <c r="I304" s="4">
        <f t="shared" si="24"/>
        <v>1.0282639978807326</v>
      </c>
    </row>
    <row r="305" spans="1:9" x14ac:dyDescent="0.2">
      <c r="A305" s="4">
        <f>IF('True_Odds_Calculator_3-way'!A306="","",'True_Odds_Calculator_3-way'!A306)</f>
        <v>4.33</v>
      </c>
      <c r="B305" s="4">
        <f>IF('True_Odds_Calculator_3-way'!B306="","",'True_Odds_Calculator_3-way'!B306)</f>
        <v>4.18</v>
      </c>
      <c r="C305" s="4">
        <f>IF('True_Odds_Calculator_3-way'!C306="","",'True_Odds_Calculator_3-way'!C306)</f>
        <v>1.79</v>
      </c>
      <c r="D305" s="4">
        <f t="shared" si="20"/>
        <v>2.8840549854950659E-2</v>
      </c>
      <c r="E305" s="4">
        <f t="shared" si="21"/>
        <v>4.5180716305230337</v>
      </c>
      <c r="F305" s="4">
        <f t="shared" si="22"/>
        <v>4.3550036415000344</v>
      </c>
      <c r="G305" s="4">
        <f t="shared" si="23"/>
        <v>1.8213420079737164</v>
      </c>
      <c r="I305" s="4">
        <f t="shared" si="24"/>
        <v>1.0288405498549507</v>
      </c>
    </row>
    <row r="306" spans="1:9" x14ac:dyDescent="0.2">
      <c r="A306" s="4">
        <f>IF('True_Odds_Calculator_3-way'!A307="","",'True_Odds_Calculator_3-way'!A307)</f>
        <v>43862</v>
      </c>
      <c r="B306" s="4">
        <f>IF('True_Odds_Calculator_3-way'!B307="","",'True_Odds_Calculator_3-way'!B307)</f>
        <v>4.01</v>
      </c>
      <c r="C306" s="4">
        <f>IF('True_Odds_Calculator_3-way'!C307="","",'True_Odds_Calculator_3-way'!C307)</f>
        <v>5.39</v>
      </c>
      <c r="D306" s="4">
        <f t="shared" si="20"/>
        <v>-0.56507188566119482</v>
      </c>
      <c r="E306" s="4">
        <f t="shared" si="21"/>
        <v>5.3084165039676625</v>
      </c>
      <c r="F306" s="4">
        <f t="shared" si="22"/>
        <v>2.284493171511297</v>
      </c>
      <c r="G306" s="4">
        <f t="shared" si="23"/>
        <v>2.6746116742666031</v>
      </c>
      <c r="I306" s="4">
        <f t="shared" si="24"/>
        <v>0.43492811433880518</v>
      </c>
    </row>
    <row r="307" spans="1:9" x14ac:dyDescent="0.2">
      <c r="A307" s="4">
        <f>IF('True_Odds_Calculator_3-way'!A308="","",'True_Odds_Calculator_3-way'!A308)</f>
        <v>3.08</v>
      </c>
      <c r="B307" s="4">
        <f>IF('True_Odds_Calculator_3-way'!B308="","",'True_Odds_Calculator_3-way'!B308)</f>
        <v>3.84</v>
      </c>
      <c r="C307" s="4">
        <f>IF('True_Odds_Calculator_3-way'!C308="","",'True_Odds_Calculator_3-way'!C308)</f>
        <v>2.29</v>
      </c>
      <c r="D307" s="4">
        <f t="shared" si="20"/>
        <v>2.1773214049415124E-2</v>
      </c>
      <c r="E307" s="4">
        <f t="shared" si="21"/>
        <v>3.1504240534559851</v>
      </c>
      <c r="F307" s="4">
        <f t="shared" si="22"/>
        <v>3.9500878176876815</v>
      </c>
      <c r="G307" s="4">
        <f t="shared" si="23"/>
        <v>2.32870356571132</v>
      </c>
      <c r="I307" s="4">
        <f t="shared" si="24"/>
        <v>1.0217732140494151</v>
      </c>
    </row>
    <row r="308" spans="1:9" x14ac:dyDescent="0.2">
      <c r="A308" s="4">
        <f>IF('True_Odds_Calculator_3-way'!A309="","",'True_Odds_Calculator_3-way'!A309)</f>
        <v>1.93</v>
      </c>
      <c r="B308" s="4">
        <f>IF('True_Odds_Calculator_3-way'!B309="","",'True_Odds_Calculator_3-way'!B309)</f>
        <v>3.59</v>
      </c>
      <c r="C308" s="4">
        <f>IF('True_Odds_Calculator_3-way'!C309="","",'True_Odds_Calculator_3-way'!C309)</f>
        <v>4.29</v>
      </c>
      <c r="D308" s="4">
        <f t="shared" si="20"/>
        <v>2.9786480159565976E-2</v>
      </c>
      <c r="E308" s="4">
        <f t="shared" si="21"/>
        <v>1.9677064414448118</v>
      </c>
      <c r="F308" s="4">
        <f t="shared" si="22"/>
        <v>3.7226935036361573</v>
      </c>
      <c r="G308" s="4">
        <f t="shared" si="23"/>
        <v>4.4808607707368218</v>
      </c>
      <c r="I308" s="4">
        <f t="shared" si="24"/>
        <v>1.029786480159566</v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>
        <f>IF('True_Odds_Calculator_3-way'!A311="","",'True_Odds_Calculator_3-way'!A311)</f>
        <v>2.48</v>
      </c>
      <c r="B310" s="4">
        <f>IF('True_Odds_Calculator_3-way'!B311="","",'True_Odds_Calculator_3-way'!B311)</f>
        <v>3.5</v>
      </c>
      <c r="C310" s="4">
        <f>IF('True_Odds_Calculator_3-way'!C311="","",'True_Odds_Calculator_3-way'!C311)</f>
        <v>2.96</v>
      </c>
      <c r="D310" s="4">
        <f t="shared" si="20"/>
        <v>2.6777930003736294E-2</v>
      </c>
      <c r="E310" s="4">
        <f t="shared" si="21"/>
        <v>2.5361410897604628</v>
      </c>
      <c r="F310" s="4">
        <f t="shared" si="22"/>
        <v>3.6128693565321726</v>
      </c>
      <c r="G310" s="4">
        <f t="shared" si="23"/>
        <v>3.0403281792363512</v>
      </c>
      <c r="I310" s="4">
        <f t="shared" si="24"/>
        <v>1.0267779300037363</v>
      </c>
    </row>
    <row r="311" spans="1:9" x14ac:dyDescent="0.2">
      <c r="A311" s="4">
        <f>IF('True_Odds_Calculator_3-way'!A312="","",'True_Odds_Calculator_3-way'!A312)</f>
        <v>2.84</v>
      </c>
      <c r="B311" s="4">
        <f>IF('True_Odds_Calculator_3-way'!B312="","",'True_Odds_Calculator_3-way'!B312)</f>
        <v>3.58</v>
      </c>
      <c r="C311" s="4">
        <f>IF('True_Odds_Calculator_3-way'!C312="","",'True_Odds_Calculator_3-way'!C312)</f>
        <v>2.58</v>
      </c>
      <c r="D311" s="4">
        <f t="shared" si="20"/>
        <v>1.9039184219691752E-2</v>
      </c>
      <c r="E311" s="4">
        <f t="shared" si="21"/>
        <v>2.8921270061172133</v>
      </c>
      <c r="F311" s="4">
        <f t="shared" si="22"/>
        <v>3.6632289019510873</v>
      </c>
      <c r="G311" s="4">
        <f t="shared" si="23"/>
        <v>2.6229473488856274</v>
      </c>
      <c r="I311" s="4">
        <f t="shared" si="24"/>
        <v>1.0190391842196918</v>
      </c>
    </row>
    <row r="312" spans="1:9" x14ac:dyDescent="0.2">
      <c r="A312" s="4">
        <f>IF('True_Odds_Calculator_3-way'!A313="","",'True_Odds_Calculator_3-way'!A313)</f>
        <v>1.79</v>
      </c>
      <c r="B312" s="4">
        <f>IF('True_Odds_Calculator_3-way'!B313="","",'True_Odds_Calculator_3-way'!B313)</f>
        <v>3.59</v>
      </c>
      <c r="C312" s="4">
        <f>IF('True_Odds_Calculator_3-way'!C313="","",'True_Odds_Calculator_3-way'!C313)</f>
        <v>5.48</v>
      </c>
      <c r="D312" s="4">
        <f t="shared" si="20"/>
        <v>1.9692501735338652E-2</v>
      </c>
      <c r="E312" s="4">
        <f t="shared" si="21"/>
        <v>1.8112823124483763</v>
      </c>
      <c r="F312" s="4">
        <f t="shared" si="22"/>
        <v>3.6766413791989789</v>
      </c>
      <c r="G312" s="4">
        <f t="shared" si="23"/>
        <v>5.6844800500709498</v>
      </c>
      <c r="I312" s="4">
        <f t="shared" si="24"/>
        <v>1.0196925017353387</v>
      </c>
    </row>
    <row r="313" spans="1:9" x14ac:dyDescent="0.2">
      <c r="A313" s="4">
        <f>IF('True_Odds_Calculator_3-way'!A314="","",'True_Odds_Calculator_3-way'!A314)</f>
        <v>1.95</v>
      </c>
      <c r="B313" s="4">
        <f>IF('True_Odds_Calculator_3-way'!B314="","",'True_Odds_Calculator_3-way'!B314)</f>
        <v>3.83</v>
      </c>
      <c r="C313" s="4">
        <f>IF('True_Odds_Calculator_3-way'!C314="","",'True_Odds_Calculator_3-way'!C314)</f>
        <v>4.0599999999999996</v>
      </c>
      <c r="D313" s="4">
        <f t="shared" si="20"/>
        <v>2.0222537283850039E-2</v>
      </c>
      <c r="E313" s="4">
        <f t="shared" si="21"/>
        <v>1.9759734782685194</v>
      </c>
      <c r="F313" s="4">
        <f t="shared" si="22"/>
        <v>3.9315012959307736</v>
      </c>
      <c r="G313" s="4">
        <f t="shared" si="23"/>
        <v>4.1742399038927038</v>
      </c>
      <c r="I313" s="4">
        <f t="shared" si="24"/>
        <v>1.02022253728385</v>
      </c>
    </row>
    <row r="314" spans="1:9" x14ac:dyDescent="0.2">
      <c r="A314" s="4">
        <f>IF('True_Odds_Calculator_3-way'!A315="","",'True_Odds_Calculator_3-way'!A315)</f>
        <v>2.11</v>
      </c>
      <c r="B314" s="4">
        <f>IF('True_Odds_Calculator_3-way'!B315="","",'True_Odds_Calculator_3-way'!B315)</f>
        <v>3.47</v>
      </c>
      <c r="C314" s="4">
        <f>IF('True_Odds_Calculator_3-way'!C315="","",'True_Odds_Calculator_3-way'!C315)</f>
        <v>3.82</v>
      </c>
      <c r="D314" s="4">
        <f t="shared" si="20"/>
        <v>2.3898192041487132E-2</v>
      </c>
      <c r="E314" s="4">
        <f t="shared" si="21"/>
        <v>2.1460720264677846</v>
      </c>
      <c r="F314" s="4">
        <f t="shared" si="22"/>
        <v>3.5686453590847362</v>
      </c>
      <c r="G314" s="4">
        <f t="shared" si="23"/>
        <v>3.9398923607579648</v>
      </c>
      <c r="I314" s="4">
        <f t="shared" si="24"/>
        <v>1.0238981920414871</v>
      </c>
    </row>
    <row r="315" spans="1:9" x14ac:dyDescent="0.2">
      <c r="A315" s="4">
        <f>IF('True_Odds_Calculator_3-way'!A316="","",'True_Odds_Calculator_3-way'!A316)</f>
        <v>1.96</v>
      </c>
      <c r="B315" s="4">
        <f>IF('True_Odds_Calculator_3-way'!B316="","",'True_Odds_Calculator_3-way'!B316)</f>
        <v>3.68</v>
      </c>
      <c r="C315" s="4">
        <f>IF('True_Odds_Calculator_3-way'!C316="","",'True_Odds_Calculator_3-way'!C316)</f>
        <v>4.1100000000000003</v>
      </c>
      <c r="D315" s="4">
        <f t="shared" si="20"/>
        <v>2.5252214500525616E-2</v>
      </c>
      <c r="E315" s="4">
        <f t="shared" si="21"/>
        <v>1.9928787395849503</v>
      </c>
      <c r="F315" s="4">
        <f t="shared" si="22"/>
        <v>3.797635754196051</v>
      </c>
      <c r="G315" s="4">
        <f t="shared" si="23"/>
        <v>4.2572829774213341</v>
      </c>
      <c r="I315" s="4">
        <f t="shared" si="24"/>
        <v>1.0252522145005256</v>
      </c>
    </row>
    <row r="316" spans="1:9" x14ac:dyDescent="0.2">
      <c r="A316" s="4">
        <f>IF('True_Odds_Calculator_3-way'!A317="","",'True_Odds_Calculator_3-way'!A317)</f>
        <v>2.25</v>
      </c>
      <c r="B316" s="4">
        <f>IF('True_Odds_Calculator_3-way'!B317="","",'True_Odds_Calculator_3-way'!B317)</f>
        <v>3.88</v>
      </c>
      <c r="C316" s="4">
        <f>IF('True_Odds_Calculator_3-way'!C317="","",'True_Odds_Calculator_3-way'!C317)</f>
        <v>3.13</v>
      </c>
      <c r="D316" s="4">
        <f t="shared" si="20"/>
        <v>2.1665221098704723E-2</v>
      </c>
      <c r="E316" s="4">
        <f t="shared" si="21"/>
        <v>2.287163934243273</v>
      </c>
      <c r="F316" s="4">
        <f t="shared" si="22"/>
        <v>3.9918531323805109</v>
      </c>
      <c r="G316" s="4">
        <f t="shared" si="23"/>
        <v>3.2023869052269709</v>
      </c>
      <c r="I316" s="4">
        <f t="shared" si="24"/>
        <v>1.0216652210987047</v>
      </c>
    </row>
    <row r="317" spans="1:9" x14ac:dyDescent="0.2">
      <c r="A317" s="4">
        <f>IF('True_Odds_Calculator_3-way'!A318="","",'True_Odds_Calculator_3-way'!A318)</f>
        <v>2.39</v>
      </c>
      <c r="B317" s="4">
        <f>IF('True_Odds_Calculator_3-way'!B318="","",'True_Odds_Calculator_3-way'!B318)</f>
        <v>3.5</v>
      </c>
      <c r="C317" s="4">
        <f>IF('True_Odds_Calculator_3-way'!C318="","",'True_Odds_Calculator_3-way'!C318)</f>
        <v>3.14</v>
      </c>
      <c r="D317" s="4">
        <f t="shared" si="20"/>
        <v>2.2595665134907739E-2</v>
      </c>
      <c r="E317" s="4">
        <f t="shared" si="21"/>
        <v>2.4338115608543234</v>
      </c>
      <c r="F317" s="4">
        <f t="shared" si="22"/>
        <v>3.5947637577952856</v>
      </c>
      <c r="G317" s="4">
        <f t="shared" si="23"/>
        <v>3.2160602412097221</v>
      </c>
      <c r="I317" s="4">
        <f t="shared" si="24"/>
        <v>1.0225956651349077</v>
      </c>
    </row>
    <row r="318" spans="1:9" x14ac:dyDescent="0.2">
      <c r="A318" s="4">
        <f>IF('True_Odds_Calculator_3-way'!A319="","",'True_Odds_Calculator_3-way'!A319)</f>
        <v>2.21</v>
      </c>
      <c r="B318" s="4">
        <f>IF('True_Odds_Calculator_3-way'!B319="","",'True_Odds_Calculator_3-way'!B319)</f>
        <v>3.37</v>
      </c>
      <c r="C318" s="4">
        <f>IF('True_Odds_Calculator_3-way'!C319="","",'True_Odds_Calculator_3-way'!C319)</f>
        <v>3.58</v>
      </c>
      <c r="D318" s="4">
        <f t="shared" si="20"/>
        <v>2.8554201765863318E-2</v>
      </c>
      <c r="E318" s="4">
        <f t="shared" si="21"/>
        <v>2.2574860581253362</v>
      </c>
      <c r="F318" s="4">
        <f t="shared" si="22"/>
        <v>3.4816779058613307</v>
      </c>
      <c r="G318" s="4">
        <f t="shared" si="23"/>
        <v>3.7062906714862907</v>
      </c>
      <c r="I318" s="4">
        <f t="shared" si="24"/>
        <v>1.0285542017658633</v>
      </c>
    </row>
    <row r="319" spans="1:9" x14ac:dyDescent="0.2">
      <c r="A319" s="4">
        <f>IF('True_Odds_Calculator_3-way'!A320="","",'True_Odds_Calculator_3-way'!A320)</f>
        <v>3.45</v>
      </c>
      <c r="B319" s="4">
        <f>IF('True_Odds_Calculator_3-way'!B320="","",'True_Odds_Calculator_3-way'!B320)</f>
        <v>3.54</v>
      </c>
      <c r="C319" s="4">
        <f>IF('True_Odds_Calculator_3-way'!C320="","",'True_Odds_Calculator_3-way'!C320)</f>
        <v>2.2200000000000002</v>
      </c>
      <c r="D319" s="4">
        <f t="shared" si="20"/>
        <v>2.2791398620433334E-2</v>
      </c>
      <c r="E319" s="4">
        <f t="shared" si="21"/>
        <v>3.5428587109065686</v>
      </c>
      <c r="F319" s="4">
        <f t="shared" si="22"/>
        <v>3.6378354009515612</v>
      </c>
      <c r="G319" s="4">
        <f t="shared" si="23"/>
        <v>2.2580840208478041</v>
      </c>
      <c r="I319" s="4">
        <f t="shared" si="24"/>
        <v>1.0227913986204333</v>
      </c>
    </row>
    <row r="320" spans="1:9" x14ac:dyDescent="0.2">
      <c r="A320" s="4">
        <f>IF('True_Odds_Calculator_3-way'!A321="","",'True_Odds_Calculator_3-way'!A321)</f>
        <v>1.7</v>
      </c>
      <c r="B320" s="4">
        <f>IF('True_Odds_Calculator_3-way'!B321="","",'True_Odds_Calculator_3-way'!B321)</f>
        <v>4.42</v>
      </c>
      <c r="C320" s="4">
        <f>IF('True_Odds_Calculator_3-way'!C321="","",'True_Odds_Calculator_3-way'!C321)</f>
        <v>4.7699999999999996</v>
      </c>
      <c r="D320" s="4">
        <f t="shared" si="20"/>
        <v>2.4123243879070833E-2</v>
      </c>
      <c r="E320" s="4">
        <f t="shared" si="21"/>
        <v>1.7235607972226914</v>
      </c>
      <c r="F320" s="4">
        <f t="shared" si="22"/>
        <v>4.5828828959380941</v>
      </c>
      <c r="G320" s="4">
        <f t="shared" si="23"/>
        <v>4.9602553445111912</v>
      </c>
      <c r="I320" s="4">
        <f t="shared" si="24"/>
        <v>1.0241232438790708</v>
      </c>
    </row>
    <row r="321" spans="1:9" x14ac:dyDescent="0.2">
      <c r="A321" s="4">
        <f>IF('True_Odds_Calculator_3-way'!A322="","",'True_Odds_Calculator_3-way'!A322)</f>
        <v>2.0499999999999998</v>
      </c>
      <c r="B321" s="4">
        <f>IF('True_Odds_Calculator_3-way'!B322="","",'True_Odds_Calculator_3-way'!B322)</f>
        <v>3.67</v>
      </c>
      <c r="C321" s="4">
        <f>IF('True_Odds_Calculator_3-way'!C322="","",'True_Odds_Calculator_3-way'!C322)</f>
        <v>3.43</v>
      </c>
      <c r="D321" s="4">
        <f t="shared" si="20"/>
        <v>5.1829631585851299E-2</v>
      </c>
      <c r="E321" s="4">
        <f t="shared" si="21"/>
        <v>2.1252705253727302</v>
      </c>
      <c r="F321" s="4">
        <f t="shared" si="22"/>
        <v>3.9184489248243857</v>
      </c>
      <c r="G321" s="4">
        <f t="shared" si="23"/>
        <v>3.6460602255780574</v>
      </c>
      <c r="I321" s="4">
        <f t="shared" si="24"/>
        <v>1.0518296315858513</v>
      </c>
    </row>
    <row r="322" spans="1:9" x14ac:dyDescent="0.2">
      <c r="A322" s="4">
        <f>IF('True_Odds_Calculator_3-way'!A323="","",'True_Odds_Calculator_3-way'!A323)</f>
        <v>2.56</v>
      </c>
      <c r="B322" s="4">
        <f>IF('True_Odds_Calculator_3-way'!B323="","",'True_Odds_Calculator_3-way'!B323)</f>
        <v>2.82</v>
      </c>
      <c r="C322" s="4">
        <f>IF('True_Odds_Calculator_3-way'!C323="","",'True_Odds_Calculator_3-way'!C323)</f>
        <v>3.29</v>
      </c>
      <c r="D322" s="4">
        <f t="shared" si="20"/>
        <v>4.9186296859169198E-2</v>
      </c>
      <c r="E322" s="4">
        <f t="shared" si="21"/>
        <v>2.672156575199526</v>
      </c>
      <c r="F322" s="4">
        <f t="shared" si="22"/>
        <v>2.9567035401681929</v>
      </c>
      <c r="G322" s="4">
        <f t="shared" si="23"/>
        <v>3.4775842768795995</v>
      </c>
      <c r="I322" s="4">
        <f t="shared" si="24"/>
        <v>1.0491862968591692</v>
      </c>
    </row>
    <row r="323" spans="1:9" x14ac:dyDescent="0.2">
      <c r="A323" s="4">
        <f>IF('True_Odds_Calculator_3-way'!A324="","",'True_Odds_Calculator_3-way'!A324)</f>
        <v>4.8099999999999996</v>
      </c>
      <c r="B323" s="4">
        <f>IF('True_Odds_Calculator_3-way'!B324="","",'True_Odds_Calculator_3-way'!B324)</f>
        <v>3.69</v>
      </c>
      <c r="C323" s="4">
        <f>IF('True_Odds_Calculator_3-way'!C324="","",'True_Odds_Calculator_3-way'!C324)</f>
        <v>1.74</v>
      </c>
      <c r="D323" s="4">
        <f t="shared" ref="D323:D386" si="25">IF(A323="","",((1/A323)+(1/B323)+(1/C323))-1)</f>
        <v>5.3615561605468987E-2</v>
      </c>
      <c r="E323" s="4">
        <f t="shared" ref="E323:E386" si="26">IF(A323="","",(3*A323)/(3-($D323*A323)))</f>
        <v>5.2623725816889761</v>
      </c>
      <c r="F323" s="4">
        <f t="shared" ref="F323:F386" si="27">IF(B323="","",(3*B323)/(3-($D323*B323)))</f>
        <v>3.9505258867903668</v>
      </c>
      <c r="G323" s="4">
        <f t="shared" ref="G323:G386" si="28">IF(C323="","",(3*C323)/(3-($D323*C323)))</f>
        <v>1.7958454522374359</v>
      </c>
      <c r="I323" s="4">
        <f t="shared" ref="I323:I386" si="29">IF(A323="","",D323+1)</f>
        <v>1.053615561605469</v>
      </c>
    </row>
    <row r="324" spans="1:9" x14ac:dyDescent="0.2">
      <c r="A324" s="4">
        <f>IF('True_Odds_Calculator_3-way'!A325="","",'True_Odds_Calculator_3-way'!A325)</f>
        <v>2.11</v>
      </c>
      <c r="B324" s="4">
        <f>IF('True_Odds_Calculator_3-way'!B325="","",'True_Odds_Calculator_3-way'!B325)</f>
        <v>3.65</v>
      </c>
      <c r="C324" s="4">
        <f>IF('True_Odds_Calculator_3-way'!C325="","",'True_Odds_Calculator_3-way'!C325)</f>
        <v>3.63</v>
      </c>
      <c r="D324" s="4">
        <f t="shared" si="25"/>
        <v>2.3388345692737289E-2</v>
      </c>
      <c r="E324" s="4">
        <f t="shared" si="26"/>
        <v>2.1452895914517192</v>
      </c>
      <c r="F324" s="4">
        <f t="shared" si="27"/>
        <v>3.7569058385252307</v>
      </c>
      <c r="G324" s="4">
        <f t="shared" si="28"/>
        <v>3.7357205104797657</v>
      </c>
      <c r="I324" s="4">
        <f t="shared" si="29"/>
        <v>1.0233883456927373</v>
      </c>
    </row>
    <row r="325" spans="1:9" x14ac:dyDescent="0.2">
      <c r="A325" s="4">
        <f>IF('True_Odds_Calculator_3-way'!A326="","",'True_Odds_Calculator_3-way'!A326)</f>
        <v>8.36</v>
      </c>
      <c r="B325" s="4">
        <f>IF('True_Odds_Calculator_3-way'!B326="","",'True_Odds_Calculator_3-way'!B326)</f>
        <v>5.64</v>
      </c>
      <c r="C325" s="4">
        <f>IF('True_Odds_Calculator_3-way'!C326="","",'True_Odds_Calculator_3-way'!C326)</f>
        <v>1.37</v>
      </c>
      <c r="D325" s="4">
        <f t="shared" si="25"/>
        <v>2.6849196718659929E-2</v>
      </c>
      <c r="E325" s="4">
        <f t="shared" si="26"/>
        <v>9.0360771364495687</v>
      </c>
      <c r="F325" s="4">
        <f t="shared" si="27"/>
        <v>5.9398213310133299</v>
      </c>
      <c r="G325" s="4">
        <f t="shared" si="28"/>
        <v>1.3870062685639746</v>
      </c>
      <c r="I325" s="4">
        <f t="shared" si="29"/>
        <v>1.0268491967186599</v>
      </c>
    </row>
    <row r="326" spans="1:9" x14ac:dyDescent="0.2">
      <c r="A326" s="4">
        <f>IF('True_Odds_Calculator_3-way'!A327="","",'True_Odds_Calculator_3-way'!A327)</f>
        <v>2.11</v>
      </c>
      <c r="B326" s="4">
        <f>IF('True_Odds_Calculator_3-way'!B327="","",'True_Odds_Calculator_3-way'!B327)</f>
        <v>3.47</v>
      </c>
      <c r="C326" s="4">
        <f>IF('True_Odds_Calculator_3-way'!C327="","",'True_Odds_Calculator_3-way'!C327)</f>
        <v>3.55</v>
      </c>
      <c r="D326" s="4">
        <f t="shared" si="25"/>
        <v>4.3808228174515795E-2</v>
      </c>
      <c r="E326" s="4">
        <f t="shared" si="26"/>
        <v>2.1770797168426523</v>
      </c>
      <c r="F326" s="4">
        <f t="shared" si="27"/>
        <v>3.6552153054200254</v>
      </c>
      <c r="G326" s="4">
        <f t="shared" si="28"/>
        <v>3.7440927840026386</v>
      </c>
      <c r="I326" s="4">
        <f t="shared" si="29"/>
        <v>1.0438082281745158</v>
      </c>
    </row>
    <row r="327" spans="1:9" x14ac:dyDescent="0.2">
      <c r="A327" s="4">
        <f>IF('True_Odds_Calculator_3-way'!A328="","",'True_Odds_Calculator_3-way'!A328)</f>
        <v>1.82</v>
      </c>
      <c r="B327" s="4">
        <f>IF('True_Odds_Calculator_3-way'!B328="","",'True_Odds_Calculator_3-way'!B328)</f>
        <v>3.82</v>
      </c>
      <c r="C327" s="4">
        <f>IF('True_Odds_Calculator_3-way'!C328="","",'True_Odds_Calculator_3-way'!C328)</f>
        <v>4.72</v>
      </c>
      <c r="D327" s="4">
        <f t="shared" si="25"/>
        <v>2.3095060942252443E-2</v>
      </c>
      <c r="E327" s="4">
        <f t="shared" si="26"/>
        <v>1.8458623845862387</v>
      </c>
      <c r="F327" s="4">
        <f t="shared" si="27"/>
        <v>3.935741137684678</v>
      </c>
      <c r="G327" s="4">
        <f t="shared" si="28"/>
        <v>4.8979739024110671</v>
      </c>
      <c r="I327" s="4">
        <f t="shared" si="29"/>
        <v>1.0230950609422524</v>
      </c>
    </row>
    <row r="328" spans="1:9" x14ac:dyDescent="0.2">
      <c r="A328" s="4">
        <f>IF('True_Odds_Calculator_3-way'!A329="","",'True_Odds_Calculator_3-way'!A329)</f>
        <v>1.37</v>
      </c>
      <c r="B328" s="4">
        <f>IF('True_Odds_Calculator_3-way'!B329="","",'True_Odds_Calculator_3-way'!B329)</f>
        <v>5.29</v>
      </c>
      <c r="C328" s="4">
        <f>IF('True_Odds_Calculator_3-way'!C329="","",'True_Odds_Calculator_3-way'!C329)</f>
        <v>9.3699999999999992</v>
      </c>
      <c r="D328" s="4">
        <f t="shared" si="25"/>
        <v>2.5686510035953347E-2</v>
      </c>
      <c r="E328" s="4">
        <f t="shared" si="26"/>
        <v>1.3862610822015258</v>
      </c>
      <c r="F328" s="4">
        <f t="shared" si="27"/>
        <v>5.5409721228901354</v>
      </c>
      <c r="G328" s="4">
        <f t="shared" si="28"/>
        <v>10.187302116888921</v>
      </c>
      <c r="I328" s="4">
        <f t="shared" si="29"/>
        <v>1.0256865100359533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2.4900000000000002</v>
      </c>
      <c r="D329" s="4">
        <f t="shared" si="25"/>
        <v>3.2829046172743404E-2</v>
      </c>
      <c r="E329" s="4">
        <f t="shared" si="26"/>
        <v>3.2088551075710297</v>
      </c>
      <c r="F329" s="4">
        <f t="shared" si="27"/>
        <v>3.3590980642873642</v>
      </c>
      <c r="G329" s="4">
        <f t="shared" si="28"/>
        <v>2.5597482989298204</v>
      </c>
      <c r="I329" s="4">
        <f t="shared" si="29"/>
        <v>1.0328290461727434</v>
      </c>
    </row>
    <row r="330" spans="1:9" x14ac:dyDescent="0.2">
      <c r="A330" s="4">
        <f>IF('True_Odds_Calculator_3-way'!A331="","",'True_Odds_Calculator_3-way'!A331)</f>
        <v>2.34</v>
      </c>
      <c r="B330" s="4">
        <f>IF('True_Odds_Calculator_3-way'!B331="","",'True_Odds_Calculator_3-way'!B331)</f>
        <v>3.07</v>
      </c>
      <c r="C330" s="4">
        <f>IF('True_Odds_Calculator_3-way'!C331="","",'True_Odds_Calculator_3-way'!C331)</f>
        <v>3.63</v>
      </c>
      <c r="D330" s="4">
        <f t="shared" si="25"/>
        <v>2.8565420037140576E-2</v>
      </c>
      <c r="E330" s="4">
        <f t="shared" si="26"/>
        <v>2.3933257573240621</v>
      </c>
      <c r="F330" s="4">
        <f t="shared" si="27"/>
        <v>3.1624444056911689</v>
      </c>
      <c r="G330" s="4">
        <f t="shared" si="28"/>
        <v>3.7599598471515678</v>
      </c>
      <c r="I330" s="4">
        <f t="shared" si="29"/>
        <v>1.0285654200371406</v>
      </c>
    </row>
    <row r="331" spans="1:9" x14ac:dyDescent="0.2">
      <c r="A331" s="4">
        <f>IF('True_Odds_Calculator_3-way'!A332="","",'True_Odds_Calculator_3-way'!A332)</f>
        <v>3.02</v>
      </c>
      <c r="B331" s="4">
        <f>IF('True_Odds_Calculator_3-way'!B332="","",'True_Odds_Calculator_3-way'!B332)</f>
        <v>3.61</v>
      </c>
      <c r="C331" s="4">
        <f>IF('True_Odds_Calculator_3-way'!C332="","",'True_Odds_Calculator_3-way'!C332)</f>
        <v>2.38</v>
      </c>
      <c r="D331" s="4">
        <f t="shared" si="25"/>
        <v>2.8302205290767768E-2</v>
      </c>
      <c r="E331" s="4">
        <f t="shared" si="26"/>
        <v>3.1085657957602075</v>
      </c>
      <c r="F331" s="4">
        <f t="shared" si="27"/>
        <v>3.7372805140049881</v>
      </c>
      <c r="G331" s="4">
        <f t="shared" si="28"/>
        <v>2.4346657518729686</v>
      </c>
      <c r="I331" s="4">
        <f t="shared" si="29"/>
        <v>1.0283022052907678</v>
      </c>
    </row>
    <row r="332" spans="1:9" x14ac:dyDescent="0.2">
      <c r="A332" s="4">
        <f>IF('True_Odds_Calculator_3-way'!A333="","",'True_Odds_Calculator_3-way'!A333)</f>
        <v>2.11</v>
      </c>
      <c r="B332" s="4">
        <f>IF('True_Odds_Calculator_3-way'!B333="","",'True_Odds_Calculator_3-way'!B333)</f>
        <v>3.76</v>
      </c>
      <c r="C332" s="4">
        <f>IF('True_Odds_Calculator_3-way'!C333="","",'True_Odds_Calculator_3-way'!C333)</f>
        <v>3.46</v>
      </c>
      <c r="D332" s="4">
        <f t="shared" si="25"/>
        <v>2.8908437138072562E-2</v>
      </c>
      <c r="E332" s="4">
        <f t="shared" si="26"/>
        <v>2.1537914640874902</v>
      </c>
      <c r="F332" s="4">
        <f t="shared" si="27"/>
        <v>3.901353479889575</v>
      </c>
      <c r="G332" s="4">
        <f t="shared" si="28"/>
        <v>3.5793389702796361</v>
      </c>
      <c r="I332" s="4">
        <f t="shared" si="29"/>
        <v>1.0289084371380726</v>
      </c>
    </row>
    <row r="333" spans="1:9" x14ac:dyDescent="0.2">
      <c r="A333" s="4">
        <f>IF('True_Odds_Calculator_3-way'!A334="","",'True_Odds_Calculator_3-way'!A334)</f>
        <v>2.96</v>
      </c>
      <c r="B333" s="4">
        <f>IF('True_Odds_Calculator_3-way'!B334="","",'True_Odds_Calculator_3-way'!B334)</f>
        <v>3.98</v>
      </c>
      <c r="C333" s="4">
        <f>IF('True_Odds_Calculator_3-way'!C334="","",'True_Odds_Calculator_3-way'!C334)</f>
        <v>2.2799999999999998</v>
      </c>
      <c r="D333" s="4">
        <f t="shared" si="25"/>
        <v>2.7690610472943078E-2</v>
      </c>
      <c r="E333" s="4">
        <f t="shared" si="26"/>
        <v>3.0431429324142392</v>
      </c>
      <c r="F333" s="4">
        <f t="shared" si="27"/>
        <v>4.1317861637490418</v>
      </c>
      <c r="G333" s="4">
        <f t="shared" si="28"/>
        <v>2.3290137781201929</v>
      </c>
      <c r="I333" s="4">
        <f t="shared" si="29"/>
        <v>1.0276906104729431</v>
      </c>
    </row>
    <row r="334" spans="1:9" x14ac:dyDescent="0.2">
      <c r="A334" s="4">
        <f>IF('True_Odds_Calculator_3-way'!A335="","",'True_Odds_Calculator_3-way'!A335)</f>
        <v>9.9499999999999993</v>
      </c>
      <c r="B334" s="4">
        <f>IF('True_Odds_Calculator_3-way'!B335="","",'True_Odds_Calculator_3-way'!B335)</f>
        <v>5.97</v>
      </c>
      <c r="C334" s="4">
        <f>IF('True_Odds_Calculator_3-way'!C335="","",'True_Odds_Calculator_3-way'!C335)</f>
        <v>1.31</v>
      </c>
      <c r="D334" s="4">
        <f t="shared" si="25"/>
        <v>3.1365478793458301E-2</v>
      </c>
      <c r="E334" s="4">
        <f t="shared" si="26"/>
        <v>11.105268140294406</v>
      </c>
      <c r="F334" s="4">
        <f t="shared" si="27"/>
        <v>6.3674383260509657</v>
      </c>
      <c r="G334" s="4">
        <f t="shared" si="28"/>
        <v>1.3281912514789382</v>
      </c>
      <c r="I334" s="4">
        <f t="shared" si="29"/>
        <v>1.0313654787934583</v>
      </c>
    </row>
    <row r="335" spans="1:9" x14ac:dyDescent="0.2">
      <c r="A335" s="4">
        <f>IF('True_Odds_Calculator_3-way'!A336="","",'True_Odds_Calculator_3-way'!A336)</f>
        <v>4.29</v>
      </c>
      <c r="B335" s="4">
        <f>IF('True_Odds_Calculator_3-way'!B336="","",'True_Odds_Calculator_3-way'!B336)</f>
        <v>4.17</v>
      </c>
      <c r="C335" s="4">
        <f>IF('True_Odds_Calculator_3-way'!C336="","",'True_Odds_Calculator_3-way'!C336)</f>
        <v>1.79</v>
      </c>
      <c r="D335" s="4">
        <f t="shared" si="25"/>
        <v>3.1567604454546316E-2</v>
      </c>
      <c r="E335" s="4">
        <f t="shared" si="26"/>
        <v>4.4928131062474987</v>
      </c>
      <c r="F335" s="4">
        <f t="shared" si="27"/>
        <v>4.3613725354797346</v>
      </c>
      <c r="G335" s="4">
        <f t="shared" si="28"/>
        <v>1.8243624827651272</v>
      </c>
      <c r="I335" s="4">
        <f t="shared" si="29"/>
        <v>1.0315676044545463</v>
      </c>
    </row>
    <row r="336" spans="1:9" x14ac:dyDescent="0.2">
      <c r="A336" s="4">
        <f>IF('True_Odds_Calculator_3-way'!A337="","",'True_Odds_Calculator_3-way'!A337)</f>
        <v>3.38</v>
      </c>
      <c r="B336" s="4">
        <f>IF('True_Odds_Calculator_3-way'!B337="","",'True_Odds_Calculator_3-way'!B337)</f>
        <v>3.44</v>
      </c>
      <c r="C336" s="4">
        <f>IF('True_Odds_Calculator_3-way'!C337="","",'True_Odds_Calculator_3-way'!C337)</f>
        <v>2.27</v>
      </c>
      <c r="D336" s="4">
        <f t="shared" si="25"/>
        <v>2.7084296945518727E-2</v>
      </c>
      <c r="E336" s="4">
        <f t="shared" si="26"/>
        <v>3.4863870109403403</v>
      </c>
      <c r="F336" s="4">
        <f t="shared" si="27"/>
        <v>3.5502591944812316</v>
      </c>
      <c r="G336" s="4">
        <f t="shared" si="28"/>
        <v>2.3174942277203825</v>
      </c>
      <c r="I336" s="4">
        <f t="shared" si="29"/>
        <v>1.0270842969455187</v>
      </c>
    </row>
    <row r="337" spans="1:9" x14ac:dyDescent="0.2">
      <c r="A337" s="4">
        <f>IF('True_Odds_Calculator_3-way'!A338="","",'True_Odds_Calculator_3-way'!A338)</f>
        <v>2.59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3.16</v>
      </c>
      <c r="D337" s="4">
        <f t="shared" si="25"/>
        <v>2.8288981325718998E-2</v>
      </c>
      <c r="E337" s="4">
        <f t="shared" si="26"/>
        <v>2.6548386478716721</v>
      </c>
      <c r="F337" s="4">
        <f t="shared" si="27"/>
        <v>3.161523114611577</v>
      </c>
      <c r="G337" s="4">
        <f t="shared" si="28"/>
        <v>3.2570527692304765</v>
      </c>
      <c r="I337" s="4">
        <f t="shared" si="29"/>
        <v>1.028288981325719</v>
      </c>
    </row>
    <row r="338" spans="1:9" x14ac:dyDescent="0.2">
      <c r="A338" s="4">
        <f>IF('True_Odds_Calculator_3-way'!A339="","",'True_Odds_Calculator_3-way'!A339)</f>
        <v>2.4300000000000002</v>
      </c>
      <c r="B338" s="4">
        <f>IF('True_Odds_Calculator_3-way'!B339="","",'True_Odds_Calculator_3-way'!B339)</f>
        <v>3.41</v>
      </c>
      <c r="C338" s="4">
        <f>IF('True_Odds_Calculator_3-way'!C339="","",'True_Odds_Calculator_3-way'!C339)</f>
        <v>3.1</v>
      </c>
      <c r="D338" s="4">
        <f t="shared" si="25"/>
        <v>2.7358410870955474E-2</v>
      </c>
      <c r="E338" s="4">
        <f t="shared" si="26"/>
        <v>2.485069926924115</v>
      </c>
      <c r="F338" s="4">
        <f t="shared" si="27"/>
        <v>3.5194455849248927</v>
      </c>
      <c r="G338" s="4">
        <f t="shared" si="28"/>
        <v>3.1901877494449642</v>
      </c>
      <c r="I338" s="4">
        <f t="shared" si="29"/>
        <v>1.0273584108709555</v>
      </c>
    </row>
    <row r="339" spans="1:9" x14ac:dyDescent="0.2">
      <c r="A339" s="4">
        <f>IF('True_Odds_Calculator_3-way'!A340="","",'True_Odds_Calculator_3-way'!A340)</f>
        <v>2.84</v>
      </c>
      <c r="B339" s="4">
        <f>IF('True_Odds_Calculator_3-way'!B340="","",'True_Odds_Calculator_3-way'!B340)</f>
        <v>3.48</v>
      </c>
      <c r="C339" s="4">
        <f>IF('True_Odds_Calculator_3-way'!C340="","",'True_Odds_Calculator_3-way'!C340)</f>
        <v>2.58</v>
      </c>
      <c r="D339" s="4">
        <f t="shared" si="25"/>
        <v>2.7065897120224669E-2</v>
      </c>
      <c r="E339" s="4">
        <f t="shared" si="26"/>
        <v>2.914681073646785</v>
      </c>
      <c r="F339" s="4">
        <f t="shared" si="27"/>
        <v>3.5928011686941463</v>
      </c>
      <c r="G339" s="4">
        <f t="shared" si="28"/>
        <v>2.6414849781708609</v>
      </c>
      <c r="I339" s="4">
        <f t="shared" si="29"/>
        <v>1.0270658971202247</v>
      </c>
    </row>
    <row r="340" spans="1:9" x14ac:dyDescent="0.2">
      <c r="A340" s="4">
        <f>IF('True_Odds_Calculator_3-way'!A341="","",'True_Odds_Calculator_3-way'!A341)</f>
        <v>6.2</v>
      </c>
      <c r="B340" s="4">
        <f>IF('True_Odds_Calculator_3-way'!B341="","",'True_Odds_Calculator_3-way'!B341)</f>
        <v>3.74</v>
      </c>
      <c r="C340" s="4">
        <f>IF('True_Odds_Calculator_3-way'!C341="","",'True_Odds_Calculator_3-way'!C341)</f>
        <v>1.66</v>
      </c>
      <c r="D340" s="4">
        <f t="shared" si="25"/>
        <v>3.1079640279247034E-2</v>
      </c>
      <c r="E340" s="4">
        <f t="shared" si="26"/>
        <v>6.6255685964904236</v>
      </c>
      <c r="F340" s="4">
        <f t="shared" si="27"/>
        <v>3.8907508436748648</v>
      </c>
      <c r="G340" s="4">
        <f t="shared" si="28"/>
        <v>1.6890472223132333</v>
      </c>
      <c r="I340" s="4">
        <f t="shared" si="29"/>
        <v>1.031079640279247</v>
      </c>
    </row>
    <row r="341" spans="1:9" x14ac:dyDescent="0.2">
      <c r="A341" s="4">
        <f>IF('True_Odds_Calculator_3-way'!A342="","",'True_Odds_Calculator_3-way'!A342)</f>
        <v>1.17</v>
      </c>
      <c r="B341" s="4">
        <f>IF('True_Odds_Calculator_3-way'!B342="","",'True_Odds_Calculator_3-way'!B342)</f>
        <v>7.71</v>
      </c>
      <c r="C341" s="4">
        <f>IF('True_Odds_Calculator_3-way'!C342="","",'True_Odds_Calculator_3-way'!C342)</f>
        <v>19.41</v>
      </c>
      <c r="D341" s="4">
        <f t="shared" si="25"/>
        <v>3.5922375959301922E-2</v>
      </c>
      <c r="E341" s="4">
        <f t="shared" si="26"/>
        <v>1.1866242817934785</v>
      </c>
      <c r="F341" s="4">
        <f t="shared" si="27"/>
        <v>8.4941877092022295</v>
      </c>
      <c r="G341" s="4">
        <f t="shared" si="28"/>
        <v>25.28719308955684</v>
      </c>
      <c r="I341" s="4">
        <f t="shared" si="29"/>
        <v>1.0359223759593019</v>
      </c>
    </row>
    <row r="342" spans="1:9" x14ac:dyDescent="0.2">
      <c r="A342" s="4">
        <f>IF('True_Odds_Calculator_3-way'!A343="","",'True_Odds_Calculator_3-way'!A343)</f>
        <v>2.41</v>
      </c>
      <c r="B342" s="4">
        <f>IF('True_Odds_Calculator_3-way'!B343="","",'True_Odds_Calculator_3-way'!B343)</f>
        <v>2.96</v>
      </c>
      <c r="C342" s="4">
        <f>IF('True_Odds_Calculator_3-way'!C343="","",'True_Odds_Calculator_3-way'!C343)</f>
        <v>3.73</v>
      </c>
      <c r="D342" s="4">
        <f t="shared" si="25"/>
        <v>2.0872111919245651E-2</v>
      </c>
      <c r="E342" s="4">
        <f t="shared" si="26"/>
        <v>2.4510982089001181</v>
      </c>
      <c r="F342" s="4">
        <f t="shared" si="27"/>
        <v>3.0222394463718119</v>
      </c>
      <c r="G342" s="4">
        <f t="shared" si="28"/>
        <v>3.8293761106752036</v>
      </c>
      <c r="I342" s="4">
        <f t="shared" si="29"/>
        <v>1.0208721119192457</v>
      </c>
    </row>
    <row r="343" spans="1:9" x14ac:dyDescent="0.2">
      <c r="A343" s="4">
        <f>IF('True_Odds_Calculator_3-way'!A344="","",'True_Odds_Calculator_3-way'!A344)</f>
        <v>3.6</v>
      </c>
      <c r="B343" s="4">
        <f>IF('True_Odds_Calculator_3-way'!B344="","",'True_Odds_Calculator_3-way'!B344)</f>
        <v>3.39</v>
      </c>
      <c r="C343" s="4">
        <f>IF('True_Odds_Calculator_3-way'!C344="","",'True_Odds_Calculator_3-way'!C344)</f>
        <v>2.23</v>
      </c>
      <c r="D343" s="4">
        <f t="shared" si="25"/>
        <v>2.1193521788783531E-2</v>
      </c>
      <c r="E343" s="4">
        <f t="shared" si="26"/>
        <v>3.6939452509962756</v>
      </c>
      <c r="F343" s="4">
        <f t="shared" si="27"/>
        <v>3.4731780278569735</v>
      </c>
      <c r="G343" s="4">
        <f t="shared" si="28"/>
        <v>2.2656933966269666</v>
      </c>
      <c r="I343" s="4">
        <f t="shared" si="29"/>
        <v>1.0211935217887835</v>
      </c>
    </row>
    <row r="344" spans="1:9" x14ac:dyDescent="0.2">
      <c r="A344" s="4">
        <f>IF('True_Odds_Calculator_3-way'!A345="","",'True_Odds_Calculator_3-way'!A345)</f>
        <v>1.97</v>
      </c>
      <c r="B344" s="4">
        <f>IF('True_Odds_Calculator_3-way'!B345="","",'True_Odds_Calculator_3-way'!B345)</f>
        <v>3.09</v>
      </c>
      <c r="C344" s="4">
        <f>IF('True_Odds_Calculator_3-way'!C345="","",'True_Odds_Calculator_3-way'!C345)</f>
        <v>5.18</v>
      </c>
      <c r="D344" s="4">
        <f t="shared" si="25"/>
        <v>2.4289001717418213E-2</v>
      </c>
      <c r="E344" s="4">
        <f t="shared" si="26"/>
        <v>2.0019303441491214</v>
      </c>
      <c r="F344" s="4">
        <f t="shared" si="27"/>
        <v>3.1692882122348647</v>
      </c>
      <c r="G344" s="4">
        <f t="shared" si="28"/>
        <v>5.4067539040606611</v>
      </c>
      <c r="I344" s="4">
        <f t="shared" si="29"/>
        <v>1.0242890017174182</v>
      </c>
    </row>
    <row r="345" spans="1:9" x14ac:dyDescent="0.2">
      <c r="A345" s="4">
        <f>IF('True_Odds_Calculator_3-way'!A346="","",'True_Odds_Calculator_3-way'!A346)</f>
        <v>1.65</v>
      </c>
      <c r="B345" s="4">
        <f>IF('True_Odds_Calculator_3-way'!B346="","",'True_Odds_Calculator_3-way'!B346)</f>
        <v>3.84</v>
      </c>
      <c r="C345" s="4">
        <f>IF('True_Odds_Calculator_3-way'!C346="","",'True_Odds_Calculator_3-way'!C346)</f>
        <v>6.34</v>
      </c>
      <c r="D345" s="4">
        <f t="shared" si="25"/>
        <v>2.4205979351878293E-2</v>
      </c>
      <c r="E345" s="4">
        <f t="shared" si="26"/>
        <v>1.6722633243247289</v>
      </c>
      <c r="F345" s="4">
        <f t="shared" si="27"/>
        <v>3.9627814475459893</v>
      </c>
      <c r="G345" s="4">
        <f t="shared" si="28"/>
        <v>6.6818100161679856</v>
      </c>
      <c r="I345" s="4">
        <f t="shared" si="29"/>
        <v>1.0242059793518783</v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>
        <f>IF('True_Odds_Calculator_3-way'!A348="","",'True_Odds_Calculator_3-way'!A348)</f>
        <v>1.93</v>
      </c>
      <c r="B347" s="4">
        <f>IF('True_Odds_Calculator_3-way'!B348="","",'True_Odds_Calculator_3-way'!B348)</f>
        <v>3.09</v>
      </c>
      <c r="C347" s="4">
        <f>IF('True_Odds_Calculator_3-way'!C348="","",'True_Odds_Calculator_3-way'!C348)</f>
        <v>5.13</v>
      </c>
      <c r="D347" s="4">
        <f t="shared" si="25"/>
        <v>3.6691084374304905E-2</v>
      </c>
      <c r="E347" s="4">
        <f t="shared" si="26"/>
        <v>1.9766582219497988</v>
      </c>
      <c r="F347" s="4">
        <f t="shared" si="27"/>
        <v>3.2113632520381876</v>
      </c>
      <c r="G347" s="4">
        <f t="shared" si="28"/>
        <v>5.4734114353504353</v>
      </c>
      <c r="I347" s="4">
        <f t="shared" si="29"/>
        <v>1.0366910843743049</v>
      </c>
    </row>
    <row r="348" spans="1:9" x14ac:dyDescent="0.2">
      <c r="A348" s="4">
        <f>IF('True_Odds_Calculator_3-way'!A349="","",'True_Odds_Calculator_3-way'!A349)</f>
        <v>3.55</v>
      </c>
      <c r="B348" s="4">
        <f>IF('True_Odds_Calculator_3-way'!B349="","",'True_Odds_Calculator_3-way'!B349)</f>
        <v>2.68</v>
      </c>
      <c r="C348" s="4">
        <f>IF('True_Odds_Calculator_3-way'!C349="","",'True_Odds_Calculator_3-way'!C349)</f>
        <v>2.64</v>
      </c>
      <c r="D348" s="4">
        <f t="shared" si="25"/>
        <v>3.3612347991158309E-2</v>
      </c>
      <c r="E348" s="4">
        <f t="shared" si="26"/>
        <v>3.6970486758489134</v>
      </c>
      <c r="F348" s="4">
        <f t="shared" si="27"/>
        <v>2.7629635931087697</v>
      </c>
      <c r="G348" s="4">
        <f t="shared" si="28"/>
        <v>2.7204683700053724</v>
      </c>
      <c r="I348" s="4">
        <f t="shared" si="29"/>
        <v>1.0336123479911583</v>
      </c>
    </row>
    <row r="349" spans="1:9" x14ac:dyDescent="0.2">
      <c r="A349" s="4">
        <f>IF('True_Odds_Calculator_3-way'!A350="","",'True_Odds_Calculator_3-way'!A350)</f>
        <v>3.21</v>
      </c>
      <c r="B349" s="4">
        <f>IF('True_Odds_Calculator_3-way'!B350="","",'True_Odds_Calculator_3-way'!B350)</f>
        <v>2.89</v>
      </c>
      <c r="C349" s="4">
        <f>IF('True_Odds_Calculator_3-way'!C350="","",'True_Odds_Calculator_3-way'!C350)</f>
        <v>2.67</v>
      </c>
      <c r="D349" s="4">
        <f t="shared" si="25"/>
        <v>3.20790762024461E-2</v>
      </c>
      <c r="E349" s="4">
        <f t="shared" si="26"/>
        <v>3.3240983858021553</v>
      </c>
      <c r="F349" s="4">
        <f t="shared" si="27"/>
        <v>2.9821571349608065</v>
      </c>
      <c r="G349" s="4">
        <f t="shared" si="28"/>
        <v>2.7484698527225961</v>
      </c>
      <c r="I349" s="4">
        <f t="shared" si="29"/>
        <v>1.0320790762024461</v>
      </c>
    </row>
    <row r="350" spans="1:9" x14ac:dyDescent="0.2">
      <c r="A350" s="4">
        <f>IF('True_Odds_Calculator_3-way'!A351="","",'True_Odds_Calculator_3-way'!A351)</f>
        <v>2.31</v>
      </c>
      <c r="B350" s="4">
        <f>IF('True_Odds_Calculator_3-way'!B351="","",'True_Odds_Calculator_3-way'!B351)</f>
        <v>2.98</v>
      </c>
      <c r="C350" s="4">
        <f>IF('True_Odds_Calculator_3-way'!C351="","",'True_Odds_Calculator_3-way'!C351)</f>
        <v>3.77</v>
      </c>
      <c r="D350" s="4">
        <f t="shared" si="25"/>
        <v>3.3722892089011136E-2</v>
      </c>
      <c r="E350" s="4">
        <f t="shared" si="26"/>
        <v>2.3715819845765096</v>
      </c>
      <c r="F350" s="4">
        <f t="shared" si="27"/>
        <v>3.0832840744137466</v>
      </c>
      <c r="G350" s="4">
        <f t="shared" si="28"/>
        <v>3.9368369880077223</v>
      </c>
      <c r="I350" s="4">
        <f t="shared" si="29"/>
        <v>1.0337228920890111</v>
      </c>
    </row>
    <row r="351" spans="1:9" x14ac:dyDescent="0.2">
      <c r="A351" s="4">
        <f>IF('True_Odds_Calculator_3-way'!A352="","",'True_Odds_Calculator_3-way'!A352)</f>
        <v>2.06</v>
      </c>
      <c r="B351" s="4">
        <f>IF('True_Odds_Calculator_3-way'!B352="","",'True_Odds_Calculator_3-way'!B352)</f>
        <v>3.32</v>
      </c>
      <c r="C351" s="4">
        <f>IF('True_Odds_Calculator_3-way'!C352="","",'True_Odds_Calculator_3-way'!C352)</f>
        <v>3.93</v>
      </c>
      <c r="D351" s="4">
        <f t="shared" si="25"/>
        <v>4.1094638689643359E-2</v>
      </c>
      <c r="E351" s="4">
        <f t="shared" si="26"/>
        <v>2.1198176909057027</v>
      </c>
      <c r="F351" s="4">
        <f t="shared" si="27"/>
        <v>3.4781809454365757</v>
      </c>
      <c r="G351" s="4">
        <f t="shared" si="28"/>
        <v>4.1536050789736558</v>
      </c>
      <c r="I351" s="4">
        <f t="shared" si="29"/>
        <v>1.0410946386896434</v>
      </c>
    </row>
    <row r="352" spans="1:9" x14ac:dyDescent="0.2">
      <c r="A352" s="4">
        <f>IF('True_Odds_Calculator_3-way'!A353="","",'True_Odds_Calculator_3-way'!A353)</f>
        <v>1.52</v>
      </c>
      <c r="B352" s="4">
        <f>IF('True_Odds_Calculator_3-way'!B353="","",'True_Odds_Calculator_3-way'!B353)</f>
        <v>4.21</v>
      </c>
      <c r="C352" s="4">
        <f>IF('True_Odds_Calculator_3-way'!C353="","",'True_Odds_Calculator_3-way'!C353)</f>
        <v>6.62</v>
      </c>
      <c r="D352" s="4">
        <f t="shared" si="25"/>
        <v>4.6481829866195534E-2</v>
      </c>
      <c r="E352" s="4">
        <f t="shared" si="26"/>
        <v>1.5566605926319048</v>
      </c>
      <c r="F352" s="4">
        <f t="shared" si="27"/>
        <v>4.5037792758861475</v>
      </c>
      <c r="G352" s="4">
        <f t="shared" si="28"/>
        <v>7.3766191191063371</v>
      </c>
      <c r="I352" s="4">
        <f t="shared" si="29"/>
        <v>1.0464818298661955</v>
      </c>
    </row>
    <row r="353" spans="1:9" x14ac:dyDescent="0.2">
      <c r="A353" s="4">
        <f>IF('True_Odds_Calculator_3-way'!A354="","",'True_Odds_Calculator_3-way'!A354)</f>
        <v>1.8</v>
      </c>
      <c r="B353" s="4">
        <f>IF('True_Odds_Calculator_3-way'!B354="","",'True_Odds_Calculator_3-way'!B354)</f>
        <v>3.73</v>
      </c>
      <c r="C353" s="4">
        <f>IF('True_Odds_Calculator_3-way'!C354="","",'True_Odds_Calculator_3-way'!C354)</f>
        <v>4.57</v>
      </c>
      <c r="D353" s="4">
        <f t="shared" si="25"/>
        <v>4.2470451044846369E-2</v>
      </c>
      <c r="E353" s="4">
        <f t="shared" si="26"/>
        <v>1.8470674732187182</v>
      </c>
      <c r="F353" s="4">
        <f t="shared" si="27"/>
        <v>3.9379427830217733</v>
      </c>
      <c r="G353" s="4">
        <f t="shared" si="28"/>
        <v>4.8861153104643167</v>
      </c>
      <c r="I353" s="4">
        <f t="shared" si="29"/>
        <v>1.0424704510448464</v>
      </c>
    </row>
    <row r="354" spans="1:9" x14ac:dyDescent="0.2">
      <c r="A354" s="4">
        <f>IF('True_Odds_Calculator_3-way'!A355="","",'True_Odds_Calculator_3-way'!A355)</f>
        <v>2.0299999999999998</v>
      </c>
      <c r="B354" s="4">
        <f>IF('True_Odds_Calculator_3-way'!B355="","",'True_Odds_Calculator_3-way'!B355)</f>
        <v>3.7</v>
      </c>
      <c r="C354" s="4">
        <f>IF('True_Odds_Calculator_3-way'!C355="","",'True_Odds_Calculator_3-way'!C355)</f>
        <v>3.69</v>
      </c>
      <c r="D354" s="4">
        <f t="shared" si="25"/>
        <v>3.3883817735794075E-2</v>
      </c>
      <c r="E354" s="4">
        <f t="shared" si="26"/>
        <v>2.0776361454266863</v>
      </c>
      <c r="F354" s="4">
        <f t="shared" si="27"/>
        <v>3.8613666750414128</v>
      </c>
      <c r="G354" s="4">
        <f t="shared" si="28"/>
        <v>3.8504766857662047</v>
      </c>
      <c r="I354" s="4">
        <f t="shared" si="29"/>
        <v>1.0338838177357941</v>
      </c>
    </row>
    <row r="355" spans="1:9" x14ac:dyDescent="0.2">
      <c r="A355" s="4">
        <f>IF('True_Odds_Calculator_3-way'!A356="","",'True_Odds_Calculator_3-way'!A356)</f>
        <v>1.66</v>
      </c>
      <c r="B355" s="4">
        <f>IF('True_Odds_Calculator_3-way'!B356="","",'True_Odds_Calculator_3-way'!B356)</f>
        <v>4.18</v>
      </c>
      <c r="C355" s="4">
        <f>IF('True_Odds_Calculator_3-way'!C356="","",'True_Odds_Calculator_3-way'!C356)</f>
        <v>5.42</v>
      </c>
      <c r="D355" s="4">
        <f t="shared" si="25"/>
        <v>2.6145933333432625E-2</v>
      </c>
      <c r="E355" s="4">
        <f t="shared" si="26"/>
        <v>1.6843684599561659</v>
      </c>
      <c r="F355" s="4">
        <f t="shared" si="27"/>
        <v>4.3380346024976024</v>
      </c>
      <c r="G355" s="4">
        <f t="shared" si="28"/>
        <v>5.6887178885233043</v>
      </c>
      <c r="I355" s="4">
        <f t="shared" si="29"/>
        <v>1.0261459333334326</v>
      </c>
    </row>
    <row r="356" spans="1:9" x14ac:dyDescent="0.2">
      <c r="A356" s="4">
        <f>IF('True_Odds_Calculator_3-way'!A357="","",'True_Odds_Calculator_3-way'!A357)</f>
        <v>1.78</v>
      </c>
      <c r="B356" s="4">
        <f>IF('True_Odds_Calculator_3-way'!B357="","",'True_Odds_Calculator_3-way'!B357)</f>
        <v>4.08</v>
      </c>
      <c r="C356" s="4">
        <f>IF('True_Odds_Calculator_3-way'!C357="","",'True_Odds_Calculator_3-way'!C357)</f>
        <v>4.7</v>
      </c>
      <c r="D356" s="4">
        <f t="shared" si="25"/>
        <v>1.9661749471483692E-2</v>
      </c>
      <c r="E356" s="4">
        <f t="shared" si="26"/>
        <v>1.8010105373351475</v>
      </c>
      <c r="F356" s="4">
        <f t="shared" si="27"/>
        <v>4.1920965755757598</v>
      </c>
      <c r="G356" s="4">
        <f t="shared" si="28"/>
        <v>4.8493773465529602</v>
      </c>
      <c r="I356" s="4">
        <f t="shared" si="29"/>
        <v>1.0196617494714837</v>
      </c>
    </row>
    <row r="357" spans="1:9" x14ac:dyDescent="0.2">
      <c r="A357" s="4">
        <f>IF('True_Odds_Calculator_3-way'!A358="","",'True_Odds_Calculator_3-way'!A358)</f>
        <v>5.63</v>
      </c>
      <c r="B357" s="4">
        <f>IF('True_Odds_Calculator_3-way'!B358="","",'True_Odds_Calculator_3-way'!B358)</f>
        <v>4.1500000000000004</v>
      </c>
      <c r="C357" s="4">
        <f>IF('True_Odds_Calculator_3-way'!C358="","",'True_Odds_Calculator_3-way'!C358)</f>
        <v>1.66</v>
      </c>
      <c r="D357" s="4">
        <f t="shared" si="25"/>
        <v>2.0993387403967612E-2</v>
      </c>
      <c r="E357" s="4">
        <f t="shared" si="26"/>
        <v>5.8609055562523524</v>
      </c>
      <c r="F357" s="4">
        <f t="shared" si="27"/>
        <v>4.2741242111039979</v>
      </c>
      <c r="G357" s="4">
        <f t="shared" si="28"/>
        <v>1.6795097581137906</v>
      </c>
      <c r="I357" s="4">
        <f t="shared" si="29"/>
        <v>1.0209933874039676</v>
      </c>
    </row>
    <row r="358" spans="1:9" x14ac:dyDescent="0.2">
      <c r="A358" s="4">
        <f>IF('True_Odds_Calculator_3-way'!A359="","",'True_Odds_Calculator_3-way'!A359)</f>
        <v>2.2999999999999998</v>
      </c>
      <c r="B358" s="4">
        <f>IF('True_Odds_Calculator_3-way'!B359="","",'True_Odds_Calculator_3-way'!B359)</f>
        <v>3.03</v>
      </c>
      <c r="C358" s="4">
        <f>IF('True_Odds_Calculator_3-way'!C359="","",'True_Odds_Calculator_3-way'!C359)</f>
        <v>3.63</v>
      </c>
      <c r="D358" s="4">
        <f t="shared" si="25"/>
        <v>4.0297705659894101E-2</v>
      </c>
      <c r="E358" s="4">
        <f t="shared" si="26"/>
        <v>2.3733236139295193</v>
      </c>
      <c r="F358" s="4">
        <f t="shared" si="27"/>
        <v>3.1585553595307392</v>
      </c>
      <c r="G358" s="4">
        <f t="shared" si="28"/>
        <v>3.8160725518502265</v>
      </c>
      <c r="I358" s="4">
        <f t="shared" si="29"/>
        <v>1.0402977056598941</v>
      </c>
    </row>
    <row r="359" spans="1:9" x14ac:dyDescent="0.2">
      <c r="A359" s="4">
        <f>IF('True_Odds_Calculator_3-way'!A360="","",'True_Odds_Calculator_3-way'!A360)</f>
        <v>1.78</v>
      </c>
      <c r="B359" s="4">
        <f>IF('True_Odds_Calculator_3-way'!B360="","",'True_Odds_Calculator_3-way'!B360)</f>
        <v>3.65</v>
      </c>
      <c r="C359" s="4">
        <f>IF('True_Odds_Calculator_3-way'!C360="","",'True_Odds_Calculator_3-way'!C360)</f>
        <v>4.57</v>
      </c>
      <c r="D359" s="4">
        <f t="shared" si="25"/>
        <v>5.4588736292697337E-2</v>
      </c>
      <c r="E359" s="4">
        <f t="shared" si="26"/>
        <v>1.8395828312235947</v>
      </c>
      <c r="F359" s="4">
        <f t="shared" si="27"/>
        <v>3.9096655004457275</v>
      </c>
      <c r="G359" s="4">
        <f t="shared" si="28"/>
        <v>4.9844948486837586</v>
      </c>
      <c r="I359" s="4">
        <f t="shared" si="29"/>
        <v>1.0545887362926973</v>
      </c>
    </row>
    <row r="360" spans="1:9" x14ac:dyDescent="0.2">
      <c r="A360" s="4">
        <f>IF('True_Odds_Calculator_3-way'!A361="","",'True_Odds_Calculator_3-way'!A361)</f>
        <v>2.17</v>
      </c>
      <c r="B360" s="4">
        <f>IF('True_Odds_Calculator_3-way'!B361="","",'True_Odds_Calculator_3-way'!B361)</f>
        <v>3.74</v>
      </c>
      <c r="C360" s="4">
        <f>IF('True_Odds_Calculator_3-way'!C361="","",'True_Odds_Calculator_3-way'!C361)</f>
        <v>3.4</v>
      </c>
      <c r="D360" s="4">
        <f t="shared" si="25"/>
        <v>2.2326819290766187E-2</v>
      </c>
      <c r="E360" s="4">
        <f t="shared" si="26"/>
        <v>2.2056201761060983</v>
      </c>
      <c r="F360" s="4">
        <f t="shared" si="27"/>
        <v>3.847080015168753</v>
      </c>
      <c r="G360" s="4">
        <f t="shared" si="28"/>
        <v>3.4882661394309289</v>
      </c>
      <c r="I360" s="4">
        <f t="shared" si="29"/>
        <v>1.0223268192907662</v>
      </c>
    </row>
    <row r="361" spans="1:9" x14ac:dyDescent="0.2">
      <c r="A361" s="4">
        <f>IF('True_Odds_Calculator_3-way'!A362="","",'True_Odds_Calculator_3-way'!A362)</f>
        <v>1.1100000000000001</v>
      </c>
      <c r="B361" s="4">
        <f>IF('True_Odds_Calculator_3-way'!B362="","",'True_Odds_Calculator_3-way'!B362)</f>
        <v>9.89</v>
      </c>
      <c r="C361" s="4">
        <f>IF('True_Odds_Calculator_3-way'!C362="","",'True_Odds_Calculator_3-way'!C362)</f>
        <v>28.07</v>
      </c>
      <c r="D361" s="4">
        <f t="shared" si="25"/>
        <v>3.7638358138926797E-2</v>
      </c>
      <c r="E361" s="4">
        <f t="shared" si="26"/>
        <v>1.125676386057781</v>
      </c>
      <c r="F361" s="4">
        <f t="shared" si="27"/>
        <v>11.290999923993759</v>
      </c>
      <c r="G361" s="4">
        <f t="shared" si="28"/>
        <v>43.32923978694059</v>
      </c>
      <c r="I361" s="4">
        <f t="shared" si="29"/>
        <v>1.0376383581389268</v>
      </c>
    </row>
    <row r="362" spans="1:9" x14ac:dyDescent="0.2">
      <c r="A362" s="4">
        <f>IF('True_Odds_Calculator_3-way'!A363="","",'True_Odds_Calculator_3-way'!A363)</f>
        <v>2.5099999999999998</v>
      </c>
      <c r="B362" s="4">
        <f>IF('True_Odds_Calculator_3-way'!B363="","",'True_Odds_Calculator_3-way'!B363)</f>
        <v>3.4</v>
      </c>
      <c r="C362" s="4">
        <f>IF('True_Odds_Calculator_3-way'!C363="","",'True_Odds_Calculator_3-way'!C363)</f>
        <v>3.03</v>
      </c>
      <c r="D362" s="4">
        <f t="shared" si="25"/>
        <v>2.2557024861145525E-2</v>
      </c>
      <c r="E362" s="4">
        <f t="shared" si="26"/>
        <v>2.5582817108755411</v>
      </c>
      <c r="F362" s="4">
        <f t="shared" si="27"/>
        <v>3.4892001032716786</v>
      </c>
      <c r="G362" s="4">
        <f t="shared" si="28"/>
        <v>3.1006406402885518</v>
      </c>
      <c r="I362" s="4">
        <f t="shared" si="29"/>
        <v>1.0225570248611455</v>
      </c>
    </row>
    <row r="363" spans="1:9" x14ac:dyDescent="0.2">
      <c r="A363" s="4">
        <f>IF('True_Odds_Calculator_3-way'!A364="","",'True_Odds_Calculator_3-way'!A364)</f>
        <v>3.09</v>
      </c>
      <c r="B363" s="4">
        <f>IF('True_Odds_Calculator_3-way'!B364="","",'True_Odds_Calculator_3-way'!B364)</f>
        <v>2.64</v>
      </c>
      <c r="C363" s="4">
        <f>IF('True_Odds_Calculator_3-way'!C364="","",'True_Odds_Calculator_3-way'!C364)</f>
        <v>3.03</v>
      </c>
      <c r="D363" s="4">
        <f t="shared" si="25"/>
        <v>3.2445477557464519E-2</v>
      </c>
      <c r="E363" s="4">
        <f t="shared" si="26"/>
        <v>3.196834506916562</v>
      </c>
      <c r="F363" s="4">
        <f t="shared" si="27"/>
        <v>2.7175927636196682</v>
      </c>
      <c r="G363" s="4">
        <f t="shared" si="28"/>
        <v>3.1326569564866933</v>
      </c>
      <c r="I363" s="4">
        <f t="shared" si="29"/>
        <v>1.0324454775574645</v>
      </c>
    </row>
    <row r="364" spans="1:9" x14ac:dyDescent="0.2">
      <c r="A364" s="4">
        <f>IF('True_Odds_Calculator_3-way'!A365="","",'True_Odds_Calculator_3-way'!A365)</f>
        <v>3.61</v>
      </c>
      <c r="B364" s="4">
        <f>IF('True_Odds_Calculator_3-way'!B365="","",'True_Odds_Calculator_3-way'!B365)</f>
        <v>3.57</v>
      </c>
      <c r="C364" s="4">
        <f>IF('True_Odds_Calculator_3-way'!C365="","",'True_Odds_Calculator_3-way'!C365)</f>
        <v>2.0699999999999998</v>
      </c>
      <c r="D364" s="4">
        <f t="shared" si="25"/>
        <v>4.0212142506848236E-2</v>
      </c>
      <c r="E364" s="4">
        <f t="shared" si="26"/>
        <v>3.7935653603586763</v>
      </c>
      <c r="F364" s="4">
        <f t="shared" si="27"/>
        <v>3.7494188778168387</v>
      </c>
      <c r="G364" s="4">
        <f t="shared" si="28"/>
        <v>2.1290740953413585</v>
      </c>
      <c r="I364" s="4">
        <f t="shared" si="29"/>
        <v>1.0402121425068482</v>
      </c>
    </row>
    <row r="365" spans="1:9" x14ac:dyDescent="0.2">
      <c r="A365" s="4">
        <f>IF('True_Odds_Calculator_3-way'!A366="","",'True_Odds_Calculator_3-way'!A366)</f>
        <v>1.81</v>
      </c>
      <c r="B365" s="4">
        <f>IF('True_Odds_Calculator_3-way'!B366="","",'True_Odds_Calculator_3-way'!B366)</f>
        <v>3.92</v>
      </c>
      <c r="C365" s="4">
        <f>IF('True_Odds_Calculator_3-way'!C366="","",'True_Odds_Calculator_3-way'!C366)</f>
        <v>4.24</v>
      </c>
      <c r="D365" s="4">
        <f t="shared" si="25"/>
        <v>4.3437285265404135E-2</v>
      </c>
      <c r="E365" s="4">
        <f t="shared" si="26"/>
        <v>1.85871155503887</v>
      </c>
      <c r="F365" s="4">
        <f t="shared" si="27"/>
        <v>4.1558796355647125</v>
      </c>
      <c r="G365" s="4">
        <f t="shared" si="28"/>
        <v>4.5173247226266513</v>
      </c>
      <c r="I365" s="4">
        <f t="shared" si="29"/>
        <v>1.0434372852654041</v>
      </c>
    </row>
    <row r="366" spans="1:9" x14ac:dyDescent="0.2">
      <c r="A366" s="4">
        <f>IF('True_Odds_Calculator_3-way'!A367="","",'True_Odds_Calculator_3-way'!A367)</f>
        <v>2.4</v>
      </c>
      <c r="B366" s="4">
        <f>IF('True_Odds_Calculator_3-way'!B367="","",'True_Odds_Calculator_3-way'!B367)</f>
        <v>3.3</v>
      </c>
      <c r="C366" s="4">
        <f>IF('True_Odds_Calculator_3-way'!C367="","",'True_Odds_Calculator_3-way'!C367)</f>
        <v>3.25</v>
      </c>
      <c r="D366" s="4">
        <f t="shared" si="25"/>
        <v>2.7389277389277433E-2</v>
      </c>
      <c r="E366" s="4">
        <f t="shared" si="26"/>
        <v>2.4537654909437556</v>
      </c>
      <c r="F366" s="4">
        <f t="shared" si="27"/>
        <v>3.4025115664243222</v>
      </c>
      <c r="G366" s="4">
        <f t="shared" si="28"/>
        <v>3.3493819128171767</v>
      </c>
      <c r="I366" s="4">
        <f t="shared" si="29"/>
        <v>1.0273892773892774</v>
      </c>
    </row>
    <row r="367" spans="1:9" x14ac:dyDescent="0.2">
      <c r="A367" s="4">
        <f>IF('True_Odds_Calculator_3-way'!A368="","",'True_Odds_Calculator_3-way'!A368)</f>
        <v>2.04</v>
      </c>
      <c r="B367" s="4">
        <f>IF('True_Odds_Calculator_3-way'!B368="","",'True_Odds_Calculator_3-way'!B368)</f>
        <v>3.49</v>
      </c>
      <c r="C367" s="4">
        <f>IF('True_Odds_Calculator_3-way'!C368="","",'True_Odds_Calculator_3-way'!C368)</f>
        <v>3.96</v>
      </c>
      <c r="D367" s="4">
        <f t="shared" si="25"/>
        <v>2.9254282246023333E-2</v>
      </c>
      <c r="E367" s="4">
        <f t="shared" si="26"/>
        <v>2.0814052105382523</v>
      </c>
      <c r="F367" s="4">
        <f t="shared" si="27"/>
        <v>3.6129579243700758</v>
      </c>
      <c r="G367" s="4">
        <f t="shared" si="28"/>
        <v>4.1190601974791479</v>
      </c>
      <c r="I367" s="4">
        <f t="shared" si="29"/>
        <v>1.0292542822460233</v>
      </c>
    </row>
    <row r="368" spans="1:9" x14ac:dyDescent="0.2">
      <c r="A368" s="4">
        <f>IF('True_Odds_Calculator_3-way'!A369="","",'True_Odds_Calculator_3-way'!A369)</f>
        <v>2.37</v>
      </c>
      <c r="B368" s="4">
        <f>IF('True_Odds_Calculator_3-way'!B369="","",'True_Odds_Calculator_3-way'!B369)</f>
        <v>3.43</v>
      </c>
      <c r="C368" s="4">
        <f>IF('True_Odds_Calculator_3-way'!C369="","",'True_Odds_Calculator_3-way'!C369)</f>
        <v>3.18</v>
      </c>
      <c r="D368" s="4">
        <f t="shared" si="25"/>
        <v>2.7951526579446773E-2</v>
      </c>
      <c r="E368" s="4">
        <f t="shared" si="26"/>
        <v>2.4235153535174367</v>
      </c>
      <c r="F368" s="4">
        <f t="shared" si="27"/>
        <v>3.5432343724685595</v>
      </c>
      <c r="G368" s="4">
        <f t="shared" si="28"/>
        <v>3.2770958207946355</v>
      </c>
      <c r="I368" s="4">
        <f t="shared" si="29"/>
        <v>1.0279515265794468</v>
      </c>
    </row>
    <row r="369" spans="1:9" x14ac:dyDescent="0.2">
      <c r="A369" s="4">
        <f>IF('True_Odds_Calculator_3-way'!A370="","",'True_Odds_Calculator_3-way'!A370)</f>
        <v>1.92</v>
      </c>
      <c r="B369" s="4">
        <f>IF('True_Odds_Calculator_3-way'!B370="","",'True_Odds_Calculator_3-way'!B370)</f>
        <v>3.42</v>
      </c>
      <c r="C369" s="4">
        <f>IF('True_Odds_Calculator_3-way'!C370="","",'True_Odds_Calculator_3-way'!C370)</f>
        <v>4.6100000000000003</v>
      </c>
      <c r="D369" s="4">
        <f t="shared" si="25"/>
        <v>3.015073384835909E-2</v>
      </c>
      <c r="E369" s="4">
        <f t="shared" si="26"/>
        <v>1.9577782077934709</v>
      </c>
      <c r="F369" s="4">
        <f t="shared" si="27"/>
        <v>3.5417359699954414</v>
      </c>
      <c r="G369" s="4">
        <f t="shared" si="28"/>
        <v>4.8339654892682535</v>
      </c>
      <c r="I369" s="4">
        <f t="shared" si="29"/>
        <v>1.0301507338483591</v>
      </c>
    </row>
    <row r="370" spans="1:9" x14ac:dyDescent="0.2">
      <c r="A370" s="4">
        <f>IF('True_Odds_Calculator_3-way'!A371="","",'True_Odds_Calculator_3-way'!A371)</f>
        <v>2.58</v>
      </c>
      <c r="B370" s="4">
        <f>IF('True_Odds_Calculator_3-way'!B371="","",'True_Odds_Calculator_3-way'!B371)</f>
        <v>3.16</v>
      </c>
      <c r="C370" s="4">
        <f>IF('True_Odds_Calculator_3-way'!C371="","",'True_Odds_Calculator_3-way'!C371)</f>
        <v>3.09</v>
      </c>
      <c r="D370" s="4">
        <f t="shared" si="25"/>
        <v>2.7677190896593373E-2</v>
      </c>
      <c r="E370" s="4">
        <f t="shared" si="26"/>
        <v>2.6429074996349131</v>
      </c>
      <c r="F370" s="4">
        <f t="shared" si="27"/>
        <v>3.2548908341628136</v>
      </c>
      <c r="G370" s="4">
        <f t="shared" si="28"/>
        <v>3.1806730582759615</v>
      </c>
      <c r="I370" s="4">
        <f t="shared" si="29"/>
        <v>1.0276771908965934</v>
      </c>
    </row>
    <row r="371" spans="1:9" x14ac:dyDescent="0.2">
      <c r="A371" s="4">
        <f>IF('True_Odds_Calculator_3-way'!A372="","",'True_Odds_Calculator_3-way'!A372)</f>
        <v>8.27</v>
      </c>
      <c r="B371" s="4">
        <f>IF('True_Odds_Calculator_3-way'!B372="","",'True_Odds_Calculator_3-way'!B372)</f>
        <v>3.94</v>
      </c>
      <c r="C371" s="4">
        <f>IF('True_Odds_Calculator_3-way'!C372="","",'True_Odds_Calculator_3-way'!C372)</f>
        <v>1.52</v>
      </c>
      <c r="D371" s="4">
        <f t="shared" si="25"/>
        <v>3.2620827721622003E-2</v>
      </c>
      <c r="E371" s="4">
        <f t="shared" si="26"/>
        <v>9.0871606338439204</v>
      </c>
      <c r="F371" s="4">
        <f t="shared" si="27"/>
        <v>4.1163528738258668</v>
      </c>
      <c r="G371" s="4">
        <f t="shared" si="28"/>
        <v>1.5455445847755993</v>
      </c>
      <c r="I371" s="4">
        <f t="shared" si="29"/>
        <v>1.032620827721622</v>
      </c>
    </row>
    <row r="372" spans="1:9" x14ac:dyDescent="0.2">
      <c r="A372" s="4">
        <f>IF('True_Odds_Calculator_3-way'!A373="","",'True_Odds_Calculator_3-way'!A373)</f>
        <v>3.41</v>
      </c>
      <c r="B372" s="4">
        <f>IF('True_Odds_Calculator_3-way'!B373="","",'True_Odds_Calculator_3-way'!B373)</f>
        <v>3.25</v>
      </c>
      <c r="C372" s="4">
        <f>IF('True_Odds_Calculator_3-way'!C373="","",'True_Odds_Calculator_3-way'!C373)</f>
        <v>2.35</v>
      </c>
      <c r="D372" s="4">
        <f t="shared" si="25"/>
        <v>2.6479354550734024E-2</v>
      </c>
      <c r="E372" s="4">
        <f t="shared" si="26"/>
        <v>3.5158198477919709</v>
      </c>
      <c r="F372" s="4">
        <f t="shared" si="27"/>
        <v>3.3459827522523247</v>
      </c>
      <c r="G372" s="4">
        <f t="shared" si="28"/>
        <v>2.3997765517559118</v>
      </c>
      <c r="I372" s="4">
        <f t="shared" si="29"/>
        <v>1.026479354550734</v>
      </c>
    </row>
    <row r="373" spans="1:9" x14ac:dyDescent="0.2">
      <c r="A373" s="4">
        <f>IF('True_Odds_Calculator_3-way'!A374="","",'True_Odds_Calculator_3-way'!A374)</f>
        <v>3.98</v>
      </c>
      <c r="B373" s="4">
        <f>IF('True_Odds_Calculator_3-way'!B374="","",'True_Odds_Calculator_3-way'!B374)</f>
        <v>3.34</v>
      </c>
      <c r="C373" s="4">
        <f>IF('True_Odds_Calculator_3-way'!C374="","",'True_Odds_Calculator_3-way'!C374)</f>
        <v>2.09</v>
      </c>
      <c r="D373" s="4">
        <f t="shared" si="25"/>
        <v>2.9126378533356867E-2</v>
      </c>
      <c r="E373" s="4">
        <f t="shared" si="26"/>
        <v>4.1399726652132358</v>
      </c>
      <c r="F373" s="4">
        <f t="shared" si="27"/>
        <v>3.4519372395258263</v>
      </c>
      <c r="G373" s="4">
        <f t="shared" si="28"/>
        <v>2.1332873377146906</v>
      </c>
      <c r="I373" s="4">
        <f t="shared" si="29"/>
        <v>1.0291263785333569</v>
      </c>
    </row>
    <row r="374" spans="1:9" x14ac:dyDescent="0.2">
      <c r="A374" s="4">
        <f>IF('True_Odds_Calculator_3-way'!A375="","",'True_Odds_Calculator_3-way'!A375)</f>
        <v>2.57</v>
      </c>
      <c r="B374" s="4">
        <f>IF('True_Odds_Calculator_3-way'!B375="","",'True_Odds_Calculator_3-way'!B375)</f>
        <v>3.42</v>
      </c>
      <c r="C374" s="4">
        <f>IF('True_Odds_Calculator_3-way'!C375="","",'True_Odds_Calculator_3-way'!C375)</f>
        <v>2.89</v>
      </c>
      <c r="D374" s="4">
        <f t="shared" si="25"/>
        <v>2.7523480430146963E-2</v>
      </c>
      <c r="E374" s="4">
        <f t="shared" si="26"/>
        <v>2.6320598878167254</v>
      </c>
      <c r="F374" s="4">
        <f t="shared" si="27"/>
        <v>3.5307846084232208</v>
      </c>
      <c r="G374" s="4">
        <f t="shared" si="28"/>
        <v>2.9687133143060209</v>
      </c>
      <c r="I374" s="4">
        <f t="shared" si="29"/>
        <v>1.027523480430147</v>
      </c>
    </row>
    <row r="375" spans="1:9" x14ac:dyDescent="0.2">
      <c r="A375" s="4">
        <f>IF('True_Odds_Calculator_3-way'!A376="","",'True_Odds_Calculator_3-way'!A376)</f>
        <v>2.88</v>
      </c>
      <c r="B375" s="4">
        <f>IF('True_Odds_Calculator_3-way'!B376="","",'True_Odds_Calculator_3-way'!B376)</f>
        <v>3.38</v>
      </c>
      <c r="C375" s="4">
        <f>IF('True_Odds_Calculator_3-way'!C376="","",'True_Odds_Calculator_3-way'!C376)</f>
        <v>2.6</v>
      </c>
      <c r="D375" s="4">
        <f t="shared" si="25"/>
        <v>2.7695595003287332E-2</v>
      </c>
      <c r="E375" s="4">
        <f t="shared" si="26"/>
        <v>2.9586642891878752</v>
      </c>
      <c r="F375" s="4">
        <f t="shared" si="27"/>
        <v>3.4888655261397306</v>
      </c>
      <c r="G375" s="4">
        <f t="shared" si="28"/>
        <v>2.6639422024374229</v>
      </c>
      <c r="I375" s="4">
        <f t="shared" si="29"/>
        <v>1.0276955950032873</v>
      </c>
    </row>
    <row r="376" spans="1:9" x14ac:dyDescent="0.2">
      <c r="A376" s="4">
        <f>IF('True_Odds_Calculator_3-way'!A377="","",'True_Odds_Calculator_3-way'!A377)</f>
        <v>2.12</v>
      </c>
      <c r="B376" s="4">
        <f>IF('True_Odds_Calculator_3-way'!B377="","",'True_Odds_Calculator_3-way'!B377)</f>
        <v>3.54</v>
      </c>
      <c r="C376" s="4">
        <f>IF('True_Odds_Calculator_3-way'!C377="","",'True_Odds_Calculator_3-way'!C377)</f>
        <v>3.66</v>
      </c>
      <c r="D376" s="4">
        <f t="shared" si="25"/>
        <v>2.740803262960867E-2</v>
      </c>
      <c r="E376" s="4">
        <f t="shared" si="26"/>
        <v>2.1618718761451774</v>
      </c>
      <c r="F376" s="4">
        <f t="shared" si="27"/>
        <v>3.6583153264886006</v>
      </c>
      <c r="G376" s="4">
        <f t="shared" si="28"/>
        <v>3.7866161114860835</v>
      </c>
      <c r="I376" s="4">
        <f t="shared" si="29"/>
        <v>1.0274080326296087</v>
      </c>
    </row>
    <row r="377" spans="1:9" x14ac:dyDescent="0.2">
      <c r="A377" s="4">
        <f>IF('True_Odds_Calculator_3-way'!A378="","",'True_Odds_Calculator_3-way'!A378)</f>
        <v>1.78</v>
      </c>
      <c r="B377" s="4">
        <f>IF('True_Odds_Calculator_3-way'!B378="","",'True_Odds_Calculator_3-way'!B378)</f>
        <v>3.68</v>
      </c>
      <c r="C377" s="4">
        <f>IF('True_Odds_Calculator_3-way'!C378="","",'True_Odds_Calculator_3-way'!C378)</f>
        <v>5.14</v>
      </c>
      <c r="D377" s="4">
        <f t="shared" si="25"/>
        <v>2.8089412426650862E-2</v>
      </c>
      <c r="E377" s="4">
        <f t="shared" si="26"/>
        <v>1.8101689724790688</v>
      </c>
      <c r="F377" s="4">
        <f t="shared" si="27"/>
        <v>3.8113243087578481</v>
      </c>
      <c r="G377" s="4">
        <f t="shared" si="28"/>
        <v>5.3998773406005185</v>
      </c>
      <c r="I377" s="4">
        <f t="shared" si="29"/>
        <v>1.0280894124266509</v>
      </c>
    </row>
    <row r="378" spans="1:9" x14ac:dyDescent="0.2">
      <c r="A378" s="4">
        <f>IF('True_Odds_Calculator_3-way'!A379="","",'True_Odds_Calculator_3-way'!A379)</f>
        <v>1.78</v>
      </c>
      <c r="B378" s="4">
        <f>IF('True_Odds_Calculator_3-way'!B379="","",'True_Odds_Calculator_3-way'!B379)</f>
        <v>3.89</v>
      </c>
      <c r="C378" s="4">
        <f>IF('True_Odds_Calculator_3-way'!C379="","",'True_Odds_Calculator_3-way'!C379)</f>
        <v>4.75</v>
      </c>
      <c r="D378" s="4">
        <f t="shared" si="25"/>
        <v>2.9393477338822471E-2</v>
      </c>
      <c r="E378" s="4">
        <f t="shared" si="26"/>
        <v>1.8115944423789263</v>
      </c>
      <c r="F378" s="4">
        <f t="shared" si="27"/>
        <v>4.0441363622390956</v>
      </c>
      <c r="G378" s="4">
        <f t="shared" si="28"/>
        <v>4.9818538462121058</v>
      </c>
      <c r="I378" s="4">
        <f t="shared" si="29"/>
        <v>1.0293934773388225</v>
      </c>
    </row>
    <row r="379" spans="1:9" x14ac:dyDescent="0.2">
      <c r="A379" s="4">
        <f>IF('True_Odds_Calculator_3-way'!A380="","",'True_Odds_Calculator_3-way'!A380)</f>
        <v>1.46</v>
      </c>
      <c r="B379" s="4">
        <f>IF('True_Odds_Calculator_3-way'!B380="","",'True_Odds_Calculator_3-way'!B380)</f>
        <v>4.74</v>
      </c>
      <c r="C379" s="4">
        <f>IF('True_Odds_Calculator_3-way'!C380="","",'True_Odds_Calculator_3-way'!C380)</f>
        <v>7.43</v>
      </c>
      <c r="D379" s="4">
        <f t="shared" si="25"/>
        <v>3.0491473003178671E-2</v>
      </c>
      <c r="E379" s="4">
        <f t="shared" si="26"/>
        <v>1.4819915445163387</v>
      </c>
      <c r="F379" s="4">
        <f t="shared" si="27"/>
        <v>4.9799150117389273</v>
      </c>
      <c r="G379" s="4">
        <f t="shared" si="28"/>
        <v>8.0369262889293225</v>
      </c>
      <c r="I379" s="4">
        <f t="shared" si="29"/>
        <v>1.0304914730031787</v>
      </c>
    </row>
    <row r="380" spans="1:9" x14ac:dyDescent="0.2">
      <c r="A380" s="4">
        <f>IF('True_Odds_Calculator_3-way'!A381="","",'True_Odds_Calculator_3-way'!A381)</f>
        <v>3.4</v>
      </c>
      <c r="B380" s="4">
        <f>IF('True_Odds_Calculator_3-way'!B381="","",'True_Odds_Calculator_3-way'!B381)</f>
        <v>3.56</v>
      </c>
      <c r="C380" s="4">
        <f>IF('True_Odds_Calculator_3-way'!C381="","",'True_Odds_Calculator_3-way'!C381)</f>
        <v>2.21</v>
      </c>
      <c r="D380" s="4">
        <f t="shared" si="25"/>
        <v>2.7505211246123373E-2</v>
      </c>
      <c r="E380" s="4">
        <f t="shared" si="26"/>
        <v>3.5093969311288213</v>
      </c>
      <c r="F380" s="4">
        <f t="shared" si="27"/>
        <v>3.6801172508419611</v>
      </c>
      <c r="G380" s="4">
        <f t="shared" si="28"/>
        <v>2.255705493329256</v>
      </c>
      <c r="I380" s="4">
        <f t="shared" si="29"/>
        <v>1.0275052112461234</v>
      </c>
    </row>
    <row r="381" spans="1:9" x14ac:dyDescent="0.2">
      <c r="A381" s="4">
        <f>IF('True_Odds_Calculator_3-way'!A382="","",'True_Odds_Calculator_3-way'!A382)</f>
        <v>1.39</v>
      </c>
      <c r="B381" s="4">
        <f>IF('True_Odds_Calculator_3-way'!B382="","",'True_Odds_Calculator_3-way'!B382)</f>
        <v>5.15</v>
      </c>
      <c r="C381" s="4">
        <f>IF('True_Odds_Calculator_3-way'!C382="","",'True_Odds_Calculator_3-way'!C382)</f>
        <v>8.4700000000000006</v>
      </c>
      <c r="D381" s="4">
        <f t="shared" si="25"/>
        <v>3.1662972140598988E-2</v>
      </c>
      <c r="E381" s="4">
        <f t="shared" si="26"/>
        <v>1.4106956248713809</v>
      </c>
      <c r="F381" s="4">
        <f t="shared" si="27"/>
        <v>5.446016994861842</v>
      </c>
      <c r="G381" s="4">
        <f t="shared" si="28"/>
        <v>9.3015096113945361</v>
      </c>
      <c r="I381" s="4">
        <f t="shared" si="29"/>
        <v>1.031662972140599</v>
      </c>
    </row>
    <row r="382" spans="1:9" x14ac:dyDescent="0.2">
      <c r="A382" s="4">
        <f>IF('True_Odds_Calculator_3-way'!A383="","",'True_Odds_Calculator_3-way'!A383)</f>
        <v>6.53</v>
      </c>
      <c r="B382" s="4">
        <f>IF('True_Odds_Calculator_3-way'!B383="","",'True_Odds_Calculator_3-way'!B383)</f>
        <v>4.1100000000000003</v>
      </c>
      <c r="C382" s="4">
        <f>IF('True_Odds_Calculator_3-way'!C383="","",'True_Odds_Calculator_3-way'!C383)</f>
        <v>1.57</v>
      </c>
      <c r="D382" s="4">
        <f t="shared" si="25"/>
        <v>3.3391034407026954E-2</v>
      </c>
      <c r="E382" s="4">
        <f t="shared" si="26"/>
        <v>7.0418066137448374</v>
      </c>
      <c r="F382" s="4">
        <f t="shared" si="27"/>
        <v>4.3070280886470629</v>
      </c>
      <c r="G382" s="4">
        <f t="shared" si="28"/>
        <v>1.5979231336488879</v>
      </c>
      <c r="I382" s="4">
        <f t="shared" si="29"/>
        <v>1.033391034407027</v>
      </c>
    </row>
    <row r="383" spans="1:9" x14ac:dyDescent="0.2">
      <c r="A383" s="4">
        <f>IF('True_Odds_Calculator_3-way'!A384="","",'True_Odds_Calculator_3-way'!A384)</f>
        <v>2.95</v>
      </c>
      <c r="B383" s="4">
        <f>IF('True_Odds_Calculator_3-way'!B384="","",'True_Odds_Calculator_3-way'!B384)</f>
        <v>3.43</v>
      </c>
      <c r="C383" s="4">
        <f>IF('True_Odds_Calculator_3-way'!C384="","",'True_Odds_Calculator_3-way'!C384)</f>
        <v>2.52</v>
      </c>
      <c r="D383" s="4">
        <f t="shared" si="25"/>
        <v>2.7353637177227608E-2</v>
      </c>
      <c r="E383" s="4">
        <f t="shared" si="26"/>
        <v>3.0315416282914818</v>
      </c>
      <c r="F383" s="4">
        <f t="shared" si="27"/>
        <v>3.5407340686115685</v>
      </c>
      <c r="G383" s="4">
        <f t="shared" si="28"/>
        <v>2.5792638888233266</v>
      </c>
      <c r="I383" s="4">
        <f t="shared" si="29"/>
        <v>1.0273536371772276</v>
      </c>
    </row>
    <row r="384" spans="1:9" x14ac:dyDescent="0.2">
      <c r="A384" s="4">
        <f>IF('True_Odds_Calculator_3-way'!A385="","",'True_Odds_Calculator_3-way'!A385)</f>
        <v>1.69</v>
      </c>
      <c r="B384" s="4">
        <f>IF('True_Odds_Calculator_3-way'!B385="","",'True_Odds_Calculator_3-way'!B385)</f>
        <v>3.99</v>
      </c>
      <c r="C384" s="4">
        <f>IF('True_Odds_Calculator_3-way'!C385="","",'True_Odds_Calculator_3-way'!C385)</f>
        <v>5.29</v>
      </c>
      <c r="D384" s="4">
        <f t="shared" si="25"/>
        <v>3.1378459571597572E-2</v>
      </c>
      <c r="E384" s="4">
        <f t="shared" si="26"/>
        <v>1.7204108986915356</v>
      </c>
      <c r="F384" s="4">
        <f t="shared" si="27"/>
        <v>4.1637679920535389</v>
      </c>
      <c r="G384" s="4">
        <f t="shared" si="28"/>
        <v>5.5998431501749417</v>
      </c>
      <c r="I384" s="4">
        <f t="shared" si="29"/>
        <v>1.0313784595715976</v>
      </c>
    </row>
    <row r="385" spans="1:9" x14ac:dyDescent="0.2">
      <c r="A385" s="4">
        <f>IF('True_Odds_Calculator_3-way'!A386="","",'True_Odds_Calculator_3-way'!A386)</f>
        <v>2.48</v>
      </c>
      <c r="B385" s="4">
        <f>IF('True_Odds_Calculator_3-way'!B386="","",'True_Odds_Calculator_3-way'!B386)</f>
        <v>3.29</v>
      </c>
      <c r="C385" s="4">
        <f>IF('True_Odds_Calculator_3-way'!C386="","",'True_Odds_Calculator_3-way'!C386)</f>
        <v>3.12</v>
      </c>
      <c r="D385" s="4">
        <f t="shared" si="25"/>
        <v>2.768999474558842E-2</v>
      </c>
      <c r="E385" s="4">
        <f t="shared" si="26"/>
        <v>2.5380980690143646</v>
      </c>
      <c r="F385" s="4">
        <f t="shared" si="27"/>
        <v>3.3930352644120041</v>
      </c>
      <c r="G385" s="4">
        <f t="shared" si="28"/>
        <v>3.2125126363412422</v>
      </c>
      <c r="I385" s="4">
        <f t="shared" si="29"/>
        <v>1.0276899947455884</v>
      </c>
    </row>
    <row r="386" spans="1:9" x14ac:dyDescent="0.2">
      <c r="A386" s="4">
        <f>IF('True_Odds_Calculator_3-way'!A387="","",'True_Odds_Calculator_3-way'!A387)</f>
        <v>1.66</v>
      </c>
      <c r="B386" s="4">
        <f>IF('True_Odds_Calculator_3-way'!B387="","",'True_Odds_Calculator_3-way'!B387)</f>
        <v>4.01</v>
      </c>
      <c r="C386" s="4">
        <f>IF('True_Odds_Calculator_3-way'!C387="","",'True_Odds_Calculator_3-way'!C387)</f>
        <v>5.57</v>
      </c>
      <c r="D386" s="4">
        <f t="shared" si="25"/>
        <v>3.131941080223255E-2</v>
      </c>
      <c r="E386" s="4">
        <f t="shared" si="26"/>
        <v>1.6892752653158372</v>
      </c>
      <c r="F386" s="4">
        <f t="shared" si="27"/>
        <v>4.1852079224416636</v>
      </c>
      <c r="G386" s="4">
        <f t="shared" si="28"/>
        <v>5.9138910247365022</v>
      </c>
      <c r="I386" s="4">
        <f t="shared" si="29"/>
        <v>1.0313194108022326</v>
      </c>
    </row>
    <row r="387" spans="1:9" x14ac:dyDescent="0.2">
      <c r="A387" s="4">
        <f>IF('True_Odds_Calculator_3-way'!A388="","",'True_Odds_Calculator_3-way'!A388)</f>
        <v>1.72</v>
      </c>
      <c r="B387" s="4">
        <f>IF('True_Odds_Calculator_3-way'!B388="","",'True_Odds_Calculator_3-way'!B388)</f>
        <v>3.84</v>
      </c>
      <c r="C387" s="4">
        <f>IF('True_Odds_Calculator_3-way'!C388="","",'True_Odds_Calculator_3-way'!C388)</f>
        <v>5.27</v>
      </c>
      <c r="D387" s="4">
        <f t="shared" ref="D387:D450" si="30">IF(A387="","",((1/A387)+(1/B387)+(1/C387))-1)</f>
        <v>3.1565336186987869E-2</v>
      </c>
      <c r="E387" s="4">
        <f t="shared" ref="E387:E450" si="31">IF(A387="","",(3*A387)/(3-($D387*A387)))</f>
        <v>1.7517013439778664</v>
      </c>
      <c r="F387" s="4">
        <f t="shared" ref="F387:F450" si="32">IF(B387="","",(3*B387)/(3-($D387*B387)))</f>
        <v>4.0016825004016168</v>
      </c>
      <c r="G387" s="4">
        <f t="shared" ref="G387:G450" si="33">IF(C387="","",(3*C387)/(3-($D387*C387)))</f>
        <v>5.5793750870926724</v>
      </c>
      <c r="I387" s="4">
        <f t="shared" ref="I387:I450" si="34">IF(A387="","",D387+1)</f>
        <v>1.0315653361869879</v>
      </c>
    </row>
    <row r="388" spans="1:9" x14ac:dyDescent="0.2">
      <c r="A388" s="4">
        <f>IF('True_Odds_Calculator_3-way'!A389="","",'True_Odds_Calculator_3-way'!A389)</f>
        <v>3</v>
      </c>
      <c r="B388" s="4">
        <f>IF('True_Odds_Calculator_3-way'!B389="","",'True_Odds_Calculator_3-way'!B389)</f>
        <v>3.48</v>
      </c>
      <c r="C388" s="4">
        <f>IF('True_Odds_Calculator_3-way'!C389="","",'True_Odds_Calculator_3-way'!C389)</f>
        <v>2.46</v>
      </c>
      <c r="D388" s="4">
        <f t="shared" si="30"/>
        <v>2.7193720213064099E-2</v>
      </c>
      <c r="E388" s="4">
        <f t="shared" si="31"/>
        <v>3.0838616714697404</v>
      </c>
      <c r="F388" s="4">
        <f t="shared" si="32"/>
        <v>3.593351242444593</v>
      </c>
      <c r="G388" s="4">
        <f t="shared" si="33"/>
        <v>2.5161062779214669</v>
      </c>
      <c r="I388" s="4">
        <f t="shared" si="34"/>
        <v>1.0271937202130641</v>
      </c>
    </row>
    <row r="389" spans="1:9" x14ac:dyDescent="0.2">
      <c r="A389" s="4">
        <f>IF('True_Odds_Calculator_3-way'!A390="","",'True_Odds_Calculator_3-way'!A390)</f>
        <v>2.44</v>
      </c>
      <c r="B389" s="4">
        <f>IF('True_Odds_Calculator_3-way'!B390="","",'True_Odds_Calculator_3-way'!B390)</f>
        <v>3.34</v>
      </c>
      <c r="C389" s="4">
        <f>IF('True_Odds_Calculator_3-way'!C390="","",'True_Odds_Calculator_3-way'!C390)</f>
        <v>3.14</v>
      </c>
      <c r="D389" s="4">
        <f t="shared" si="30"/>
        <v>2.7708600758178825E-2</v>
      </c>
      <c r="E389" s="4">
        <f t="shared" si="31"/>
        <v>2.4962564557993332</v>
      </c>
      <c r="F389" s="4">
        <f t="shared" si="32"/>
        <v>3.4463150591064435</v>
      </c>
      <c r="G389" s="4">
        <f t="shared" si="33"/>
        <v>3.2337851663438326</v>
      </c>
      <c r="I389" s="4">
        <f t="shared" si="34"/>
        <v>1.0277086007581788</v>
      </c>
    </row>
    <row r="390" spans="1:9" x14ac:dyDescent="0.2">
      <c r="A390" s="4">
        <f>IF('True_Odds_Calculator_3-way'!A391="","",'True_Odds_Calculator_3-way'!A391)</f>
        <v>1.94</v>
      </c>
      <c r="B390" s="4">
        <f>IF('True_Odds_Calculator_3-way'!B391="","",'True_Odds_Calculator_3-way'!B391)</f>
        <v>3.59</v>
      </c>
      <c r="C390" s="4">
        <f>IF('True_Odds_Calculator_3-way'!C391="","",'True_Odds_Calculator_3-way'!C391)</f>
        <v>4.21</v>
      </c>
      <c r="D390" s="4">
        <f t="shared" si="30"/>
        <v>3.1545140770600888E-2</v>
      </c>
      <c r="E390" s="4">
        <f t="shared" si="31"/>
        <v>1.9803985278892211</v>
      </c>
      <c r="F390" s="4">
        <f t="shared" si="32"/>
        <v>3.7308353733634765</v>
      </c>
      <c r="G390" s="4">
        <f t="shared" si="33"/>
        <v>4.4050021668731718</v>
      </c>
      <c r="I390" s="4">
        <f t="shared" si="34"/>
        <v>1.0315451407706009</v>
      </c>
    </row>
    <row r="391" spans="1:9" x14ac:dyDescent="0.2">
      <c r="A391" s="4">
        <f>IF('True_Odds_Calculator_3-way'!A392="","",'True_Odds_Calculator_3-way'!A392)</f>
        <v>2.82</v>
      </c>
      <c r="B391" s="4">
        <f>IF('True_Odds_Calculator_3-way'!B392="","",'True_Odds_Calculator_3-way'!B392)</f>
        <v>3.3</v>
      </c>
      <c r="C391" s="4">
        <f>IF('True_Odds_Calculator_3-way'!C392="","",'True_Odds_Calculator_3-way'!C392)</f>
        <v>2.71</v>
      </c>
      <c r="D391" s="4">
        <f t="shared" si="30"/>
        <v>2.6643922145217491E-2</v>
      </c>
      <c r="E391" s="4">
        <f t="shared" si="31"/>
        <v>2.8924420405045517</v>
      </c>
      <c r="F391" s="4">
        <f t="shared" si="32"/>
        <v>3.3996376489238647</v>
      </c>
      <c r="G391" s="4">
        <f t="shared" si="33"/>
        <v>2.7768337880779823</v>
      </c>
      <c r="I391" s="4">
        <f t="shared" si="34"/>
        <v>1.0266439221452175</v>
      </c>
    </row>
    <row r="392" spans="1:9" x14ac:dyDescent="0.2">
      <c r="A392" s="4">
        <f>IF('True_Odds_Calculator_3-way'!A393="","",'True_Odds_Calculator_3-way'!A393)</f>
        <v>4.5199999999999996</v>
      </c>
      <c r="B392" s="4">
        <f>IF('True_Odds_Calculator_3-way'!B393="","",'True_Odds_Calculator_3-way'!B393)</f>
        <v>3.86</v>
      </c>
      <c r="C392" s="4">
        <f>IF('True_Odds_Calculator_3-way'!C393="","",'True_Odds_Calculator_3-way'!C393)</f>
        <v>1.82</v>
      </c>
      <c r="D392" s="4">
        <f t="shared" si="30"/>
        <v>2.9756845016600142E-2</v>
      </c>
      <c r="E392" s="4">
        <f t="shared" si="31"/>
        <v>4.7321599880461198</v>
      </c>
      <c r="F392" s="4">
        <f t="shared" si="32"/>
        <v>4.013672025099198</v>
      </c>
      <c r="G392" s="4">
        <f t="shared" si="33"/>
        <v>1.8534595525814264</v>
      </c>
      <c r="I392" s="4">
        <f t="shared" si="34"/>
        <v>1.0297568450166001</v>
      </c>
    </row>
    <row r="393" spans="1:9" x14ac:dyDescent="0.2">
      <c r="A393" s="4">
        <f>IF('True_Odds_Calculator_3-way'!A394="","",'True_Odds_Calculator_3-way'!A394)</f>
        <v>3.46</v>
      </c>
      <c r="B393" s="4">
        <f>IF('True_Odds_Calculator_3-way'!B394="","",'True_Odds_Calculator_3-way'!B394)</f>
        <v>3.56</v>
      </c>
      <c r="C393" s="4">
        <f>IF('True_Odds_Calculator_3-way'!C394="","",'True_Odds_Calculator_3-way'!C394)</f>
        <v>2.1800000000000002</v>
      </c>
      <c r="D393" s="4">
        <f t="shared" si="30"/>
        <v>2.863181377523194E-2</v>
      </c>
      <c r="E393" s="4">
        <f t="shared" si="31"/>
        <v>3.5781580245299178</v>
      </c>
      <c r="F393" s="4">
        <f t="shared" si="32"/>
        <v>3.6852102475218169</v>
      </c>
      <c r="G393" s="4">
        <f t="shared" si="33"/>
        <v>2.2263203416496502</v>
      </c>
      <c r="I393" s="4">
        <f t="shared" si="34"/>
        <v>1.0286318137752319</v>
      </c>
    </row>
    <row r="394" spans="1:9" x14ac:dyDescent="0.2">
      <c r="A394" s="4">
        <f>IF('True_Odds_Calculator_3-way'!A395="","",'True_Odds_Calculator_3-way'!A395)</f>
        <v>2.69</v>
      </c>
      <c r="B394" s="4">
        <f>IF('True_Odds_Calculator_3-way'!B395="","",'True_Odds_Calculator_3-way'!B395)</f>
        <v>3.33</v>
      </c>
      <c r="C394" s="4">
        <f>IF('True_Odds_Calculator_3-way'!C395="","",'True_Odds_Calculator_3-way'!C395)</f>
        <v>2.81</v>
      </c>
      <c r="D394" s="4">
        <f t="shared" si="30"/>
        <v>2.7919398317207467E-2</v>
      </c>
      <c r="E394" s="4">
        <f t="shared" si="31"/>
        <v>2.7590716872073822</v>
      </c>
      <c r="F394" s="4">
        <f t="shared" si="32"/>
        <v>3.4364989305284706</v>
      </c>
      <c r="G394" s="4">
        <f t="shared" si="33"/>
        <v>2.8854581047236803</v>
      </c>
      <c r="I394" s="4">
        <f t="shared" si="34"/>
        <v>1.0279193983172075</v>
      </c>
    </row>
    <row r="395" spans="1:9" x14ac:dyDescent="0.2">
      <c r="A395" s="4">
        <f>IF('True_Odds_Calculator_3-way'!A396="","",'True_Odds_Calculator_3-way'!A396)</f>
        <v>2.99</v>
      </c>
      <c r="B395" s="4">
        <f>IF('True_Odds_Calculator_3-way'!B396="","",'True_Odds_Calculator_3-way'!B396)</f>
        <v>3.32</v>
      </c>
      <c r="C395" s="4">
        <f>IF('True_Odds_Calculator_3-way'!C396="","",'True_Odds_Calculator_3-way'!C396)</f>
        <v>2.52</v>
      </c>
      <c r="D395" s="4">
        <f t="shared" si="30"/>
        <v>3.2478376637622208E-2</v>
      </c>
      <c r="E395" s="4">
        <f t="shared" si="31"/>
        <v>3.0900244479126382</v>
      </c>
      <c r="F395" s="4">
        <f t="shared" si="32"/>
        <v>3.4437788363548782</v>
      </c>
      <c r="G395" s="4">
        <f t="shared" si="33"/>
        <v>2.5906784660115236</v>
      </c>
      <c r="I395" s="4">
        <f t="shared" si="34"/>
        <v>1.0324783766376222</v>
      </c>
    </row>
    <row r="396" spans="1:9" x14ac:dyDescent="0.2">
      <c r="A396" s="4">
        <f>IF('True_Odds_Calculator_3-way'!A397="","",'True_Odds_Calculator_3-way'!A397)</f>
        <v>1.88</v>
      </c>
      <c r="B396" s="4">
        <f>IF('True_Odds_Calculator_3-way'!B397="","",'True_Odds_Calculator_3-way'!B397)</f>
        <v>3.83</v>
      </c>
      <c r="C396" s="4">
        <f>IF('True_Odds_Calculator_3-way'!C397="","",'True_Odds_Calculator_3-way'!C397)</f>
        <v>4.09</v>
      </c>
      <c r="D396" s="4">
        <f t="shared" si="30"/>
        <v>3.7510276867259051E-2</v>
      </c>
      <c r="E396" s="4">
        <f t="shared" si="31"/>
        <v>1.9252559129295028</v>
      </c>
      <c r="F396" s="4">
        <f t="shared" si="32"/>
        <v>4.0226364999652144</v>
      </c>
      <c r="G396" s="4">
        <f t="shared" si="33"/>
        <v>4.3104311870064285</v>
      </c>
      <c r="I396" s="4">
        <f t="shared" si="34"/>
        <v>1.0375102768672591</v>
      </c>
    </row>
    <row r="397" spans="1:9" x14ac:dyDescent="0.2">
      <c r="A397" s="4">
        <f>IF('True_Odds_Calculator_3-way'!A398="","",'True_Odds_Calculator_3-way'!A398)</f>
        <v>1.69</v>
      </c>
      <c r="B397" s="4">
        <f>IF('True_Odds_Calculator_3-way'!B398="","",'True_Odds_Calculator_3-way'!B398)</f>
        <v>4.09</v>
      </c>
      <c r="C397" s="4">
        <f>IF('True_Odds_Calculator_3-way'!C398="","",'True_Odds_Calculator_3-way'!C398)</f>
        <v>4.97</v>
      </c>
      <c r="D397" s="4">
        <f t="shared" si="30"/>
        <v>3.7421997298238141E-2</v>
      </c>
      <c r="E397" s="4">
        <f t="shared" si="31"/>
        <v>1.726394217454247</v>
      </c>
      <c r="F397" s="4">
        <f t="shared" si="32"/>
        <v>4.309884516933665</v>
      </c>
      <c r="G397" s="4">
        <f t="shared" si="33"/>
        <v>5.2984835998759339</v>
      </c>
      <c r="I397" s="4">
        <f t="shared" si="34"/>
        <v>1.0374219972982381</v>
      </c>
    </row>
    <row r="398" spans="1:9" x14ac:dyDescent="0.2">
      <c r="A398" s="4">
        <f>IF('True_Odds_Calculator_3-way'!A399="","",'True_Odds_Calculator_3-way'!A399)</f>
        <v>4.54</v>
      </c>
      <c r="B398" s="4">
        <f>IF('True_Odds_Calculator_3-way'!B399="","",'True_Odds_Calculator_3-way'!B399)</f>
        <v>4.0599999999999996</v>
      </c>
      <c r="C398" s="4">
        <f>IF('True_Odds_Calculator_3-way'!C399="","",'True_Odds_Calculator_3-way'!C399)</f>
        <v>1.74</v>
      </c>
      <c r="D398" s="4">
        <f t="shared" si="30"/>
        <v>4.1282379577989525E-2</v>
      </c>
      <c r="E398" s="4">
        <f t="shared" si="31"/>
        <v>4.8425323727566765</v>
      </c>
      <c r="F398" s="4">
        <f t="shared" si="32"/>
        <v>4.3002498885351974</v>
      </c>
      <c r="G398" s="4">
        <f t="shared" si="33"/>
        <v>1.7826841985359543</v>
      </c>
      <c r="I398" s="4">
        <f t="shared" si="34"/>
        <v>1.0412823795779895</v>
      </c>
    </row>
    <row r="399" spans="1:9" x14ac:dyDescent="0.2">
      <c r="A399" s="4">
        <f>IF('True_Odds_Calculator_3-way'!A400="","",'True_Odds_Calculator_3-way'!A400)</f>
        <v>1.6</v>
      </c>
      <c r="B399" s="4">
        <f>IF('True_Odds_Calculator_3-way'!B400="","",'True_Odds_Calculator_3-way'!B400)</f>
        <v>3.76</v>
      </c>
      <c r="C399" s="4">
        <f>IF('True_Odds_Calculator_3-way'!C400="","",'True_Odds_Calculator_3-way'!C400)</f>
        <v>6.58</v>
      </c>
      <c r="D399" s="4">
        <f t="shared" si="30"/>
        <v>4.2933130699088107E-2</v>
      </c>
      <c r="E399" s="4">
        <f t="shared" si="31"/>
        <v>1.6374948154292828</v>
      </c>
      <c r="F399" s="4">
        <f t="shared" si="32"/>
        <v>3.9738298943130346</v>
      </c>
      <c r="G399" s="4">
        <f t="shared" si="33"/>
        <v>7.2640294388224476</v>
      </c>
      <c r="I399" s="4">
        <f t="shared" si="34"/>
        <v>1.0429331306990881</v>
      </c>
    </row>
    <row r="400" spans="1:9" x14ac:dyDescent="0.2">
      <c r="A400" s="4">
        <f>IF('True_Odds_Calculator_3-way'!A401="","",'True_Odds_Calculator_3-way'!A401)</f>
        <v>2.17</v>
      </c>
      <c r="B400" s="4">
        <f>IF('True_Odds_Calculator_3-way'!B401="","",'True_Odds_Calculator_3-way'!B401)</f>
        <v>3.62</v>
      </c>
      <c r="C400" s="4">
        <f>IF('True_Odds_Calculator_3-way'!C401="","",'True_Odds_Calculator_3-way'!C401)</f>
        <v>3.31</v>
      </c>
      <c r="D400" s="4">
        <f t="shared" si="30"/>
        <v>3.9187390635587072E-2</v>
      </c>
      <c r="E400" s="4">
        <f t="shared" si="31"/>
        <v>2.2333042274730341</v>
      </c>
      <c r="F400" s="4">
        <f t="shared" si="32"/>
        <v>3.7996717257109314</v>
      </c>
      <c r="G400" s="4">
        <f t="shared" si="33"/>
        <v>3.4595810562287923</v>
      </c>
      <c r="I400" s="4">
        <f t="shared" si="34"/>
        <v>1.0391873906355871</v>
      </c>
    </row>
    <row r="401" spans="1:9" x14ac:dyDescent="0.2">
      <c r="A401" s="4">
        <f>IF('True_Odds_Calculator_3-way'!A402="","",'True_Odds_Calculator_3-way'!A402)</f>
        <v>2.59</v>
      </c>
      <c r="B401" s="4">
        <f>IF('True_Odds_Calculator_3-way'!B402="","",'True_Odds_Calculator_3-way'!B402)</f>
        <v>3.52</v>
      </c>
      <c r="C401" s="4">
        <f>IF('True_Odds_Calculator_3-way'!C402="","",'True_Odds_Calculator_3-way'!C402)</f>
        <v>2.71</v>
      </c>
      <c r="D401" s="4">
        <f t="shared" si="30"/>
        <v>3.9194985228195645E-2</v>
      </c>
      <c r="E401" s="4">
        <f t="shared" si="31"/>
        <v>2.6807107959759313</v>
      </c>
      <c r="F401" s="4">
        <f t="shared" si="32"/>
        <v>3.6896840792324781</v>
      </c>
      <c r="G401" s="4">
        <f t="shared" si="33"/>
        <v>2.8094725697357306</v>
      </c>
      <c r="I401" s="4">
        <f t="shared" si="34"/>
        <v>1.0391949852281956</v>
      </c>
    </row>
    <row r="402" spans="1:9" x14ac:dyDescent="0.2">
      <c r="A402" s="4">
        <f>IF('True_Odds_Calculator_3-way'!A403="","",'True_Odds_Calculator_3-way'!A403)</f>
        <v>2.2599999999999998</v>
      </c>
      <c r="B402" s="4">
        <f>IF('True_Odds_Calculator_3-way'!B403="","",'True_Odds_Calculator_3-way'!B403)</f>
        <v>3.23</v>
      </c>
      <c r="C402" s="4">
        <f>IF('True_Odds_Calculator_3-way'!C403="","",'True_Odds_Calculator_3-way'!C403)</f>
        <v>3.48</v>
      </c>
      <c r="D402" s="4">
        <f t="shared" si="30"/>
        <v>3.9431721165089417E-2</v>
      </c>
      <c r="E402" s="4">
        <f t="shared" si="31"/>
        <v>2.3291890977320437</v>
      </c>
      <c r="F402" s="4">
        <f t="shared" si="32"/>
        <v>3.3732089793235907</v>
      </c>
      <c r="G402" s="4">
        <f t="shared" si="33"/>
        <v>3.6468078981308185</v>
      </c>
      <c r="I402" s="4">
        <f t="shared" si="34"/>
        <v>1.0394317211650894</v>
      </c>
    </row>
    <row r="403" spans="1:9" x14ac:dyDescent="0.2">
      <c r="A403" s="4">
        <f>IF('True_Odds_Calculator_3-way'!A404="","",'True_Odds_Calculator_3-way'!A404)</f>
        <v>1.7</v>
      </c>
      <c r="B403" s="4">
        <f>IF('True_Odds_Calculator_3-way'!B404="","",'True_Odds_Calculator_3-way'!B404)</f>
        <v>4.07</v>
      </c>
      <c r="C403" s="4">
        <f>IF('True_Odds_Calculator_3-way'!C404="","",'True_Odds_Calculator_3-way'!C404)</f>
        <v>4.9400000000000004</v>
      </c>
      <c r="D403" s="4">
        <f t="shared" si="30"/>
        <v>3.6364689615463464E-2</v>
      </c>
      <c r="E403" s="4">
        <f t="shared" si="31"/>
        <v>1.7357683845099892</v>
      </c>
      <c r="F403" s="4">
        <f t="shared" si="32"/>
        <v>4.2812126060391478</v>
      </c>
      <c r="G403" s="4">
        <f t="shared" si="33"/>
        <v>5.2546512617056615</v>
      </c>
      <c r="I403" s="4">
        <f t="shared" si="34"/>
        <v>1.0363646896154635</v>
      </c>
    </row>
    <row r="404" spans="1:9" x14ac:dyDescent="0.2">
      <c r="A404" s="4">
        <f>IF('True_Odds_Calculator_3-way'!A405="","",'True_Odds_Calculator_3-way'!A405)</f>
        <v>2.75</v>
      </c>
      <c r="B404" s="4">
        <f>IF('True_Odds_Calculator_3-way'!B405="","",'True_Odds_Calculator_3-way'!B405)</f>
        <v>3.29</v>
      </c>
      <c r="C404" s="4">
        <f>IF('True_Odds_Calculator_3-way'!C405="","",'True_Odds_Calculator_3-way'!C405)</f>
        <v>2.69</v>
      </c>
      <c r="D404" s="4">
        <f t="shared" si="30"/>
        <v>3.9334943313429571E-2</v>
      </c>
      <c r="E404" s="4">
        <f t="shared" si="31"/>
        <v>2.852865874326842</v>
      </c>
      <c r="F404" s="4">
        <f t="shared" si="32"/>
        <v>3.4383199102432651</v>
      </c>
      <c r="G404" s="4">
        <f t="shared" si="33"/>
        <v>2.7883458865560384</v>
      </c>
      <c r="I404" s="4">
        <f t="shared" si="34"/>
        <v>1.0393349433134296</v>
      </c>
    </row>
    <row r="405" spans="1:9" x14ac:dyDescent="0.2">
      <c r="A405" s="4">
        <f>IF('True_Odds_Calculator_3-way'!A406="","",'True_Odds_Calculator_3-way'!A406)</f>
        <v>2.1800000000000002</v>
      </c>
      <c r="B405" s="4">
        <f>IF('True_Odds_Calculator_3-way'!B406="","",'True_Odds_Calculator_3-way'!B406)</f>
        <v>2.96</v>
      </c>
      <c r="C405" s="4">
        <f>IF('True_Odds_Calculator_3-way'!C406="","",'True_Odds_Calculator_3-way'!C406)</f>
        <v>4.32</v>
      </c>
      <c r="D405" s="4">
        <f t="shared" si="30"/>
        <v>2.8034915649594483E-2</v>
      </c>
      <c r="E405" s="4">
        <f t="shared" si="31"/>
        <v>2.2253346026577474</v>
      </c>
      <c r="F405" s="4">
        <f t="shared" si="32"/>
        <v>3.0442061415668187</v>
      </c>
      <c r="G405" s="4">
        <f t="shared" si="33"/>
        <v>4.5017363503569161</v>
      </c>
      <c r="I405" s="4">
        <f t="shared" si="34"/>
        <v>1.0280349156495945</v>
      </c>
    </row>
    <row r="406" spans="1:9" x14ac:dyDescent="0.2">
      <c r="A406" s="4">
        <f>IF('True_Odds_Calculator_3-way'!A407="","",'True_Odds_Calculator_3-way'!A407)</f>
        <v>2.5</v>
      </c>
      <c r="B406" s="4">
        <f>IF('True_Odds_Calculator_3-way'!B407="","",'True_Odds_Calculator_3-way'!B407)</f>
        <v>3.09</v>
      </c>
      <c r="C406" s="4">
        <f>IF('True_Odds_Calculator_3-way'!C407="","",'True_Odds_Calculator_3-way'!C407)</f>
        <v>3.29</v>
      </c>
      <c r="D406" s="4">
        <f t="shared" si="30"/>
        <v>2.7575963250410673E-2</v>
      </c>
      <c r="E406" s="4">
        <f t="shared" si="31"/>
        <v>2.5588011725835602</v>
      </c>
      <c r="F406" s="4">
        <f t="shared" si="32"/>
        <v>3.1803317323033351</v>
      </c>
      <c r="G406" s="4">
        <f t="shared" si="33"/>
        <v>3.3925977178224764</v>
      </c>
      <c r="I406" s="4">
        <f t="shared" si="34"/>
        <v>1.0275759632504107</v>
      </c>
    </row>
    <row r="407" spans="1:9" x14ac:dyDescent="0.2">
      <c r="A407" s="4">
        <f>IF('True_Odds_Calculator_3-way'!A408="","",'True_Odds_Calculator_3-way'!A408)</f>
        <v>1.87</v>
      </c>
      <c r="B407" s="4">
        <f>IF('True_Odds_Calculator_3-way'!B408="","",'True_Odds_Calculator_3-way'!B408)</f>
        <v>3.73</v>
      </c>
      <c r="C407" s="4">
        <f>IF('True_Odds_Calculator_3-way'!C408="","",'True_Odds_Calculator_3-way'!C408)</f>
        <v>4.42</v>
      </c>
      <c r="D407" s="4">
        <f t="shared" si="30"/>
        <v>2.9100216925481037E-2</v>
      </c>
      <c r="E407" s="4">
        <f t="shared" si="31"/>
        <v>1.9045468325220032</v>
      </c>
      <c r="F407" s="4">
        <f t="shared" si="32"/>
        <v>3.870022321396815</v>
      </c>
      <c r="G407" s="4">
        <f t="shared" si="33"/>
        <v>4.6179933215971802</v>
      </c>
      <c r="I407" s="4">
        <f t="shared" si="34"/>
        <v>1.029100216925481</v>
      </c>
    </row>
    <row r="408" spans="1:9" x14ac:dyDescent="0.2">
      <c r="A408" s="4">
        <f>IF('True_Odds_Calculator_3-way'!A409="","",'True_Odds_Calculator_3-way'!A409)</f>
        <v>3.06</v>
      </c>
      <c r="B408" s="4">
        <f>IF('True_Odds_Calculator_3-way'!B409="","",'True_Odds_Calculator_3-way'!B409)</f>
        <v>3.13</v>
      </c>
      <c r="C408" s="4">
        <f>IF('True_Odds_Calculator_3-way'!C409="","",'True_Odds_Calculator_3-way'!C409)</f>
        <v>2.63</v>
      </c>
      <c r="D408" s="4">
        <f t="shared" si="30"/>
        <v>2.6514340394418134E-2</v>
      </c>
      <c r="E408" s="4">
        <f t="shared" si="31"/>
        <v>3.14505689115123</v>
      </c>
      <c r="F408" s="4">
        <f t="shared" si="32"/>
        <v>3.2190495168710687</v>
      </c>
      <c r="G408" s="4">
        <f t="shared" si="33"/>
        <v>2.6925871373672328</v>
      </c>
      <c r="I408" s="4">
        <f t="shared" si="34"/>
        <v>1.0265143403944181</v>
      </c>
    </row>
    <row r="409" spans="1:9" x14ac:dyDescent="0.2">
      <c r="A409" s="4">
        <f>IF('True_Odds_Calculator_3-way'!A410="","",'True_Odds_Calculator_3-way'!A410)</f>
        <v>3.11</v>
      </c>
      <c r="B409" s="4">
        <f>IF('True_Odds_Calculator_3-way'!B410="","",'True_Odds_Calculator_3-way'!B410)</f>
        <v>3.11</v>
      </c>
      <c r="C409" s="4">
        <f>IF('True_Odds_Calculator_3-way'!C410="","",'True_Odds_Calculator_3-way'!C410)</f>
        <v>2.61</v>
      </c>
      <c r="D409" s="4">
        <f t="shared" si="30"/>
        <v>2.622857917236443E-2</v>
      </c>
      <c r="E409" s="4">
        <f t="shared" si="31"/>
        <v>3.1969253390397916</v>
      </c>
      <c r="F409" s="4">
        <f t="shared" si="32"/>
        <v>3.1969253390397916</v>
      </c>
      <c r="G409" s="4">
        <f t="shared" si="33"/>
        <v>2.6709479988154126</v>
      </c>
      <c r="I409" s="4">
        <f t="shared" si="34"/>
        <v>1.0262285791723644</v>
      </c>
    </row>
    <row r="410" spans="1:9" x14ac:dyDescent="0.2">
      <c r="A410" s="4">
        <f>IF('True_Odds_Calculator_3-way'!A411="","",'True_Odds_Calculator_3-way'!A411)</f>
        <v>2.4300000000000002</v>
      </c>
      <c r="B410" s="4">
        <f>IF('True_Odds_Calculator_3-way'!B411="","",'True_Odds_Calculator_3-way'!B411)</f>
        <v>3.08</v>
      </c>
      <c r="C410" s="4">
        <f>IF('True_Odds_Calculator_3-way'!C411="","",'True_Odds_Calculator_3-way'!C411)</f>
        <v>3.44</v>
      </c>
      <c r="D410" s="4">
        <f t="shared" si="30"/>
        <v>2.6895632838785266E-2</v>
      </c>
      <c r="E410" s="4">
        <f t="shared" si="31"/>
        <v>2.4841176522046542</v>
      </c>
      <c r="F410" s="4">
        <f t="shared" si="32"/>
        <v>3.1674626707023488</v>
      </c>
      <c r="G410" s="4">
        <f t="shared" si="33"/>
        <v>3.5494667092142471</v>
      </c>
      <c r="I410" s="4">
        <f t="shared" si="34"/>
        <v>1.0268956328387853</v>
      </c>
    </row>
    <row r="411" spans="1:9" x14ac:dyDescent="0.2">
      <c r="A411" s="4">
        <f>IF('True_Odds_Calculator_3-way'!A412="","",'True_Odds_Calculator_3-way'!A412)</f>
        <v>3.18</v>
      </c>
      <c r="B411" s="4">
        <f>IF('True_Odds_Calculator_3-way'!B412="","",'True_Odds_Calculator_3-way'!B412)</f>
        <v>3.23</v>
      </c>
      <c r="C411" s="4">
        <f>IF('True_Odds_Calculator_3-way'!C412="","",'True_Odds_Calculator_3-way'!C412)</f>
        <v>2.48</v>
      </c>
      <c r="D411" s="4">
        <f t="shared" si="30"/>
        <v>2.7288738476458629E-2</v>
      </c>
      <c r="E411" s="4">
        <f t="shared" si="31"/>
        <v>3.2747248980034005</v>
      </c>
      <c r="F411" s="4">
        <f t="shared" si="32"/>
        <v>3.327772879304681</v>
      </c>
      <c r="G411" s="4">
        <f t="shared" si="33"/>
        <v>2.5372367382368224</v>
      </c>
      <c r="I411" s="4">
        <f t="shared" si="34"/>
        <v>1.0272887384764586</v>
      </c>
    </row>
    <row r="412" spans="1:9" x14ac:dyDescent="0.2">
      <c r="A412" s="4">
        <f>IF('True_Odds_Calculator_3-way'!A413="","",'True_Odds_Calculator_3-way'!A413)</f>
        <v>3.21</v>
      </c>
      <c r="B412" s="4">
        <f>IF('True_Odds_Calculator_3-way'!B413="","",'True_Odds_Calculator_3-way'!B413)</f>
        <v>3.56</v>
      </c>
      <c r="C412" s="4">
        <f>IF('True_Odds_Calculator_3-way'!C413="","",'True_Odds_Calculator_3-way'!C413)</f>
        <v>2.2999999999999998</v>
      </c>
      <c r="D412" s="4">
        <f t="shared" si="30"/>
        <v>2.7207964850925581E-2</v>
      </c>
      <c r="E412" s="4">
        <f t="shared" si="31"/>
        <v>3.3062533754205656</v>
      </c>
      <c r="F412" s="4">
        <f t="shared" si="32"/>
        <v>3.6787758445974328</v>
      </c>
      <c r="G412" s="4">
        <f t="shared" si="33"/>
        <v>2.3489987988446033</v>
      </c>
      <c r="I412" s="4">
        <f t="shared" si="34"/>
        <v>1.0272079648509256</v>
      </c>
    </row>
    <row r="413" spans="1:9" x14ac:dyDescent="0.2">
      <c r="A413" s="4">
        <f>IF('True_Odds_Calculator_3-way'!A414="","",'True_Odds_Calculator_3-way'!A414)</f>
        <v>1.46</v>
      </c>
      <c r="B413" s="4">
        <f>IF('True_Odds_Calculator_3-way'!B414="","",'True_Odds_Calculator_3-way'!B414)</f>
        <v>4.41</v>
      </c>
      <c r="C413" s="4">
        <f>IF('True_Odds_Calculator_3-way'!C414="","",'True_Odds_Calculator_3-way'!C414)</f>
        <v>8</v>
      </c>
      <c r="D413" s="4">
        <f t="shared" si="30"/>
        <v>3.6688876463827569E-2</v>
      </c>
      <c r="E413" s="4">
        <f t="shared" si="31"/>
        <v>1.4865425944346427</v>
      </c>
      <c r="F413" s="4">
        <f t="shared" si="32"/>
        <v>4.6614017411659665</v>
      </c>
      <c r="G413" s="4">
        <f t="shared" si="33"/>
        <v>8.8675771835188808</v>
      </c>
      <c r="I413" s="4">
        <f t="shared" si="34"/>
        <v>1.0366888764638276</v>
      </c>
    </row>
    <row r="414" spans="1:9" x14ac:dyDescent="0.2">
      <c r="A414" s="4">
        <f>IF('True_Odds_Calculator_3-way'!A415="","",'True_Odds_Calculator_3-way'!A415)</f>
        <v>2.69</v>
      </c>
      <c r="B414" s="4">
        <f>IF('True_Odds_Calculator_3-way'!B415="","",'True_Odds_Calculator_3-way'!B415)</f>
        <v>2.83</v>
      </c>
      <c r="C414" s="4">
        <f>IF('True_Odds_Calculator_3-way'!C415="","",'True_Odds_Calculator_3-way'!C415)</f>
        <v>3.26</v>
      </c>
      <c r="D414" s="4">
        <f t="shared" si="30"/>
        <v>3.185256861294361E-2</v>
      </c>
      <c r="E414" s="4">
        <f t="shared" si="31"/>
        <v>2.7690883092444052</v>
      </c>
      <c r="F414" s="4">
        <f t="shared" si="32"/>
        <v>2.91766891861971</v>
      </c>
      <c r="G414" s="4">
        <f t="shared" si="33"/>
        <v>3.3768845246752917</v>
      </c>
      <c r="I414" s="4">
        <f t="shared" si="34"/>
        <v>1.0318525686129436</v>
      </c>
    </row>
    <row r="415" spans="1:9" x14ac:dyDescent="0.2">
      <c r="A415" s="4">
        <f>IF('True_Odds_Calculator_3-way'!A416="","",'True_Odds_Calculator_3-way'!A416)</f>
        <v>3.07</v>
      </c>
      <c r="B415" s="4">
        <f>IF('True_Odds_Calculator_3-way'!B416="","",'True_Odds_Calculator_3-way'!B416)</f>
        <v>2.82</v>
      </c>
      <c r="C415" s="4">
        <f>IF('True_Odds_Calculator_3-way'!C416="","",'True_Odds_Calculator_3-way'!C416)</f>
        <v>2.84</v>
      </c>
      <c r="D415" s="4">
        <f t="shared" si="30"/>
        <v>3.2455504157153481E-2</v>
      </c>
      <c r="E415" s="4">
        <f t="shared" si="31"/>
        <v>3.175466118740081</v>
      </c>
      <c r="F415" s="4">
        <f t="shared" si="32"/>
        <v>2.9087403566531913</v>
      </c>
      <c r="G415" s="4">
        <f t="shared" si="33"/>
        <v>2.9300236400609259</v>
      </c>
      <c r="I415" s="4">
        <f t="shared" si="34"/>
        <v>1.0324555041571535</v>
      </c>
    </row>
    <row r="416" spans="1:9" x14ac:dyDescent="0.2">
      <c r="A416" s="4">
        <f>IF('True_Odds_Calculator_3-way'!A417="","",'True_Odds_Calculator_3-way'!A417)</f>
        <v>1.51</v>
      </c>
      <c r="B416" s="4">
        <f>IF('True_Odds_Calculator_3-way'!B417="","",'True_Odds_Calculator_3-way'!B417)</f>
        <v>3.97</v>
      </c>
      <c r="C416" s="4">
        <f>IF('True_Odds_Calculator_3-way'!C417="","",'True_Odds_Calculator_3-way'!C417)</f>
        <v>8.1300000000000008</v>
      </c>
      <c r="D416" s="4">
        <f t="shared" si="30"/>
        <v>3.7142054407182323E-2</v>
      </c>
      <c r="E416" s="4">
        <f t="shared" si="31"/>
        <v>1.5387669935892541</v>
      </c>
      <c r="F416" s="4">
        <f t="shared" si="32"/>
        <v>4.1752174430406654</v>
      </c>
      <c r="G416" s="4">
        <f t="shared" si="33"/>
        <v>9.0399120534297506</v>
      </c>
      <c r="I416" s="4">
        <f t="shared" si="34"/>
        <v>1.0371420544071823</v>
      </c>
    </row>
    <row r="417" spans="1:9" x14ac:dyDescent="0.2">
      <c r="A417" s="4">
        <f>IF('True_Odds_Calculator_3-way'!A418="","",'True_Odds_Calculator_3-way'!A418)</f>
        <v>2.38</v>
      </c>
      <c r="B417" s="4">
        <f>IF('True_Odds_Calculator_3-way'!B418="","",'True_Odds_Calculator_3-way'!B418)</f>
        <v>3.02</v>
      </c>
      <c r="C417" s="4">
        <f>IF('True_Odds_Calculator_3-way'!C418="","",'True_Odds_Calculator_3-way'!C418)</f>
        <v>3.54</v>
      </c>
      <c r="D417" s="4">
        <f t="shared" si="30"/>
        <v>3.377977074767502E-2</v>
      </c>
      <c r="E417" s="4">
        <f t="shared" si="31"/>
        <v>2.4455370125125171</v>
      </c>
      <c r="F417" s="4">
        <f t="shared" si="32"/>
        <v>3.1263100779714899</v>
      </c>
      <c r="G417" s="4">
        <f t="shared" si="33"/>
        <v>3.686962815210558</v>
      </c>
      <c r="I417" s="4">
        <f t="shared" si="34"/>
        <v>1.033779770747675</v>
      </c>
    </row>
    <row r="418" spans="1:9" x14ac:dyDescent="0.2">
      <c r="A418" s="4">
        <f>IF('True_Odds_Calculator_3-way'!A419="","",'True_Odds_Calculator_3-way'!A419)</f>
        <v>2.92</v>
      </c>
      <c r="B418" s="4">
        <f>IF('True_Odds_Calculator_3-way'!B419="","",'True_Odds_Calculator_3-way'!B419)</f>
        <v>2.9</v>
      </c>
      <c r="C418" s="4">
        <f>IF('True_Odds_Calculator_3-way'!C419="","",'True_Odds_Calculator_3-way'!C419)</f>
        <v>2.9</v>
      </c>
      <c r="D418" s="4">
        <f t="shared" si="30"/>
        <v>3.212092583845072E-2</v>
      </c>
      <c r="E418" s="4">
        <f t="shared" si="31"/>
        <v>3.0142382534409111</v>
      </c>
      <c r="F418" s="4">
        <f t="shared" si="32"/>
        <v>2.9929311969839776</v>
      </c>
      <c r="G418" s="4">
        <f t="shared" si="33"/>
        <v>2.9929311969839776</v>
      </c>
      <c r="I418" s="4">
        <f t="shared" si="34"/>
        <v>1.0321209258384507</v>
      </c>
    </row>
    <row r="419" spans="1:9" x14ac:dyDescent="0.2">
      <c r="A419" s="4">
        <f>IF('True_Odds_Calculator_3-way'!A420="","",'True_Odds_Calculator_3-way'!A420)</f>
        <v>2.0699999999999998</v>
      </c>
      <c r="B419" s="4">
        <f>IF('True_Odds_Calculator_3-way'!B420="","",'True_Odds_Calculator_3-way'!B420)</f>
        <v>3.2</v>
      </c>
      <c r="C419" s="4">
        <f>IF('True_Odds_Calculator_3-way'!C420="","",'True_Odds_Calculator_3-way'!C420)</f>
        <v>4.18</v>
      </c>
      <c r="D419" s="4">
        <f t="shared" si="30"/>
        <v>3.482623720037914E-2</v>
      </c>
      <c r="E419" s="4">
        <f t="shared" si="31"/>
        <v>2.120967058287619</v>
      </c>
      <c r="F419" s="4">
        <f t="shared" si="32"/>
        <v>3.3234598407907336</v>
      </c>
      <c r="G419" s="4">
        <f t="shared" si="33"/>
        <v>4.3931769668685599</v>
      </c>
      <c r="I419" s="4">
        <f t="shared" si="34"/>
        <v>1.0348262372003791</v>
      </c>
    </row>
    <row r="420" spans="1:9" x14ac:dyDescent="0.2">
      <c r="A420" s="4">
        <f>IF('True_Odds_Calculator_3-way'!A421="","",'True_Odds_Calculator_3-way'!A421)</f>
        <v>2.85</v>
      </c>
      <c r="B420" s="4">
        <f>IF('True_Odds_Calculator_3-way'!B421="","",'True_Odds_Calculator_3-way'!B421)</f>
        <v>3.1</v>
      </c>
      <c r="C420" s="4">
        <f>IF('True_Odds_Calculator_3-way'!C421="","",'True_Odds_Calculator_3-way'!C421)</f>
        <v>2.78</v>
      </c>
      <c r="D420" s="4">
        <f t="shared" si="30"/>
        <v>3.3170068359573701E-2</v>
      </c>
      <c r="E420" s="4">
        <f t="shared" si="31"/>
        <v>2.9427300283953626</v>
      </c>
      <c r="F420" s="4">
        <f t="shared" si="32"/>
        <v>3.2100260081988994</v>
      </c>
      <c r="G420" s="4">
        <f t="shared" si="33"/>
        <v>2.8681603562434068</v>
      </c>
      <c r="I420" s="4">
        <f t="shared" si="34"/>
        <v>1.0331700683595737</v>
      </c>
    </row>
    <row r="421" spans="1:9" x14ac:dyDescent="0.2">
      <c r="A421" s="4">
        <f>IF('True_Odds_Calculator_3-way'!A422="","",'True_Odds_Calculator_3-way'!A422)</f>
        <v>2.08</v>
      </c>
      <c r="B421" s="4">
        <f>IF('True_Odds_Calculator_3-way'!B422="","",'True_Odds_Calculator_3-way'!B422)</f>
        <v>3.14</v>
      </c>
      <c r="C421" s="4">
        <f>IF('True_Odds_Calculator_3-way'!C422="","",'True_Odds_Calculator_3-way'!C422)</f>
        <v>4.2699999999999996</v>
      </c>
      <c r="D421" s="4">
        <f t="shared" si="30"/>
        <v>3.3432605819574635E-2</v>
      </c>
      <c r="E421" s="4">
        <f t="shared" si="31"/>
        <v>2.1293584000254104</v>
      </c>
      <c r="F421" s="4">
        <f t="shared" si="32"/>
        <v>3.2538617129213492</v>
      </c>
      <c r="G421" s="4">
        <f t="shared" si="33"/>
        <v>4.4833432147859105</v>
      </c>
      <c r="I421" s="4">
        <f t="shared" si="34"/>
        <v>1.0334326058195746</v>
      </c>
    </row>
    <row r="422" spans="1:9" x14ac:dyDescent="0.2">
      <c r="A422" s="4">
        <f>IF('True_Odds_Calculator_3-way'!A423="","",'True_Odds_Calculator_3-way'!A423)</f>
        <v>4.55</v>
      </c>
      <c r="B422" s="4">
        <f>IF('True_Odds_Calculator_3-way'!B423="","",'True_Odds_Calculator_3-way'!B423)</f>
        <v>3.06</v>
      </c>
      <c r="C422" s="4">
        <f>IF('True_Odds_Calculator_3-way'!C423="","",'True_Odds_Calculator_3-way'!C423)</f>
        <v>2.0299999999999998</v>
      </c>
      <c r="D422" s="4">
        <f t="shared" si="30"/>
        <v>3.9188442839558579E-2</v>
      </c>
      <c r="E422" s="4">
        <f t="shared" si="31"/>
        <v>4.8375220150401166</v>
      </c>
      <c r="F422" s="4">
        <f t="shared" si="32"/>
        <v>3.1874077368187002</v>
      </c>
      <c r="G422" s="4">
        <f t="shared" si="33"/>
        <v>2.0852968872928348</v>
      </c>
      <c r="I422" s="4">
        <f t="shared" si="34"/>
        <v>1.0391884428395586</v>
      </c>
    </row>
    <row r="423" spans="1:9" x14ac:dyDescent="0.2">
      <c r="A423" s="4">
        <f>IF('True_Odds_Calculator_3-way'!A424="","",'True_Odds_Calculator_3-way'!A424)</f>
        <v>2.0099999999999998</v>
      </c>
      <c r="B423" s="4">
        <f>IF('True_Odds_Calculator_3-way'!B424="","",'True_Odds_Calculator_3-way'!B424)</f>
        <v>3.11</v>
      </c>
      <c r="C423" s="4">
        <f>IF('True_Odds_Calculator_3-way'!C424="","",'True_Odds_Calculator_3-way'!C424)</f>
        <v>4.63</v>
      </c>
      <c r="D423" s="4">
        <f t="shared" si="30"/>
        <v>3.503856755336332E-2</v>
      </c>
      <c r="E423" s="4">
        <f t="shared" si="31"/>
        <v>2.058320810553949</v>
      </c>
      <c r="F423" s="4">
        <f t="shared" si="32"/>
        <v>3.2272234542001494</v>
      </c>
      <c r="G423" s="4">
        <f t="shared" si="33"/>
        <v>4.8946859645757286</v>
      </c>
      <c r="I423" s="4">
        <f t="shared" si="34"/>
        <v>1.0350385675533633</v>
      </c>
    </row>
    <row r="424" spans="1:9" x14ac:dyDescent="0.2">
      <c r="A424" s="4">
        <f>IF('True_Odds_Calculator_3-way'!A425="","",'True_Odds_Calculator_3-way'!A425)</f>
        <v>1.86</v>
      </c>
      <c r="B424" s="4">
        <f>IF('True_Odds_Calculator_3-way'!B425="","",'True_Odds_Calculator_3-way'!B425)</f>
        <v>4.24</v>
      </c>
      <c r="C424" s="4">
        <f>IF('True_Odds_Calculator_3-way'!C425="","",'True_Odds_Calculator_3-way'!C425)</f>
        <v>3.91</v>
      </c>
      <c r="D424" s="4">
        <f t="shared" si="30"/>
        <v>2.9237940909248916E-2</v>
      </c>
      <c r="E424" s="4">
        <f t="shared" si="31"/>
        <v>1.8943396869337406</v>
      </c>
      <c r="F424" s="4">
        <f t="shared" si="32"/>
        <v>4.4227615845001473</v>
      </c>
      <c r="G424" s="4">
        <f t="shared" si="33"/>
        <v>4.0649002725416326</v>
      </c>
      <c r="I424" s="4">
        <f t="shared" si="34"/>
        <v>1.0292379409092489</v>
      </c>
    </row>
    <row r="425" spans="1:9" x14ac:dyDescent="0.2">
      <c r="A425" s="4">
        <f>IF('True_Odds_Calculator_3-way'!A426="","",'True_Odds_Calculator_3-way'!A426)</f>
        <v>1.55</v>
      </c>
      <c r="B425" s="4">
        <f>IF('True_Odds_Calculator_3-way'!B426="","",'True_Odds_Calculator_3-way'!B426)</f>
        <v>4.43</v>
      </c>
      <c r="C425" s="4">
        <f>IF('True_Odds_Calculator_3-way'!C426="","",'True_Odds_Calculator_3-way'!C426)</f>
        <v>6.28</v>
      </c>
      <c r="D425" s="4">
        <f t="shared" si="30"/>
        <v>3.0130593423902008E-2</v>
      </c>
      <c r="E425" s="4">
        <f t="shared" si="31"/>
        <v>1.5745111604013149</v>
      </c>
      <c r="F425" s="4">
        <f t="shared" si="32"/>
        <v>4.6362813374466718</v>
      </c>
      <c r="G425" s="4">
        <f t="shared" si="33"/>
        <v>6.7027660824591635</v>
      </c>
      <c r="I425" s="4">
        <f t="shared" si="34"/>
        <v>1.030130593423902</v>
      </c>
    </row>
    <row r="426" spans="1:9" x14ac:dyDescent="0.2">
      <c r="A426" s="4">
        <f>IF('True_Odds_Calculator_3-way'!A427="","",'True_Odds_Calculator_3-way'!A427)</f>
        <v>1.27</v>
      </c>
      <c r="B426" s="4">
        <f>IF('True_Odds_Calculator_3-way'!B427="","",'True_Odds_Calculator_3-way'!B427)</f>
        <v>6.17</v>
      </c>
      <c r="C426" s="4">
        <f>IF('True_Odds_Calculator_3-way'!C427="","",'True_Odds_Calculator_3-way'!C427)</f>
        <v>11.6</v>
      </c>
      <c r="D426" s="4">
        <f t="shared" si="30"/>
        <v>3.5683025649849487E-2</v>
      </c>
      <c r="E426" s="4">
        <f t="shared" si="31"/>
        <v>1.289478624506047</v>
      </c>
      <c r="F426" s="4">
        <f t="shared" si="32"/>
        <v>6.6586668372706557</v>
      </c>
      <c r="G426" s="4">
        <f t="shared" si="33"/>
        <v>13.456676391515302</v>
      </c>
      <c r="I426" s="4">
        <f t="shared" si="34"/>
        <v>1.0356830256498495</v>
      </c>
    </row>
    <row r="427" spans="1:9" x14ac:dyDescent="0.2">
      <c r="A427" s="4">
        <f>IF('True_Odds_Calculator_3-way'!A428="","",'True_Odds_Calculator_3-way'!A428)</f>
        <v>2.09</v>
      </c>
      <c r="B427" s="4">
        <f>IF('True_Odds_Calculator_3-way'!B428="","",'True_Odds_Calculator_3-way'!B428)</f>
        <v>3.71</v>
      </c>
      <c r="C427" s="4">
        <f>IF('True_Odds_Calculator_3-way'!C428="","",'True_Odds_Calculator_3-way'!C428)</f>
        <v>3.64</v>
      </c>
      <c r="D427" s="4">
        <f t="shared" si="30"/>
        <v>2.2735953222547067E-2</v>
      </c>
      <c r="E427" s="4">
        <f t="shared" si="31"/>
        <v>2.1236370965363327</v>
      </c>
      <c r="F427" s="4">
        <f t="shared" si="32"/>
        <v>3.8173311183541148</v>
      </c>
      <c r="G427" s="4">
        <f t="shared" si="33"/>
        <v>3.743262730904108</v>
      </c>
      <c r="I427" s="4">
        <f t="shared" si="34"/>
        <v>1.0227359532225471</v>
      </c>
    </row>
    <row r="428" spans="1:9" x14ac:dyDescent="0.2">
      <c r="A428" s="4">
        <f>IF('True_Odds_Calculator_3-way'!A429="","",'True_Odds_Calculator_3-way'!A429)</f>
        <v>7.79</v>
      </c>
      <c r="B428" s="4">
        <f>IF('True_Odds_Calculator_3-way'!B429="","",'True_Odds_Calculator_3-way'!B429)</f>
        <v>5.12</v>
      </c>
      <c r="C428" s="4">
        <f>IF('True_Odds_Calculator_3-way'!C429="","",'True_Odds_Calculator_3-way'!C429)</f>
        <v>1.42</v>
      </c>
      <c r="D428" s="4">
        <f t="shared" si="30"/>
        <v>2.7907556862355243E-2</v>
      </c>
      <c r="E428" s="4">
        <f t="shared" si="31"/>
        <v>8.3986195971491959</v>
      </c>
      <c r="F428" s="4">
        <f t="shared" si="32"/>
        <v>5.376055598615098</v>
      </c>
      <c r="G428" s="4">
        <f t="shared" si="33"/>
        <v>1.4390086960516293</v>
      </c>
      <c r="I428" s="4">
        <f t="shared" si="34"/>
        <v>1.0279075568623552</v>
      </c>
    </row>
    <row r="429" spans="1:9" x14ac:dyDescent="0.2">
      <c r="A429" s="4">
        <f>IF('True_Odds_Calculator_3-way'!A430="","",'True_Odds_Calculator_3-way'!A430)</f>
        <v>1.76</v>
      </c>
      <c r="B429" s="4">
        <f>IF('True_Odds_Calculator_3-way'!B430="","",'True_Odds_Calculator_3-way'!B430)</f>
        <v>4.3</v>
      </c>
      <c r="C429" s="4">
        <f>IF('True_Odds_Calculator_3-way'!C430="","",'True_Odds_Calculator_3-way'!C430)</f>
        <v>4.47</v>
      </c>
      <c r="D429" s="4">
        <f t="shared" si="30"/>
        <v>2.4453604249140337E-2</v>
      </c>
      <c r="E429" s="4">
        <f t="shared" si="31"/>
        <v>1.785616661059868</v>
      </c>
      <c r="F429" s="4">
        <f t="shared" si="32"/>
        <v>4.4561902068817734</v>
      </c>
      <c r="G429" s="4">
        <f t="shared" si="33"/>
        <v>4.6390269857145201</v>
      </c>
      <c r="I429" s="4">
        <f t="shared" si="34"/>
        <v>1.0244536042491403</v>
      </c>
    </row>
    <row r="430" spans="1:9" x14ac:dyDescent="0.2">
      <c r="A430" s="4">
        <f>IF('True_Odds_Calculator_3-way'!A431="","",'True_Odds_Calculator_3-way'!A431)</f>
        <v>13.36</v>
      </c>
      <c r="B430" s="4">
        <f>IF('True_Odds_Calculator_3-way'!B431="","",'True_Odds_Calculator_3-way'!B431)</f>
        <v>7.81</v>
      </c>
      <c r="C430" s="4">
        <f>IF('True_Odds_Calculator_3-way'!C431="","",'True_Odds_Calculator_3-way'!C431)</f>
        <v>1.18</v>
      </c>
      <c r="D430" s="4">
        <f t="shared" si="30"/>
        <v>5.0348899631237343E-2</v>
      </c>
      <c r="E430" s="4">
        <f t="shared" si="31"/>
        <v>17.221386807189461</v>
      </c>
      <c r="F430" s="4">
        <f t="shared" si="32"/>
        <v>8.9881171778136704</v>
      </c>
      <c r="G430" s="4">
        <f t="shared" si="33"/>
        <v>1.2038407423044708</v>
      </c>
      <c r="I430" s="4">
        <f t="shared" si="34"/>
        <v>1.0503488996312373</v>
      </c>
    </row>
    <row r="431" spans="1:9" x14ac:dyDescent="0.2">
      <c r="A431" s="4">
        <f>IF('True_Odds_Calculator_3-way'!A432="","",'True_Odds_Calculator_3-way'!A432)</f>
        <v>3.02</v>
      </c>
      <c r="B431" s="4">
        <f>IF('True_Odds_Calculator_3-way'!B432="","",'True_Odds_Calculator_3-way'!B432)</f>
        <v>3.73</v>
      </c>
      <c r="C431" s="4">
        <f>IF('True_Odds_Calculator_3-way'!C432="","",'True_Odds_Calculator_3-way'!C432)</f>
        <v>2.36</v>
      </c>
      <c r="D431" s="4">
        <f t="shared" si="30"/>
        <v>2.2951156119199956E-2</v>
      </c>
      <c r="E431" s="4">
        <f t="shared" si="31"/>
        <v>3.0914247846831202</v>
      </c>
      <c r="F431" s="4">
        <f t="shared" si="32"/>
        <v>3.8395656038748562</v>
      </c>
      <c r="G431" s="4">
        <f t="shared" si="33"/>
        <v>2.4033930438526725</v>
      </c>
      <c r="I431" s="4">
        <f t="shared" si="34"/>
        <v>1.0229511561192</v>
      </c>
    </row>
    <row r="432" spans="1:9" x14ac:dyDescent="0.2">
      <c r="A432" s="4">
        <f>IF('True_Odds_Calculator_3-way'!A433="","",'True_Odds_Calculator_3-way'!A433)</f>
        <v>3.39</v>
      </c>
      <c r="B432" s="4">
        <f>IF('True_Odds_Calculator_3-way'!B433="","",'True_Odds_Calculator_3-way'!B433)</f>
        <v>3.52</v>
      </c>
      <c r="C432" s="4">
        <f>IF('True_Odds_Calculator_3-way'!C433="","",'True_Odds_Calculator_3-way'!C433)</f>
        <v>2.23</v>
      </c>
      <c r="D432" s="4">
        <f t="shared" si="30"/>
        <v>2.7506653101914802E-2</v>
      </c>
      <c r="E432" s="4">
        <f t="shared" si="31"/>
        <v>3.4987499585832289</v>
      </c>
      <c r="F432" s="4">
        <f t="shared" si="32"/>
        <v>3.63739500684007</v>
      </c>
      <c r="G432" s="4">
        <f t="shared" si="33"/>
        <v>2.2765476875841757</v>
      </c>
      <c r="I432" s="4">
        <f t="shared" si="34"/>
        <v>1.0275066531019148</v>
      </c>
    </row>
    <row r="433" spans="1:9" x14ac:dyDescent="0.2">
      <c r="A433" s="4">
        <f>IF('True_Odds_Calculator_3-way'!A434="","",'True_Odds_Calculator_3-way'!A434)</f>
        <v>3.31</v>
      </c>
      <c r="B433" s="4">
        <f>IF('True_Odds_Calculator_3-way'!B434="","",'True_Odds_Calculator_3-way'!B434)</f>
        <v>3.53</v>
      </c>
      <c r="C433" s="4">
        <f>IF('True_Odds_Calculator_3-way'!C434="","",'True_Odds_Calculator_3-way'!C434)</f>
        <v>2.2599999999999998</v>
      </c>
      <c r="D433" s="4">
        <f t="shared" si="30"/>
        <v>2.787879871174237E-2</v>
      </c>
      <c r="E433" s="4">
        <f t="shared" si="31"/>
        <v>3.4150454593305115</v>
      </c>
      <c r="F433" s="4">
        <f t="shared" si="32"/>
        <v>3.6497257990995697</v>
      </c>
      <c r="G433" s="4">
        <f t="shared" si="33"/>
        <v>2.3084828216964102</v>
      </c>
      <c r="I433" s="4">
        <f t="shared" si="34"/>
        <v>1.0278787987117424</v>
      </c>
    </row>
    <row r="434" spans="1:9" x14ac:dyDescent="0.2">
      <c r="A434" s="4">
        <f>IF('True_Odds_Calculator_3-way'!A435="","",'True_Odds_Calculator_3-way'!A435)</f>
        <v>2.54</v>
      </c>
      <c r="B434" s="4">
        <f>IF('True_Odds_Calculator_3-way'!B435="","",'True_Odds_Calculator_3-way'!B435)</f>
        <v>3.45</v>
      </c>
      <c r="C434" s="4">
        <f>IF('True_Odds_Calculator_3-way'!C435="","",'True_Odds_Calculator_3-way'!C435)</f>
        <v>2.9</v>
      </c>
      <c r="D434" s="4">
        <f t="shared" si="30"/>
        <v>2.8383446072239416E-2</v>
      </c>
      <c r="E434" s="4">
        <f t="shared" si="31"/>
        <v>2.602542526208707</v>
      </c>
      <c r="F434" s="4">
        <f t="shared" si="32"/>
        <v>3.5664110924511268</v>
      </c>
      <c r="G434" s="4">
        <f t="shared" si="33"/>
        <v>2.981812990609245</v>
      </c>
      <c r="I434" s="4">
        <f t="shared" si="34"/>
        <v>1.0283834460722394</v>
      </c>
    </row>
    <row r="435" spans="1:9" x14ac:dyDescent="0.2">
      <c r="A435" s="4">
        <f>IF('True_Odds_Calculator_3-way'!A436="","",'True_Odds_Calculator_3-way'!A436)</f>
        <v>2.13</v>
      </c>
      <c r="B435" s="4">
        <f>IF('True_Odds_Calculator_3-way'!B436="","",'True_Odds_Calculator_3-way'!B436)</f>
        <v>3.33</v>
      </c>
      <c r="C435" s="4">
        <f>IF('True_Odds_Calculator_3-way'!C436="","",'True_Odds_Calculator_3-way'!C436)</f>
        <v>3.87</v>
      </c>
      <c r="D435" s="4">
        <f t="shared" si="30"/>
        <v>2.8181801191955014E-2</v>
      </c>
      <c r="E435" s="4">
        <f t="shared" si="31"/>
        <v>2.1734895232421327</v>
      </c>
      <c r="F435" s="4">
        <f t="shared" si="32"/>
        <v>3.4375321922030899</v>
      </c>
      <c r="G435" s="4">
        <f t="shared" si="33"/>
        <v>4.015999757719082</v>
      </c>
      <c r="I435" s="4">
        <f t="shared" si="34"/>
        <v>1.028181801191955</v>
      </c>
    </row>
    <row r="436" spans="1:9" x14ac:dyDescent="0.2">
      <c r="A436" s="4">
        <f>IF('True_Odds_Calculator_3-way'!A437="","",'True_Odds_Calculator_3-way'!A437)</f>
        <v>9.8000000000000007</v>
      </c>
      <c r="B436" s="4">
        <f>IF('True_Odds_Calculator_3-way'!B437="","",'True_Odds_Calculator_3-way'!B437)</f>
        <v>5.91</v>
      </c>
      <c r="C436" s="4">
        <f>IF('True_Odds_Calculator_3-way'!C437="","",'True_Odds_Calculator_3-way'!C437)</f>
        <v>1.33</v>
      </c>
      <c r="D436" s="4">
        <f t="shared" si="30"/>
        <v>2.3125253307307414E-2</v>
      </c>
      <c r="E436" s="4">
        <f t="shared" si="31"/>
        <v>10.600811760248153</v>
      </c>
      <c r="F436" s="4">
        <f t="shared" si="32"/>
        <v>6.1920915611307841</v>
      </c>
      <c r="G436" s="4">
        <f t="shared" si="33"/>
        <v>1.343776661217738</v>
      </c>
      <c r="I436" s="4">
        <f t="shared" si="34"/>
        <v>1.0231252533073074</v>
      </c>
    </row>
    <row r="437" spans="1:9" x14ac:dyDescent="0.2">
      <c r="A437" s="4">
        <f>IF('True_Odds_Calculator_3-way'!A438="","",'True_Odds_Calculator_3-way'!A438)</f>
        <v>6.32</v>
      </c>
      <c r="B437" s="4">
        <f>IF('True_Odds_Calculator_3-way'!B438="","",'True_Odds_Calculator_3-way'!B438)</f>
        <v>4.3899999999999997</v>
      </c>
      <c r="C437" s="4">
        <f>IF('True_Odds_Calculator_3-way'!C438="","",'True_Odds_Calculator_3-way'!C438)</f>
        <v>1.56</v>
      </c>
      <c r="D437" s="4">
        <f t="shared" si="30"/>
        <v>2.7043921928729064E-2</v>
      </c>
      <c r="E437" s="4">
        <f t="shared" si="31"/>
        <v>6.7018196112370934</v>
      </c>
      <c r="F437" s="4">
        <f t="shared" si="32"/>
        <v>4.5708896314891536</v>
      </c>
      <c r="G437" s="4">
        <f t="shared" si="33"/>
        <v>1.5822509408766983</v>
      </c>
      <c r="I437" s="4">
        <f t="shared" si="34"/>
        <v>1.0270439219287291</v>
      </c>
    </row>
    <row r="438" spans="1:9" x14ac:dyDescent="0.2">
      <c r="A438" s="4">
        <f>IF('True_Odds_Calculator_3-way'!A439="","",'True_Odds_Calculator_3-way'!A439)</f>
        <v>1.4</v>
      </c>
      <c r="B438" s="4">
        <f>IF('True_Odds_Calculator_3-way'!B439="","",'True_Odds_Calculator_3-way'!B439)</f>
        <v>5.32</v>
      </c>
      <c r="C438" s="4">
        <f>IF('True_Odds_Calculator_3-way'!C439="","",'True_Odds_Calculator_3-way'!C439)</f>
        <v>8.0299999999999994</v>
      </c>
      <c r="D438" s="4">
        <f t="shared" si="30"/>
        <v>2.6788640343074377E-2</v>
      </c>
      <c r="E438" s="4">
        <f t="shared" si="31"/>
        <v>1.417723479384408</v>
      </c>
      <c r="F438" s="4">
        <f t="shared" si="32"/>
        <v>5.5853322641377874</v>
      </c>
      <c r="G438" s="4">
        <f t="shared" si="33"/>
        <v>8.6502605361915794</v>
      </c>
      <c r="I438" s="4">
        <f t="shared" si="34"/>
        <v>1.0267886403430744</v>
      </c>
    </row>
    <row r="439" spans="1:9" x14ac:dyDescent="0.2">
      <c r="A439" s="4">
        <f>IF('True_Odds_Calculator_3-way'!A440="","",'True_Odds_Calculator_3-way'!A440)</f>
        <v>3.64</v>
      </c>
      <c r="B439" s="4">
        <f>IF('True_Odds_Calculator_3-way'!B440="","",'True_Odds_Calculator_3-way'!B440)</f>
        <v>3.47</v>
      </c>
      <c r="C439" s="4">
        <f>IF('True_Odds_Calculator_3-way'!C440="","",'True_Odds_Calculator_3-way'!C440)</f>
        <v>2.15</v>
      </c>
      <c r="D439" s="4">
        <f t="shared" si="30"/>
        <v>2.8025991835388009E-2</v>
      </c>
      <c r="E439" s="4">
        <f t="shared" si="31"/>
        <v>3.7681349390992405</v>
      </c>
      <c r="F439" s="4">
        <f t="shared" si="32"/>
        <v>3.5862546507184954</v>
      </c>
      <c r="G439" s="4">
        <f t="shared" si="33"/>
        <v>2.1940685114345517</v>
      </c>
      <c r="I439" s="4">
        <f t="shared" si="34"/>
        <v>1.028025991835388</v>
      </c>
    </row>
    <row r="440" spans="1:9" x14ac:dyDescent="0.2">
      <c r="A440" s="4">
        <f>IF('True_Odds_Calculator_3-way'!A441="","",'True_Odds_Calculator_3-way'!A441)</f>
        <v>3.47</v>
      </c>
      <c r="B440" s="4">
        <f>IF('True_Odds_Calculator_3-way'!B441="","",'True_Odds_Calculator_3-way'!B441)</f>
        <v>3.24</v>
      </c>
      <c r="C440" s="4">
        <f>IF('True_Odds_Calculator_3-way'!C441="","",'True_Odds_Calculator_3-way'!C441)</f>
        <v>2.3199999999999998</v>
      </c>
      <c r="D440" s="4">
        <f t="shared" si="30"/>
        <v>2.7860896107608557E-2</v>
      </c>
      <c r="E440" s="4">
        <f t="shared" si="31"/>
        <v>3.5855470127516442</v>
      </c>
      <c r="F440" s="4">
        <f t="shared" si="32"/>
        <v>3.3405153306179995</v>
      </c>
      <c r="G440" s="4">
        <f t="shared" si="33"/>
        <v>2.3710868677779464</v>
      </c>
      <c r="I440" s="4">
        <f t="shared" si="34"/>
        <v>1.0278608961076086</v>
      </c>
    </row>
    <row r="441" spans="1:9" x14ac:dyDescent="0.2">
      <c r="A441" s="4">
        <f>IF('True_Odds_Calculator_3-way'!A442="","",'True_Odds_Calculator_3-way'!A442)</f>
        <v>1.66</v>
      </c>
      <c r="B441" s="4">
        <f>IF('True_Odds_Calculator_3-way'!B442="","",'True_Odds_Calculator_3-way'!B442)</f>
        <v>3.75</v>
      </c>
      <c r="C441" s="4">
        <f>IF('True_Odds_Calculator_3-way'!C442="","",'True_Odds_Calculator_3-way'!C442)</f>
        <v>6.19</v>
      </c>
      <c r="D441" s="4">
        <f t="shared" si="30"/>
        <v>3.0627193750770498E-2</v>
      </c>
      <c r="E441" s="4">
        <f t="shared" si="31"/>
        <v>1.688617073258021</v>
      </c>
      <c r="F441" s="4">
        <f t="shared" si="32"/>
        <v>3.8992800052620837</v>
      </c>
      <c r="G441" s="4">
        <f t="shared" si="33"/>
        <v>6.6075587958742155</v>
      </c>
      <c r="I441" s="4">
        <f t="shared" si="34"/>
        <v>1.0306271937507705</v>
      </c>
    </row>
    <row r="442" spans="1:9" x14ac:dyDescent="0.2">
      <c r="A442" s="4">
        <f>IF('True_Odds_Calculator_3-way'!A443="","",'True_Odds_Calculator_3-way'!A443)</f>
        <v>5.03</v>
      </c>
      <c r="B442" s="4">
        <f>IF('True_Odds_Calculator_3-way'!B443="","",'True_Odds_Calculator_3-way'!B443)</f>
        <v>3.66</v>
      </c>
      <c r="C442" s="4">
        <f>IF('True_Odds_Calculator_3-way'!C443="","",'True_Odds_Calculator_3-way'!C443)</f>
        <v>1.79</v>
      </c>
      <c r="D442" s="4">
        <f t="shared" si="30"/>
        <v>3.0690418650595852E-2</v>
      </c>
      <c r="E442" s="4">
        <f t="shared" si="31"/>
        <v>5.302873134900782</v>
      </c>
      <c r="F442" s="4">
        <f t="shared" si="32"/>
        <v>3.8023695004358111</v>
      </c>
      <c r="G442" s="4">
        <f t="shared" si="33"/>
        <v>1.8233898228932721</v>
      </c>
      <c r="I442" s="4">
        <f t="shared" si="34"/>
        <v>1.0306904186505959</v>
      </c>
    </row>
    <row r="443" spans="1:9" x14ac:dyDescent="0.2">
      <c r="A443" s="4">
        <f>IF('True_Odds_Calculator_3-way'!A444="","",'True_Odds_Calculator_3-way'!A444)</f>
        <v>2.48</v>
      </c>
      <c r="B443" s="4">
        <f>IF('True_Odds_Calculator_3-way'!B444="","",'True_Odds_Calculator_3-way'!B444)</f>
        <v>3.07</v>
      </c>
      <c r="C443" s="4">
        <f>IF('True_Odds_Calculator_3-way'!C444="","",'True_Odds_Calculator_3-way'!C444)</f>
        <v>3.35</v>
      </c>
      <c r="D443" s="4">
        <f t="shared" si="30"/>
        <v>2.7466168160981352E-2</v>
      </c>
      <c r="E443" s="4">
        <f t="shared" si="31"/>
        <v>2.5376175340663072</v>
      </c>
      <c r="F443" s="4">
        <f t="shared" si="32"/>
        <v>3.1587840878223008</v>
      </c>
      <c r="G443" s="4">
        <f t="shared" si="33"/>
        <v>3.455997355044611</v>
      </c>
      <c r="I443" s="4">
        <f t="shared" si="34"/>
        <v>1.0274661681609814</v>
      </c>
    </row>
    <row r="444" spans="1:9" x14ac:dyDescent="0.2">
      <c r="A444" s="4">
        <f>IF('True_Odds_Calculator_3-way'!A445="","",'True_Odds_Calculator_3-way'!A445)</f>
        <v>2.02</v>
      </c>
      <c r="B444" s="4">
        <f>IF('True_Odds_Calculator_3-way'!B445="","",'True_Odds_Calculator_3-way'!B445)</f>
        <v>3.28</v>
      </c>
      <c r="C444" s="4">
        <f>IF('True_Odds_Calculator_3-way'!C445="","",'True_Odds_Calculator_3-way'!C445)</f>
        <v>4.38</v>
      </c>
      <c r="D444" s="4">
        <f t="shared" si="30"/>
        <v>2.823805601408802E-2</v>
      </c>
      <c r="E444" s="4">
        <f t="shared" si="31"/>
        <v>2.059151941564052</v>
      </c>
      <c r="F444" s="4">
        <f t="shared" si="32"/>
        <v>3.3844914623799851</v>
      </c>
      <c r="G444" s="4">
        <f t="shared" si="33"/>
        <v>4.5683415849273326</v>
      </c>
      <c r="I444" s="4">
        <f t="shared" si="34"/>
        <v>1.028238056014088</v>
      </c>
    </row>
    <row r="445" spans="1:9" x14ac:dyDescent="0.2">
      <c r="A445" s="4">
        <f>IF('True_Odds_Calculator_3-way'!A446="","",'True_Odds_Calculator_3-way'!A446)</f>
        <v>2.1800000000000002</v>
      </c>
      <c r="B445" s="4">
        <f>IF('True_Odds_Calculator_3-way'!B446="","",'True_Odds_Calculator_3-way'!B446)</f>
        <v>3.23</v>
      </c>
      <c r="C445" s="4">
        <f>IF('True_Odds_Calculator_3-way'!C446="","",'True_Odds_Calculator_3-way'!C446)</f>
        <v>3.83</v>
      </c>
      <c r="D445" s="4">
        <f t="shared" si="30"/>
        <v>2.9409725294214706E-2</v>
      </c>
      <c r="E445" s="4">
        <f t="shared" si="31"/>
        <v>2.2276063241071022</v>
      </c>
      <c r="F445" s="4">
        <f t="shared" si="32"/>
        <v>3.3356206634309982</v>
      </c>
      <c r="G445" s="4">
        <f t="shared" si="33"/>
        <v>3.9794126839020998</v>
      </c>
      <c r="I445" s="4">
        <f t="shared" si="34"/>
        <v>1.0294097252942147</v>
      </c>
    </row>
    <row r="446" spans="1:9" x14ac:dyDescent="0.2">
      <c r="A446" s="4">
        <f>IF('True_Odds_Calculator_3-way'!A447="","",'True_Odds_Calculator_3-way'!A447)</f>
        <v>3.14</v>
      </c>
      <c r="B446" s="4">
        <f>IF('True_Odds_Calculator_3-way'!B447="","",'True_Odds_Calculator_3-way'!B447)</f>
        <v>3.16</v>
      </c>
      <c r="C446" s="4">
        <f>IF('True_Odds_Calculator_3-way'!C447="","",'True_Odds_Calculator_3-way'!C447)</f>
        <v>2.54</v>
      </c>
      <c r="D446" s="4">
        <f t="shared" si="30"/>
        <v>2.8627821183724311E-2</v>
      </c>
      <c r="E446" s="4">
        <f t="shared" si="31"/>
        <v>3.2369925526901282</v>
      </c>
      <c r="F446" s="4">
        <f t="shared" si="32"/>
        <v>3.2582513922683858</v>
      </c>
      <c r="G446" s="4">
        <f t="shared" si="33"/>
        <v>2.603094379284284</v>
      </c>
      <c r="I446" s="4">
        <f t="shared" si="34"/>
        <v>1.0286278211837243</v>
      </c>
    </row>
    <row r="447" spans="1:9" x14ac:dyDescent="0.2">
      <c r="A447" s="4">
        <f>IF('True_Odds_Calculator_3-way'!A448="","",'True_Odds_Calculator_3-way'!A448)</f>
        <v>1.88</v>
      </c>
      <c r="B447" s="4">
        <f>IF('True_Odds_Calculator_3-way'!B448="","",'True_Odds_Calculator_3-way'!B448)</f>
        <v>3.48</v>
      </c>
      <c r="C447" s="4">
        <f>IF('True_Odds_Calculator_3-way'!C448="","",'True_Odds_Calculator_3-way'!C448)</f>
        <v>4.78</v>
      </c>
      <c r="D447" s="4">
        <f t="shared" si="30"/>
        <v>2.8476236376603792E-2</v>
      </c>
      <c r="E447" s="4">
        <f t="shared" si="31"/>
        <v>1.9141583629637657</v>
      </c>
      <c r="F447" s="4">
        <f t="shared" si="32"/>
        <v>3.5988797588154848</v>
      </c>
      <c r="G447" s="4">
        <f t="shared" si="33"/>
        <v>5.007186761875321</v>
      </c>
      <c r="I447" s="4">
        <f t="shared" si="34"/>
        <v>1.0284762363766038</v>
      </c>
    </row>
    <row r="448" spans="1:9" x14ac:dyDescent="0.2">
      <c r="A448" s="4">
        <f>IF('True_Odds_Calculator_3-way'!A449="","",'True_Odds_Calculator_3-way'!A449)</f>
        <v>2.4300000000000002</v>
      </c>
      <c r="B448" s="4">
        <f>IF('True_Odds_Calculator_3-way'!B449="","",'True_Odds_Calculator_3-way'!B449)</f>
        <v>3.46</v>
      </c>
      <c r="C448" s="4">
        <f>IF('True_Odds_Calculator_3-way'!C449="","",'True_Odds_Calculator_3-way'!C449)</f>
        <v>3.05</v>
      </c>
      <c r="D448" s="4">
        <f t="shared" si="30"/>
        <v>2.84088272443348E-2</v>
      </c>
      <c r="E448" s="4">
        <f t="shared" si="31"/>
        <v>2.4872341175325707</v>
      </c>
      <c r="F448" s="4">
        <f t="shared" si="32"/>
        <v>3.5772066294088294</v>
      </c>
      <c r="G448" s="4">
        <f t="shared" si="33"/>
        <v>3.1407109809433718</v>
      </c>
      <c r="I448" s="4">
        <f t="shared" si="34"/>
        <v>1.0284088272443348</v>
      </c>
    </row>
    <row r="449" spans="1:9" x14ac:dyDescent="0.2">
      <c r="A449" s="4">
        <f>IF('True_Odds_Calculator_3-way'!A450="","",'True_Odds_Calculator_3-way'!A450)</f>
        <v>4.13</v>
      </c>
      <c r="B449" s="4">
        <f>IF('True_Odds_Calculator_3-way'!B450="","",'True_Odds_Calculator_3-way'!B450)</f>
        <v>3.44</v>
      </c>
      <c r="C449" s="4">
        <f>IF('True_Odds_Calculator_3-way'!C450="","",'True_Odds_Calculator_3-way'!C450)</f>
        <v>2.02</v>
      </c>
      <c r="D449" s="4">
        <f t="shared" si="30"/>
        <v>2.7877929974426507E-2</v>
      </c>
      <c r="E449" s="4">
        <f t="shared" si="31"/>
        <v>4.2948296208026759</v>
      </c>
      <c r="F449" s="4">
        <f t="shared" si="32"/>
        <v>3.5535967360394758</v>
      </c>
      <c r="G449" s="4">
        <f t="shared" si="33"/>
        <v>2.0586430764010051</v>
      </c>
      <c r="I449" s="4">
        <f t="shared" si="34"/>
        <v>1.0278779299744265</v>
      </c>
    </row>
    <row r="450" spans="1:9" x14ac:dyDescent="0.2">
      <c r="A450" s="4">
        <f>IF('True_Odds_Calculator_3-way'!A451="","",'True_Odds_Calculator_3-way'!A451)</f>
        <v>5.47</v>
      </c>
      <c r="B450" s="4">
        <f>IF('True_Odds_Calculator_3-way'!B451="","",'True_Odds_Calculator_3-way'!B451)</f>
        <v>3.58</v>
      </c>
      <c r="C450" s="4">
        <f>IF('True_Odds_Calculator_3-way'!C451="","",'True_Odds_Calculator_3-way'!C451)</f>
        <v>1.74</v>
      </c>
      <c r="D450" s="4">
        <f t="shared" si="30"/>
        <v>3.6857609106653477E-2</v>
      </c>
      <c r="E450" s="4">
        <f t="shared" si="31"/>
        <v>5.8640884860269695</v>
      </c>
      <c r="F450" s="4">
        <f t="shared" si="32"/>
        <v>3.7447049043715466</v>
      </c>
      <c r="G450" s="4">
        <f t="shared" si="33"/>
        <v>1.7780092383062356</v>
      </c>
      <c r="I450" s="4">
        <f t="shared" si="34"/>
        <v>1.0368576091066535</v>
      </c>
    </row>
    <row r="451" spans="1:9" x14ac:dyDescent="0.2">
      <c r="A451" s="4">
        <f>IF('True_Odds_Calculator_3-way'!A452="","",'True_Odds_Calculator_3-way'!A452)</f>
        <v>2.91</v>
      </c>
      <c r="B451" s="4">
        <f>IF('True_Odds_Calculator_3-way'!B452="","",'True_Odds_Calculator_3-way'!B452)</f>
        <v>3.51</v>
      </c>
      <c r="C451" s="4">
        <f>IF('True_Odds_Calculator_3-way'!C452="","",'True_Odds_Calculator_3-way'!C452)</f>
        <v>2.4700000000000002</v>
      </c>
      <c r="D451" s="4">
        <f t="shared" ref="D451:D514" si="35">IF(A451="","",((1/A451)+(1/B451)+(1/C451))-1)</f>
        <v>3.3401196179275505E-2</v>
      </c>
      <c r="E451" s="4">
        <f t="shared" ref="E451:E514" si="36">IF(A451="","",(3*A451)/(3-($D451*A451)))</f>
        <v>3.0074384814340158</v>
      </c>
      <c r="F451" s="4">
        <f t="shared" ref="F451:F514" si="37">IF(B451="","",(3*B451)/(3-($D451*B451)))</f>
        <v>3.6527471658764563</v>
      </c>
      <c r="G451" s="4">
        <f t="shared" ref="G451:G514" si="38">IF(C451="","",(3*C451)/(3-($D451*C451)))</f>
        <v>2.5398465893549611</v>
      </c>
      <c r="I451" s="4">
        <f t="shared" ref="I451:I514" si="39">IF(A451="","",D451+1)</f>
        <v>1.0334011961792755</v>
      </c>
    </row>
    <row r="452" spans="1:9" x14ac:dyDescent="0.2">
      <c r="A452" s="4">
        <f>IF('True_Odds_Calculator_3-way'!A453="","",'True_Odds_Calculator_3-way'!A453)</f>
        <v>2.5</v>
      </c>
      <c r="B452" s="4">
        <f>IF('True_Odds_Calculator_3-way'!B453="","",'True_Odds_Calculator_3-way'!B453)</f>
        <v>3.31</v>
      </c>
      <c r="C452" s="4">
        <f>IF('True_Odds_Calculator_3-way'!C453="","",'True_Odds_Calculator_3-way'!C453)</f>
        <v>3.02</v>
      </c>
      <c r="D452" s="4">
        <f t="shared" si="35"/>
        <v>3.3240631439947155E-2</v>
      </c>
      <c r="E452" s="4">
        <f t="shared" si="36"/>
        <v>2.5712242651219737</v>
      </c>
      <c r="F452" s="4">
        <f t="shared" si="37"/>
        <v>3.4360176540952274</v>
      </c>
      <c r="G452" s="4">
        <f t="shared" si="38"/>
        <v>3.124554581713157</v>
      </c>
      <c r="I452" s="4">
        <f t="shared" si="39"/>
        <v>1.0332406314399472</v>
      </c>
    </row>
    <row r="453" spans="1:9" x14ac:dyDescent="0.2">
      <c r="A453" s="4">
        <f>IF('True_Odds_Calculator_3-way'!A454="","",'True_Odds_Calculator_3-way'!A454)</f>
        <v>2.5299999999999998</v>
      </c>
      <c r="B453" s="4">
        <f>IF('True_Odds_Calculator_3-way'!B454="","",'True_Odds_Calculator_3-way'!B454)</f>
        <v>3.22</v>
      </c>
      <c r="C453" s="4">
        <f>IF('True_Odds_Calculator_3-way'!C454="","",'True_Odds_Calculator_3-way'!C454)</f>
        <v>3.06</v>
      </c>
      <c r="D453" s="4">
        <f t="shared" si="35"/>
        <v>3.2613308828142618E-2</v>
      </c>
      <c r="E453" s="4">
        <f t="shared" si="36"/>
        <v>2.6015528238543446</v>
      </c>
      <c r="F453" s="4">
        <f t="shared" si="37"/>
        <v>3.3368046861210203</v>
      </c>
      <c r="G453" s="4">
        <f t="shared" si="38"/>
        <v>3.1652953705614588</v>
      </c>
      <c r="I453" s="4">
        <f t="shared" si="39"/>
        <v>1.0326133088281426</v>
      </c>
    </row>
    <row r="454" spans="1:9" x14ac:dyDescent="0.2">
      <c r="A454" s="4">
        <f>IF('True_Odds_Calculator_3-way'!A455="","",'True_Odds_Calculator_3-way'!A455)</f>
        <v>2.04</v>
      </c>
      <c r="B454" s="4">
        <f>IF('True_Odds_Calculator_3-way'!B455="","",'True_Odds_Calculator_3-way'!B455)</f>
        <v>3.59</v>
      </c>
      <c r="C454" s="4">
        <f>IF('True_Odds_Calculator_3-way'!C455="","",'True_Odds_Calculator_3-way'!C455)</f>
        <v>3.77</v>
      </c>
      <c r="D454" s="4">
        <f t="shared" si="35"/>
        <v>3.3999599854719342E-2</v>
      </c>
      <c r="E454" s="4">
        <f t="shared" si="36"/>
        <v>2.0882804763956755</v>
      </c>
      <c r="F454" s="4">
        <f t="shared" si="37"/>
        <v>3.7422582208681878</v>
      </c>
      <c r="G454" s="4">
        <f t="shared" si="38"/>
        <v>3.9382670428286866</v>
      </c>
      <c r="I454" s="4">
        <f t="shared" si="39"/>
        <v>1.0339995998547193</v>
      </c>
    </row>
    <row r="455" spans="1:9" x14ac:dyDescent="0.2">
      <c r="A455" s="4">
        <f>IF('True_Odds_Calculator_3-way'!A456="","",'True_Odds_Calculator_3-way'!A456)</f>
        <v>2.02</v>
      </c>
      <c r="B455" s="4">
        <f>IF('True_Odds_Calculator_3-way'!B456="","",'True_Odds_Calculator_3-way'!B456)</f>
        <v>3.67</v>
      </c>
      <c r="C455" s="4">
        <f>IF('True_Odds_Calculator_3-way'!C456="","",'True_Odds_Calculator_3-way'!C456)</f>
        <v>3.74</v>
      </c>
      <c r="D455" s="4">
        <f t="shared" si="35"/>
        <v>3.4908748127577605E-2</v>
      </c>
      <c r="E455" s="4">
        <f t="shared" si="36"/>
        <v>2.0686234571935658</v>
      </c>
      <c r="F455" s="4">
        <f t="shared" si="37"/>
        <v>3.8337191095565757</v>
      </c>
      <c r="G455" s="4">
        <f t="shared" si="38"/>
        <v>3.9101688786496025</v>
      </c>
      <c r="I455" s="4">
        <f t="shared" si="39"/>
        <v>1.0349087481275776</v>
      </c>
    </row>
    <row r="456" spans="1:9" x14ac:dyDescent="0.2">
      <c r="A456" s="4">
        <f>IF('True_Odds_Calculator_3-way'!A457="","",'True_Odds_Calculator_3-way'!A457)</f>
        <v>1.62</v>
      </c>
      <c r="B456" s="4">
        <f>IF('True_Odds_Calculator_3-way'!B457="","",'True_Odds_Calculator_3-way'!B457)</f>
        <v>3.75</v>
      </c>
      <c r="C456" s="4">
        <f>IF('True_Odds_Calculator_3-way'!C457="","",'True_Odds_Calculator_3-way'!C457)</f>
        <v>6.55</v>
      </c>
      <c r="D456" s="4">
        <f t="shared" si="35"/>
        <v>3.6622373009141507E-2</v>
      </c>
      <c r="E456" s="4">
        <f t="shared" si="36"/>
        <v>1.6526836055530751</v>
      </c>
      <c r="F456" s="4">
        <f t="shared" si="37"/>
        <v>3.9299029653588802</v>
      </c>
      <c r="G456" s="4">
        <f t="shared" si="38"/>
        <v>7.1192467683499574</v>
      </c>
      <c r="I456" s="4">
        <f t="shared" si="39"/>
        <v>1.0366223730091415</v>
      </c>
    </row>
    <row r="457" spans="1:9" x14ac:dyDescent="0.2">
      <c r="A457" s="4">
        <f>IF('True_Odds_Calculator_3-way'!A458="","",'True_Odds_Calculator_3-way'!A458)</f>
        <v>1.78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4.99</v>
      </c>
      <c r="D457" s="4">
        <f t="shared" si="35"/>
        <v>3.6923829137469832E-2</v>
      </c>
      <c r="E457" s="4">
        <f t="shared" si="36"/>
        <v>1.8198699634320934</v>
      </c>
      <c r="F457" s="4">
        <f t="shared" si="37"/>
        <v>3.8107239091262541</v>
      </c>
      <c r="G457" s="4">
        <f t="shared" si="38"/>
        <v>5.3165229539797831</v>
      </c>
      <c r="I457" s="4">
        <f t="shared" si="39"/>
        <v>1.0369238291374698</v>
      </c>
    </row>
    <row r="458" spans="1:9" x14ac:dyDescent="0.2">
      <c r="A458" s="4">
        <f>IF('True_Odds_Calculator_3-way'!A459="","",'True_Odds_Calculator_3-way'!A459)</f>
        <v>2.56</v>
      </c>
      <c r="B458" s="4">
        <f>IF('True_Odds_Calculator_3-way'!B459="","",'True_Odds_Calculator_3-way'!B459)</f>
        <v>3.36</v>
      </c>
      <c r="C458" s="4">
        <f>IF('True_Odds_Calculator_3-way'!C459="","",'True_Odds_Calculator_3-way'!C459)</f>
        <v>2.9</v>
      </c>
      <c r="D458" s="4">
        <f t="shared" si="35"/>
        <v>3.3071633825944247E-2</v>
      </c>
      <c r="E458" s="4">
        <f t="shared" si="36"/>
        <v>2.6343441625737847</v>
      </c>
      <c r="F458" s="4">
        <f t="shared" si="37"/>
        <v>3.4892423383366657</v>
      </c>
      <c r="G458" s="4">
        <f t="shared" si="38"/>
        <v>2.9957725910173965</v>
      </c>
      <c r="I458" s="4">
        <f t="shared" si="39"/>
        <v>1.0330716338259442</v>
      </c>
    </row>
    <row r="459" spans="1:9" x14ac:dyDescent="0.2">
      <c r="A459" s="4">
        <f>IF('True_Odds_Calculator_3-way'!A460="","",'True_Odds_Calculator_3-way'!A460)</f>
        <v>3.56</v>
      </c>
      <c r="B459" s="4">
        <f>IF('True_Odds_Calculator_3-way'!B460="","",'True_Odds_Calculator_3-way'!B460)</f>
        <v>3.78</v>
      </c>
      <c r="C459" s="4">
        <f>IF('True_Odds_Calculator_3-way'!C460="","",'True_Odds_Calculator_3-way'!C460)</f>
        <v>2.04</v>
      </c>
      <c r="D459" s="4">
        <f t="shared" si="35"/>
        <v>3.5645219386131632E-2</v>
      </c>
      <c r="E459" s="4">
        <f t="shared" si="36"/>
        <v>3.7172353129793492</v>
      </c>
      <c r="F459" s="4">
        <f t="shared" si="37"/>
        <v>3.9577545361856834</v>
      </c>
      <c r="G459" s="4">
        <f t="shared" si="38"/>
        <v>2.0906753555657369</v>
      </c>
      <c r="I459" s="4">
        <f t="shared" si="39"/>
        <v>1.0356452193861316</v>
      </c>
    </row>
    <row r="460" spans="1:9" x14ac:dyDescent="0.2">
      <c r="A460" s="4">
        <f>IF('True_Odds_Calculator_3-way'!A461="","",'True_Odds_Calculator_3-way'!A461)</f>
        <v>2.08</v>
      </c>
      <c r="B460" s="4">
        <f>IF('True_Odds_Calculator_3-way'!B461="","",'True_Odds_Calculator_3-way'!B461)</f>
        <v>3.52</v>
      </c>
      <c r="C460" s="4">
        <f>IF('True_Odds_Calculator_3-way'!C461="","",'True_Odds_Calculator_3-way'!C461)</f>
        <v>3.72</v>
      </c>
      <c r="D460" s="4">
        <f t="shared" si="35"/>
        <v>3.3677344161215039E-2</v>
      </c>
      <c r="E460" s="4">
        <f t="shared" si="36"/>
        <v>2.1297283591451084</v>
      </c>
      <c r="F460" s="4">
        <f t="shared" si="37"/>
        <v>3.6648142194461029</v>
      </c>
      <c r="G460" s="4">
        <f t="shared" si="38"/>
        <v>3.8821168371504671</v>
      </c>
      <c r="I460" s="4">
        <f t="shared" si="39"/>
        <v>1.033677344161215</v>
      </c>
    </row>
    <row r="461" spans="1:9" x14ac:dyDescent="0.2">
      <c r="A461" s="4">
        <f>IF('True_Odds_Calculator_3-way'!A462="","",'True_Odds_Calculator_3-way'!A462)</f>
        <v>2.38</v>
      </c>
      <c r="B461" s="4">
        <f>IF('True_Odds_Calculator_3-way'!B462="","",'True_Odds_Calculator_3-way'!B462)</f>
        <v>3.35</v>
      </c>
      <c r="C461" s="4">
        <f>IF('True_Odds_Calculator_3-way'!C462="","",'True_Odds_Calculator_3-way'!C462)</f>
        <v>3.18</v>
      </c>
      <c r="D461" s="4">
        <f t="shared" si="35"/>
        <v>3.3140938718489332E-2</v>
      </c>
      <c r="E461" s="4">
        <f t="shared" si="36"/>
        <v>2.4442641315168925</v>
      </c>
      <c r="F461" s="4">
        <f t="shared" si="37"/>
        <v>3.4787390223801209</v>
      </c>
      <c r="G461" s="4">
        <f t="shared" si="38"/>
        <v>3.2957787123560474</v>
      </c>
      <c r="I461" s="4">
        <f t="shared" si="39"/>
        <v>1.0331409387184893</v>
      </c>
    </row>
    <row r="462" spans="1:9" x14ac:dyDescent="0.2">
      <c r="A462" s="4">
        <f>IF('True_Odds_Calculator_3-way'!A463="","",'True_Odds_Calculator_3-way'!A463)</f>
        <v>2.62</v>
      </c>
      <c r="B462" s="4">
        <f>IF('True_Odds_Calculator_3-way'!B463="","",'True_Odds_Calculator_3-way'!B463)</f>
        <v>3.14</v>
      </c>
      <c r="C462" s="4">
        <f>IF('True_Odds_Calculator_3-way'!C463="","",'True_Odds_Calculator_3-way'!C463)</f>
        <v>3</v>
      </c>
      <c r="D462" s="4">
        <f t="shared" si="35"/>
        <v>3.3484060225928092E-2</v>
      </c>
      <c r="E462" s="4">
        <f t="shared" si="36"/>
        <v>2.6989239472763327</v>
      </c>
      <c r="F462" s="4">
        <f t="shared" si="37"/>
        <v>3.2540433162224871</v>
      </c>
      <c r="G462" s="4">
        <f t="shared" si="38"/>
        <v>3.1039322545485031</v>
      </c>
      <c r="I462" s="4">
        <f t="shared" si="39"/>
        <v>1.0334840602259281</v>
      </c>
    </row>
    <row r="463" spans="1:9" x14ac:dyDescent="0.2">
      <c r="A463" s="4">
        <f>IF('True_Odds_Calculator_3-way'!A464="","",'True_Odds_Calculator_3-way'!A464)</f>
        <v>2.59</v>
      </c>
      <c r="B463" s="4">
        <f>IF('True_Odds_Calculator_3-way'!B464="","",'True_Odds_Calculator_3-way'!B464)</f>
        <v>3.33</v>
      </c>
      <c r="C463" s="4">
        <f>IF('True_Odds_Calculator_3-way'!C464="","",'True_Odds_Calculator_3-way'!C464)</f>
        <v>2.88</v>
      </c>
      <c r="D463" s="4">
        <f t="shared" si="35"/>
        <v>3.3622908622908732E-2</v>
      </c>
      <c r="E463" s="4">
        <f t="shared" si="36"/>
        <v>2.6674295522815048</v>
      </c>
      <c r="F463" s="4">
        <f t="shared" si="37"/>
        <v>3.4590984974958268</v>
      </c>
      <c r="G463" s="4">
        <f t="shared" si="38"/>
        <v>2.9760612831152256</v>
      </c>
      <c r="I463" s="4">
        <f t="shared" si="39"/>
        <v>1.0336229086229087</v>
      </c>
    </row>
    <row r="464" spans="1:9" x14ac:dyDescent="0.2">
      <c r="A464" s="4">
        <f>IF('True_Odds_Calculator_3-way'!A465="","",'True_Odds_Calculator_3-way'!A465)</f>
        <v>2.93</v>
      </c>
      <c r="B464" s="4">
        <f>IF('True_Odds_Calculator_3-way'!B465="","",'True_Odds_Calculator_3-way'!B465)</f>
        <v>3.53</v>
      </c>
      <c r="C464" s="4">
        <f>IF('True_Odds_Calculator_3-way'!C465="","",'True_Odds_Calculator_3-way'!C465)</f>
        <v>2.4500000000000002</v>
      </c>
      <c r="D464" s="4">
        <f t="shared" si="35"/>
        <v>3.2746312613937345E-2</v>
      </c>
      <c r="E464" s="4">
        <f t="shared" si="36"/>
        <v>3.0268039459772282</v>
      </c>
      <c r="F464" s="4">
        <f t="shared" si="37"/>
        <v>3.671467114981112</v>
      </c>
      <c r="G464" s="4">
        <f t="shared" si="38"/>
        <v>2.5173202472076386</v>
      </c>
      <c r="I464" s="4">
        <f t="shared" si="39"/>
        <v>1.0327463126139373</v>
      </c>
    </row>
    <row r="465" spans="1:9" x14ac:dyDescent="0.2">
      <c r="A465" s="4">
        <f>IF('True_Odds_Calculator_3-way'!A466="","",'True_Odds_Calculator_3-way'!A466)</f>
        <v>2.4700000000000002</v>
      </c>
      <c r="B465" s="4">
        <f>IF('True_Odds_Calculator_3-way'!B466="","",'True_Odds_Calculator_3-way'!B466)</f>
        <v>3.36</v>
      </c>
      <c r="C465" s="4">
        <f>IF('True_Odds_Calculator_3-way'!C466="","",'True_Odds_Calculator_3-way'!C466)</f>
        <v>3.03</v>
      </c>
      <c r="D465" s="4">
        <f t="shared" si="35"/>
        <v>3.2510350514519448E-2</v>
      </c>
      <c r="E465" s="4">
        <f t="shared" si="36"/>
        <v>2.5379324711060192</v>
      </c>
      <c r="F465" s="4">
        <f t="shared" si="37"/>
        <v>3.4869659847645296</v>
      </c>
      <c r="G465" s="4">
        <f t="shared" si="38"/>
        <v>3.1328691819743426</v>
      </c>
      <c r="I465" s="4">
        <f t="shared" si="39"/>
        <v>1.0325103505145194</v>
      </c>
    </row>
    <row r="466" spans="1:9" x14ac:dyDescent="0.2">
      <c r="A466" s="4">
        <f>IF('True_Odds_Calculator_3-way'!A467="","",'True_Odds_Calculator_3-way'!A467)</f>
        <v>2.5499999999999998</v>
      </c>
      <c r="B466" s="4">
        <f>IF('True_Odds_Calculator_3-way'!B467="","",'True_Odds_Calculator_3-way'!B467)</f>
        <v>3.29</v>
      </c>
      <c r="C466" s="4">
        <f>IF('True_Odds_Calculator_3-way'!C467="","",'True_Odds_Calculator_3-way'!C467)</f>
        <v>2.96</v>
      </c>
      <c r="D466" s="4">
        <f t="shared" si="35"/>
        <v>3.3946068364091087E-2</v>
      </c>
      <c r="E466" s="4">
        <f t="shared" si="36"/>
        <v>2.6257642158421164</v>
      </c>
      <c r="F466" s="4">
        <f t="shared" si="37"/>
        <v>3.4172144239122768</v>
      </c>
      <c r="G466" s="4">
        <f t="shared" si="38"/>
        <v>3.0625762573626383</v>
      </c>
      <c r="I466" s="4">
        <f t="shared" si="39"/>
        <v>1.0339460683640911</v>
      </c>
    </row>
    <row r="467" spans="1:9" x14ac:dyDescent="0.2">
      <c r="A467" s="4">
        <f>IF('True_Odds_Calculator_3-way'!A468="","",'True_Odds_Calculator_3-way'!A468)</f>
        <v>2.41</v>
      </c>
      <c r="B467" s="4">
        <f>IF('True_Odds_Calculator_3-way'!B468="","",'True_Odds_Calculator_3-way'!B468)</f>
        <v>3.6</v>
      </c>
      <c r="C467" s="4">
        <f>IF('True_Odds_Calculator_3-way'!C468="","",'True_Odds_Calculator_3-way'!C468)</f>
        <v>2.94</v>
      </c>
      <c r="D467" s="4">
        <f t="shared" si="35"/>
        <v>3.2851591535645985E-2</v>
      </c>
      <c r="E467" s="4">
        <f t="shared" si="36"/>
        <v>2.4753257743083723</v>
      </c>
      <c r="F467" s="4">
        <f t="shared" si="37"/>
        <v>3.7477431943203721</v>
      </c>
      <c r="G467" s="4">
        <f t="shared" si="38"/>
        <v>3.0378006545444154</v>
      </c>
      <c r="I467" s="4">
        <f t="shared" si="39"/>
        <v>1.032851591535646</v>
      </c>
    </row>
    <row r="468" spans="1:9" x14ac:dyDescent="0.2">
      <c r="A468" s="4">
        <f>IF('True_Odds_Calculator_3-way'!A469="","",'True_Odds_Calculator_3-way'!A469)</f>
        <v>1.89</v>
      </c>
      <c r="B468" s="4">
        <f>IF('True_Odds_Calculator_3-way'!B469="","",'True_Odds_Calculator_3-way'!B469)</f>
        <v>3.75</v>
      </c>
      <c r="C468" s="4">
        <f>IF('True_Odds_Calculator_3-way'!C469="","",'True_Odds_Calculator_3-way'!C469)</f>
        <v>4.1399999999999997</v>
      </c>
      <c r="D468" s="4">
        <f t="shared" si="35"/>
        <v>3.7313089487002626E-2</v>
      </c>
      <c r="E468" s="4">
        <f t="shared" si="36"/>
        <v>1.9354982338448752</v>
      </c>
      <c r="F468" s="4">
        <f t="shared" si="37"/>
        <v>3.9334620256982573</v>
      </c>
      <c r="G468" s="4">
        <f t="shared" si="38"/>
        <v>4.3647499832652787</v>
      </c>
      <c r="I468" s="4">
        <f t="shared" si="39"/>
        <v>1.0373130894870026</v>
      </c>
    </row>
    <row r="469" spans="1:9" x14ac:dyDescent="0.2">
      <c r="A469" s="4">
        <f>IF('True_Odds_Calculator_3-way'!A470="","",'True_Odds_Calculator_3-way'!A470)</f>
        <v>5.18</v>
      </c>
      <c r="B469" s="4">
        <f>IF('True_Odds_Calculator_3-way'!B470="","",'True_Odds_Calculator_3-way'!B470)</f>
        <v>3.8</v>
      </c>
      <c r="C469" s="4">
        <f>IF('True_Odds_Calculator_3-way'!C470="","",'True_Odds_Calculator_3-way'!C470)</f>
        <v>1.72</v>
      </c>
      <c r="D469" s="4">
        <f t="shared" si="35"/>
        <v>3.7603436624244591E-2</v>
      </c>
      <c r="E469" s="4">
        <f t="shared" si="36"/>
        <v>5.5396839248470684</v>
      </c>
      <c r="F469" s="4">
        <f t="shared" si="37"/>
        <v>3.9900501577643968</v>
      </c>
      <c r="G469" s="4">
        <f t="shared" si="38"/>
        <v>1.7578990800790879</v>
      </c>
      <c r="I469" s="4">
        <f t="shared" si="39"/>
        <v>1.0376034366242446</v>
      </c>
    </row>
    <row r="470" spans="1:9" x14ac:dyDescent="0.2">
      <c r="A470" s="4">
        <f>IF('True_Odds_Calculator_3-way'!A471="","",'True_Odds_Calculator_3-way'!A471)</f>
        <v>2.44</v>
      </c>
      <c r="B470" s="4">
        <f>IF('True_Odds_Calculator_3-way'!B471="","",'True_Odds_Calculator_3-way'!B471)</f>
        <v>3.25</v>
      </c>
      <c r="C470" s="4">
        <f>IF('True_Odds_Calculator_3-way'!C471="","",'True_Odds_Calculator_3-way'!C471)</f>
        <v>3.18</v>
      </c>
      <c r="D470" s="4">
        <f t="shared" si="35"/>
        <v>3.1993782071109589E-2</v>
      </c>
      <c r="E470" s="4">
        <f t="shared" si="36"/>
        <v>2.5051890510030401</v>
      </c>
      <c r="F470" s="4">
        <f t="shared" si="37"/>
        <v>3.3666892144471938</v>
      </c>
      <c r="G470" s="4">
        <f t="shared" si="38"/>
        <v>3.2916304082982353</v>
      </c>
      <c r="I470" s="4">
        <f t="shared" si="39"/>
        <v>1.0319937820711096</v>
      </c>
    </row>
    <row r="471" spans="1:9" x14ac:dyDescent="0.2">
      <c r="A471" s="4">
        <f>IF('True_Odds_Calculator_3-way'!A472="","",'True_Odds_Calculator_3-way'!A472)</f>
        <v>1.96</v>
      </c>
      <c r="B471" s="4">
        <f>IF('True_Odds_Calculator_3-way'!B472="","",'True_Odds_Calculator_3-way'!B472)</f>
        <v>3.59</v>
      </c>
      <c r="C471" s="4">
        <f>IF('True_Odds_Calculator_3-way'!C472="","",'True_Odds_Calculator_3-way'!C472)</f>
        <v>4.04</v>
      </c>
      <c r="D471" s="4">
        <f t="shared" si="35"/>
        <v>3.6280366141326681E-2</v>
      </c>
      <c r="E471" s="4">
        <f t="shared" si="36"/>
        <v>2.0075861611787116</v>
      </c>
      <c r="F471" s="4">
        <f t="shared" si="37"/>
        <v>3.7529355933253572</v>
      </c>
      <c r="G471" s="4">
        <f t="shared" si="38"/>
        <v>4.2475236399743075</v>
      </c>
      <c r="I471" s="4">
        <f t="shared" si="39"/>
        <v>1.0362803661413267</v>
      </c>
    </row>
    <row r="472" spans="1:9" x14ac:dyDescent="0.2">
      <c r="A472" s="4">
        <f>IF('True_Odds_Calculator_3-way'!A473="","",'True_Odds_Calculator_3-way'!A473)</f>
        <v>2.48</v>
      </c>
      <c r="B472" s="4">
        <f>IF('True_Odds_Calculator_3-way'!B473="","",'True_Odds_Calculator_3-way'!B473)</f>
        <v>3.59</v>
      </c>
      <c r="C472" s="4">
        <f>IF('True_Odds_Calculator_3-way'!C473="","",'True_Odds_Calculator_3-way'!C473)</f>
        <v>2.8</v>
      </c>
      <c r="D472" s="4">
        <f t="shared" si="35"/>
        <v>3.8920195627896392E-2</v>
      </c>
      <c r="E472" s="4">
        <f t="shared" si="36"/>
        <v>2.5624441508461659</v>
      </c>
      <c r="F472" s="4">
        <f t="shared" si="37"/>
        <v>3.7653702390926087</v>
      </c>
      <c r="G472" s="4">
        <f t="shared" si="38"/>
        <v>2.9055454370271829</v>
      </c>
      <c r="I472" s="4">
        <f t="shared" si="39"/>
        <v>1.0389201956278964</v>
      </c>
    </row>
    <row r="473" spans="1:9" x14ac:dyDescent="0.2">
      <c r="A473" s="4">
        <f>IF('True_Odds_Calculator_3-way'!A474="","",'True_Odds_Calculator_3-way'!A474)</f>
        <v>2.64</v>
      </c>
      <c r="B473" s="4">
        <f>IF('True_Odds_Calculator_3-way'!B474="","",'True_Odds_Calculator_3-way'!B474)</f>
        <v>3.5</v>
      </c>
      <c r="C473" s="4">
        <f>IF('True_Odds_Calculator_3-way'!C474="","",'True_Odds_Calculator_3-way'!C474)</f>
        <v>2.67</v>
      </c>
      <c r="D473" s="4">
        <f t="shared" si="35"/>
        <v>3.9033999708157019E-2</v>
      </c>
      <c r="E473" s="4">
        <f t="shared" si="36"/>
        <v>2.7339095744680852</v>
      </c>
      <c r="F473" s="4">
        <f t="shared" si="37"/>
        <v>3.6669936680638546</v>
      </c>
      <c r="G473" s="4">
        <f t="shared" si="38"/>
        <v>2.7660948536831484</v>
      </c>
      <c r="I473" s="4">
        <f t="shared" si="39"/>
        <v>1.039033999708157</v>
      </c>
    </row>
    <row r="474" spans="1:9" x14ac:dyDescent="0.2">
      <c r="A474" s="4">
        <f>IF('True_Odds_Calculator_3-way'!A475="","",'True_Odds_Calculator_3-way'!A475)</f>
        <v>2.9</v>
      </c>
      <c r="B474" s="4">
        <f>IF('True_Odds_Calculator_3-way'!B475="","",'True_Odds_Calculator_3-way'!B475)</f>
        <v>3.67</v>
      </c>
      <c r="C474" s="4">
        <f>IF('True_Odds_Calculator_3-way'!C475="","",'True_Odds_Calculator_3-way'!C475)</f>
        <v>2.37</v>
      </c>
      <c r="D474" s="4">
        <f t="shared" si="35"/>
        <v>3.9248078509636297E-2</v>
      </c>
      <c r="E474" s="4">
        <f t="shared" si="36"/>
        <v>3.0143644106787404</v>
      </c>
      <c r="F474" s="4">
        <f t="shared" si="37"/>
        <v>3.8550966146535153</v>
      </c>
      <c r="G474" s="4">
        <f t="shared" si="38"/>
        <v>2.4458355325525929</v>
      </c>
      <c r="I474" s="4">
        <f t="shared" si="39"/>
        <v>1.0392480785096363</v>
      </c>
    </row>
    <row r="475" spans="1:9" x14ac:dyDescent="0.2">
      <c r="A475" s="4">
        <f>IF('True_Odds_Calculator_3-way'!A476="","",'True_Odds_Calculator_3-way'!A476)</f>
        <v>4.57</v>
      </c>
      <c r="B475" s="4">
        <f>IF('True_Odds_Calculator_3-way'!B476="","",'True_Odds_Calculator_3-way'!B476)</f>
        <v>3.75</v>
      </c>
      <c r="C475" s="4">
        <f>IF('True_Odds_Calculator_3-way'!C476="","",'True_Odds_Calculator_3-way'!C476)</f>
        <v>1.79</v>
      </c>
      <c r="D475" s="4">
        <f t="shared" si="35"/>
        <v>4.4144265287743956E-2</v>
      </c>
      <c r="E475" s="4">
        <f t="shared" si="36"/>
        <v>4.8994720050896197</v>
      </c>
      <c r="F475" s="4">
        <f t="shared" si="37"/>
        <v>3.9690113631830268</v>
      </c>
      <c r="G475" s="4">
        <f t="shared" si="38"/>
        <v>1.838422979594303</v>
      </c>
      <c r="I475" s="4">
        <f t="shared" si="39"/>
        <v>1.044144265287744</v>
      </c>
    </row>
    <row r="476" spans="1:9" x14ac:dyDescent="0.2">
      <c r="A476" s="4">
        <f>IF('True_Odds_Calculator_3-way'!A477="","",'True_Odds_Calculator_3-way'!A477)</f>
        <v>1.43</v>
      </c>
      <c r="B476" s="4">
        <f>IF('True_Odds_Calculator_3-way'!B477="","",'True_Odds_Calculator_3-way'!B477)</f>
        <v>4.17</v>
      </c>
      <c r="C476" s="4">
        <f>IF('True_Odds_Calculator_3-way'!C477="","",'True_Odds_Calculator_3-way'!C477)</f>
        <v>9.65</v>
      </c>
      <c r="D476" s="4">
        <f t="shared" si="35"/>
        <v>4.273579578309894E-2</v>
      </c>
      <c r="E476" s="4">
        <f t="shared" si="36"/>
        <v>1.4597358845884252</v>
      </c>
      <c r="F476" s="4">
        <f t="shared" si="37"/>
        <v>4.4333534115841537</v>
      </c>
      <c r="G476" s="4">
        <f t="shared" si="38"/>
        <v>11.187975267844735</v>
      </c>
      <c r="I476" s="4">
        <f t="shared" si="39"/>
        <v>1.0427357957830989</v>
      </c>
    </row>
    <row r="477" spans="1:9" x14ac:dyDescent="0.2">
      <c r="A477" s="4">
        <f>IF('True_Odds_Calculator_3-way'!A478="","",'True_Odds_Calculator_3-way'!A478)</f>
        <v>1.92</v>
      </c>
      <c r="B477" s="4">
        <f>IF('True_Odds_Calculator_3-way'!B478="","",'True_Odds_Calculator_3-way'!B478)</f>
        <v>3.47</v>
      </c>
      <c r="C477" s="4">
        <f>IF('True_Odds_Calculator_3-way'!C478="","",'True_Odds_Calculator_3-way'!C478)</f>
        <v>4.3099999999999996</v>
      </c>
      <c r="D477" s="4">
        <f t="shared" si="35"/>
        <v>4.103633285859809E-2</v>
      </c>
      <c r="E477" s="4">
        <f t="shared" si="36"/>
        <v>1.9717855015470349</v>
      </c>
      <c r="F477" s="4">
        <f t="shared" si="37"/>
        <v>3.6429121296333737</v>
      </c>
      <c r="G477" s="4">
        <f t="shared" si="38"/>
        <v>4.580017357791899</v>
      </c>
      <c r="I477" s="4">
        <f t="shared" si="39"/>
        <v>1.0410363328585981</v>
      </c>
    </row>
    <row r="478" spans="1:9" x14ac:dyDescent="0.2">
      <c r="A478" s="4">
        <f>IF('True_Odds_Calculator_3-way'!A479="","",'True_Odds_Calculator_3-way'!A479)</f>
        <v>2.2200000000000002</v>
      </c>
      <c r="B478" s="4">
        <f>IF('True_Odds_Calculator_3-way'!B479="","",'True_Odds_Calculator_3-way'!B479)</f>
        <v>3.73</v>
      </c>
      <c r="C478" s="4">
        <f>IF('True_Odds_Calculator_3-way'!C479="","",'True_Odds_Calculator_3-way'!C479)</f>
        <v>3.12</v>
      </c>
      <c r="D478" s="4">
        <f t="shared" si="35"/>
        <v>3.9059785708579264E-2</v>
      </c>
      <c r="E478" s="4">
        <f t="shared" si="36"/>
        <v>2.2860773310926321</v>
      </c>
      <c r="F478" s="4">
        <f t="shared" si="37"/>
        <v>3.9203911852217836</v>
      </c>
      <c r="G478" s="4">
        <f t="shared" si="38"/>
        <v>3.2521076948484833</v>
      </c>
      <c r="I478" s="4">
        <f t="shared" si="39"/>
        <v>1.0390597857085793</v>
      </c>
    </row>
    <row r="479" spans="1:9" x14ac:dyDescent="0.2">
      <c r="A479" s="4">
        <f>IF('True_Odds_Calculator_3-way'!A480="","",'True_Odds_Calculator_3-way'!A480)</f>
        <v>2.04</v>
      </c>
      <c r="B479" s="4">
        <f>IF('True_Odds_Calculator_3-way'!B480="","",'True_Odds_Calculator_3-way'!B480)</f>
        <v>3.68</v>
      </c>
      <c r="C479" s="4">
        <f>IF('True_Odds_Calculator_3-way'!C480="","",'True_Odds_Calculator_3-way'!C480)</f>
        <v>3.83</v>
      </c>
      <c r="D479" s="4">
        <f t="shared" si="35"/>
        <v>2.3031814610280366E-2</v>
      </c>
      <c r="E479" s="4">
        <f t="shared" si="36"/>
        <v>2.0724580797913053</v>
      </c>
      <c r="F479" s="4">
        <f t="shared" si="37"/>
        <v>3.7869914427368627</v>
      </c>
      <c r="G479" s="4">
        <f t="shared" si="38"/>
        <v>3.9460288344918895</v>
      </c>
      <c r="I479" s="4">
        <f t="shared" si="39"/>
        <v>1.0230318146102804</v>
      </c>
    </row>
    <row r="480" spans="1:9" x14ac:dyDescent="0.2">
      <c r="A480" s="4">
        <f>IF('True_Odds_Calculator_3-way'!A481="","",'True_Odds_Calculator_3-way'!A481)</f>
        <v>7.8</v>
      </c>
      <c r="B480" s="4">
        <f>IF('True_Odds_Calculator_3-way'!B481="","",'True_Odds_Calculator_3-way'!B481)</f>
        <v>5.17</v>
      </c>
      <c r="C480" s="4">
        <f>IF('True_Odds_Calculator_3-way'!C481="","",'True_Odds_Calculator_3-way'!C481)</f>
        <v>1.42</v>
      </c>
      <c r="D480" s="4">
        <f t="shared" si="35"/>
        <v>2.5854077996721125E-2</v>
      </c>
      <c r="E480" s="4">
        <f t="shared" si="36"/>
        <v>8.3621057919403103</v>
      </c>
      <c r="F480" s="4">
        <f t="shared" si="37"/>
        <v>5.4110922679944764</v>
      </c>
      <c r="G480" s="4">
        <f t="shared" si="38"/>
        <v>1.4375926797476632</v>
      </c>
      <c r="I480" s="4">
        <f t="shared" si="39"/>
        <v>1.0258540779967211</v>
      </c>
    </row>
    <row r="481" spans="1:9" x14ac:dyDescent="0.2">
      <c r="A481" s="4">
        <f>IF('True_Odds_Calculator_3-way'!A482="","",'True_Odds_Calculator_3-way'!A482)</f>
        <v>2.46</v>
      </c>
      <c r="B481" s="4">
        <f>IF('True_Odds_Calculator_3-way'!B482="","",'True_Odds_Calculator_3-way'!B482)</f>
        <v>3.02</v>
      </c>
      <c r="C481" s="4">
        <f>IF('True_Odds_Calculator_3-way'!C482="","",'True_Odds_Calculator_3-way'!C482)</f>
        <v>3.33</v>
      </c>
      <c r="D481" s="4">
        <f t="shared" si="35"/>
        <v>3.7930193155520264E-2</v>
      </c>
      <c r="E481" s="4">
        <f t="shared" si="36"/>
        <v>2.5389689374138169</v>
      </c>
      <c r="F481" s="4">
        <f t="shared" si="37"/>
        <v>3.1398906360340613</v>
      </c>
      <c r="G481" s="4">
        <f t="shared" si="38"/>
        <v>3.476363650671153</v>
      </c>
      <c r="I481" s="4">
        <f t="shared" si="39"/>
        <v>1.0379301931555203</v>
      </c>
    </row>
    <row r="482" spans="1:9" x14ac:dyDescent="0.2">
      <c r="A482" s="4">
        <f>IF('True_Odds_Calculator_3-way'!A483="","",'True_Odds_Calculator_3-way'!A483)</f>
        <v>2.95</v>
      </c>
      <c r="B482" s="4">
        <f>IF('True_Odds_Calculator_3-way'!B483="","",'True_Odds_Calculator_3-way'!B483)</f>
        <v>2.96</v>
      </c>
      <c r="C482" s="4">
        <f>IF('True_Odds_Calculator_3-way'!C483="","",'True_Odds_Calculator_3-way'!C483)</f>
        <v>2.76</v>
      </c>
      <c r="D482" s="4">
        <f t="shared" si="35"/>
        <v>3.9139729265005752E-2</v>
      </c>
      <c r="E482" s="4">
        <f t="shared" si="36"/>
        <v>3.0680825205639435</v>
      </c>
      <c r="F482" s="4">
        <f t="shared" si="37"/>
        <v>3.0789005702916872</v>
      </c>
      <c r="G482" s="4">
        <f t="shared" si="38"/>
        <v>2.8630959358041435</v>
      </c>
      <c r="I482" s="4">
        <f t="shared" si="39"/>
        <v>1.0391397292650058</v>
      </c>
    </row>
    <row r="483" spans="1:9" x14ac:dyDescent="0.2">
      <c r="A483" s="4">
        <f>IF('True_Odds_Calculator_3-way'!A484="","",'True_Odds_Calculator_3-way'!A484)</f>
        <v>3.03</v>
      </c>
      <c r="B483" s="4">
        <f>IF('True_Odds_Calculator_3-way'!B484="","",'True_Odds_Calculator_3-way'!B484)</f>
        <v>2.95</v>
      </c>
      <c r="C483" s="4">
        <f>IF('True_Odds_Calculator_3-way'!C484="","",'True_Odds_Calculator_3-way'!C484)</f>
        <v>2.71</v>
      </c>
      <c r="D483" s="4">
        <f t="shared" si="35"/>
        <v>3.8019744184687898E-2</v>
      </c>
      <c r="E483" s="4">
        <f t="shared" si="36"/>
        <v>3.1509981448266631</v>
      </c>
      <c r="F483" s="4">
        <f t="shared" si="37"/>
        <v>3.0645723525999631</v>
      </c>
      <c r="G483" s="4">
        <f t="shared" si="38"/>
        <v>2.8063838566709145</v>
      </c>
      <c r="I483" s="4">
        <f t="shared" si="39"/>
        <v>1.0380197441846879</v>
      </c>
    </row>
    <row r="484" spans="1:9" x14ac:dyDescent="0.2">
      <c r="A484" s="4">
        <f>IF('True_Odds_Calculator_3-way'!A485="","",'True_Odds_Calculator_3-way'!A485)</f>
        <v>2.04</v>
      </c>
      <c r="B484" s="4">
        <f>IF('True_Odds_Calculator_3-way'!B485="","",'True_Odds_Calculator_3-way'!B485)</f>
        <v>3.13</v>
      </c>
      <c r="C484" s="4">
        <f>IF('True_Odds_Calculator_3-way'!C485="","",'True_Odds_Calculator_3-way'!C485)</f>
        <v>4.3499999999999996</v>
      </c>
      <c r="D484" s="4">
        <f t="shared" si="35"/>
        <v>3.9569953794010626E-2</v>
      </c>
      <c r="E484" s="4">
        <f t="shared" si="36"/>
        <v>2.0964092763756739</v>
      </c>
      <c r="F484" s="4">
        <f t="shared" si="37"/>
        <v>3.2647855339436083</v>
      </c>
      <c r="G484" s="4">
        <f t="shared" si="38"/>
        <v>4.6147795920808647</v>
      </c>
      <c r="I484" s="4">
        <f t="shared" si="39"/>
        <v>1.0395699537940106</v>
      </c>
    </row>
    <row r="485" spans="1:9" x14ac:dyDescent="0.2">
      <c r="A485" s="4">
        <f>IF('True_Odds_Calculator_3-way'!A486="","",'True_Odds_Calculator_3-way'!A486)</f>
        <v>2.25</v>
      </c>
      <c r="B485" s="4">
        <f>IF('True_Odds_Calculator_3-way'!B486="","",'True_Odds_Calculator_3-way'!B486)</f>
        <v>3.14</v>
      </c>
      <c r="C485" s="4">
        <f>IF('True_Odds_Calculator_3-way'!C486="","",'True_Odds_Calculator_3-way'!C486)</f>
        <v>3.63</v>
      </c>
      <c r="D485" s="4">
        <f t="shared" si="35"/>
        <v>3.8397875687973926E-2</v>
      </c>
      <c r="E485" s="4">
        <f t="shared" si="36"/>
        <v>2.3167177810197872</v>
      </c>
      <c r="F485" s="4">
        <f t="shared" si="37"/>
        <v>3.2714800523009209</v>
      </c>
      <c r="G485" s="4">
        <f t="shared" si="38"/>
        <v>3.806872750213381</v>
      </c>
      <c r="I485" s="4">
        <f t="shared" si="39"/>
        <v>1.0383978756879739</v>
      </c>
    </row>
    <row r="486" spans="1:9" x14ac:dyDescent="0.2">
      <c r="A486" s="4">
        <f>IF('True_Odds_Calculator_3-way'!A487="","",'True_Odds_Calculator_3-way'!A487)</f>
        <v>2.0299999999999998</v>
      </c>
      <c r="B486" s="4">
        <f>IF('True_Odds_Calculator_3-way'!B487="","",'True_Odds_Calculator_3-way'!B487)</f>
        <v>3.05</v>
      </c>
      <c r="C486" s="4">
        <f>IF('True_Odds_Calculator_3-way'!C487="","",'True_Odds_Calculator_3-way'!C487)</f>
        <v>4.5199999999999996</v>
      </c>
      <c r="D486" s="4">
        <f t="shared" si="35"/>
        <v>4.171862795053749E-2</v>
      </c>
      <c r="E486" s="4">
        <f t="shared" si="36"/>
        <v>2.0889708209506335</v>
      </c>
      <c r="F486" s="4">
        <f t="shared" si="37"/>
        <v>3.1850923090463774</v>
      </c>
      <c r="G486" s="4">
        <f t="shared" si="38"/>
        <v>4.8231651900559438</v>
      </c>
      <c r="I486" s="4">
        <f t="shared" si="39"/>
        <v>1.0417186279505375</v>
      </c>
    </row>
    <row r="487" spans="1:9" x14ac:dyDescent="0.2">
      <c r="A487" s="4">
        <f>IF('True_Odds_Calculator_3-way'!A488="","",'True_Odds_Calculator_3-way'!A488)</f>
        <v>3.25</v>
      </c>
      <c r="B487" s="4">
        <f>IF('True_Odds_Calculator_3-way'!B488="","",'True_Odds_Calculator_3-way'!B488)</f>
        <v>2.86</v>
      </c>
      <c r="C487" s="4">
        <f>IF('True_Odds_Calculator_3-way'!C488="","",'True_Odds_Calculator_3-way'!C488)</f>
        <v>2.62</v>
      </c>
      <c r="D487" s="4">
        <f t="shared" si="35"/>
        <v>3.9022046655634579E-2</v>
      </c>
      <c r="E487" s="4">
        <f t="shared" si="36"/>
        <v>3.3934545015397628</v>
      </c>
      <c r="F487" s="4">
        <f t="shared" si="37"/>
        <v>2.9705058406892544</v>
      </c>
      <c r="G487" s="4">
        <f t="shared" si="38"/>
        <v>2.7124378589700275</v>
      </c>
      <c r="I487" s="4">
        <f t="shared" si="39"/>
        <v>1.0390220466556346</v>
      </c>
    </row>
    <row r="488" spans="1:9" x14ac:dyDescent="0.2">
      <c r="A488" s="4">
        <f>IF('True_Odds_Calculator_3-way'!A489="","",'True_Odds_Calculator_3-way'!A489)</f>
        <v>3.84</v>
      </c>
      <c r="B488" s="4">
        <f>IF('True_Odds_Calculator_3-way'!B489="","",'True_Odds_Calculator_3-way'!B489)</f>
        <v>2.99</v>
      </c>
      <c r="C488" s="4">
        <f>IF('True_Odds_Calculator_3-way'!C489="","",'True_Odds_Calculator_3-way'!C489)</f>
        <v>2.25</v>
      </c>
      <c r="D488" s="4">
        <f t="shared" si="35"/>
        <v>3.9309271646228217E-2</v>
      </c>
      <c r="E488" s="4">
        <f t="shared" si="36"/>
        <v>4.0434496791360148</v>
      </c>
      <c r="F488" s="4">
        <f t="shared" si="37"/>
        <v>3.1119195326145883</v>
      </c>
      <c r="G488" s="4">
        <f t="shared" si="38"/>
        <v>2.3183494718704849</v>
      </c>
      <c r="I488" s="4">
        <f t="shared" si="39"/>
        <v>1.0393092716462282</v>
      </c>
    </row>
    <row r="489" spans="1:9" x14ac:dyDescent="0.2">
      <c r="A489" s="4">
        <f>IF('True_Odds_Calculator_3-way'!A490="","",'True_Odds_Calculator_3-way'!A490)</f>
        <v>1.1499999999999999</v>
      </c>
      <c r="B489" s="4">
        <f>IF('True_Odds_Calculator_3-way'!B490="","",'True_Odds_Calculator_3-way'!B490)</f>
        <v>7.91</v>
      </c>
      <c r="C489" s="4">
        <f>IF('True_Odds_Calculator_3-way'!C490="","",'True_Odds_Calculator_3-way'!C490)</f>
        <v>17.63</v>
      </c>
      <c r="D489" s="4">
        <f t="shared" si="35"/>
        <v>5.2708965154892651E-2</v>
      </c>
      <c r="E489" s="4">
        <f t="shared" si="36"/>
        <v>1.1737150335077919</v>
      </c>
      <c r="F489" s="4">
        <f t="shared" si="37"/>
        <v>9.1867354891337207</v>
      </c>
      <c r="G489" s="4">
        <f t="shared" si="38"/>
        <v>25.54158217863781</v>
      </c>
      <c r="I489" s="4">
        <f t="shared" si="39"/>
        <v>1.0527089651548927</v>
      </c>
    </row>
    <row r="490" spans="1:9" x14ac:dyDescent="0.2">
      <c r="A490" s="4">
        <f>IF('True_Odds_Calculator_3-way'!A491="","",'True_Odds_Calculator_3-way'!A491)</f>
        <v>1.89</v>
      </c>
      <c r="B490" s="4">
        <f>IF('True_Odds_Calculator_3-way'!B491="","",'True_Odds_Calculator_3-way'!B491)</f>
        <v>2.99</v>
      </c>
      <c r="C490" s="4">
        <f>IF('True_Odds_Calculator_3-way'!C491="","",'True_Odds_Calculator_3-way'!C491)</f>
        <v>5.25</v>
      </c>
      <c r="D490" s="4">
        <f t="shared" si="35"/>
        <v>5.4024880111836815E-2</v>
      </c>
      <c r="E490" s="4">
        <f t="shared" si="36"/>
        <v>1.9565939963299366</v>
      </c>
      <c r="F490" s="4">
        <f t="shared" si="37"/>
        <v>3.1601580703487624</v>
      </c>
      <c r="G490" s="4">
        <f t="shared" si="38"/>
        <v>5.7981805123294246</v>
      </c>
      <c r="I490" s="4">
        <f t="shared" si="39"/>
        <v>1.0540248801118368</v>
      </c>
    </row>
    <row r="491" spans="1:9" x14ac:dyDescent="0.2">
      <c r="A491" s="4">
        <f>IF('True_Odds_Calculator_3-way'!A492="","",'True_Odds_Calculator_3-way'!A492)</f>
        <v>2.27</v>
      </c>
      <c r="B491" s="4">
        <f>IF('True_Odds_Calculator_3-way'!B492="","",'True_Odds_Calculator_3-way'!B492)</f>
        <v>2.89</v>
      </c>
      <c r="C491" s="4">
        <f>IF('True_Odds_Calculator_3-way'!C492="","",'True_Odds_Calculator_3-way'!C492)</f>
        <v>3.79</v>
      </c>
      <c r="D491" s="4">
        <f t="shared" si="35"/>
        <v>5.0401638350971556E-2</v>
      </c>
      <c r="E491" s="4">
        <f t="shared" si="36"/>
        <v>2.3600040397217796</v>
      </c>
      <c r="F491" s="4">
        <f t="shared" si="37"/>
        <v>3.0374805496349131</v>
      </c>
      <c r="G491" s="4">
        <f t="shared" si="38"/>
        <v>4.0477358125959801</v>
      </c>
      <c r="I491" s="4">
        <f t="shared" si="39"/>
        <v>1.0504016383509716</v>
      </c>
    </row>
    <row r="492" spans="1:9" x14ac:dyDescent="0.2">
      <c r="A492" s="4">
        <f>IF('True_Odds_Calculator_3-way'!A493="","",'True_Odds_Calculator_3-way'!A493)</f>
        <v>5.2</v>
      </c>
      <c r="B492" s="4">
        <f>IF('True_Odds_Calculator_3-way'!B493="","",'True_Odds_Calculator_3-way'!B493)</f>
        <v>2.81</v>
      </c>
      <c r="C492" s="4">
        <f>IF('True_Odds_Calculator_3-way'!C493="","",'True_Odds_Calculator_3-way'!C493)</f>
        <v>1.98</v>
      </c>
      <c r="D492" s="4">
        <f t="shared" si="35"/>
        <v>5.323008347919389E-2</v>
      </c>
      <c r="E492" s="4">
        <f t="shared" si="36"/>
        <v>5.7285471403227186</v>
      </c>
      <c r="F492" s="4">
        <f t="shared" si="37"/>
        <v>2.9574553052409778</v>
      </c>
      <c r="G492" s="4">
        <f t="shared" si="38"/>
        <v>2.0520938642839646</v>
      </c>
      <c r="I492" s="4">
        <f t="shared" si="39"/>
        <v>1.0532300834791939</v>
      </c>
    </row>
    <row r="493" spans="1:9" x14ac:dyDescent="0.2">
      <c r="A493" s="4">
        <f>IF('True_Odds_Calculator_3-way'!A494="","",'True_Odds_Calculator_3-way'!A494)</f>
        <v>6.75</v>
      </c>
      <c r="B493" s="4">
        <f>IF('True_Odds_Calculator_3-way'!B494="","",'True_Odds_Calculator_3-way'!B494)</f>
        <v>5.0599999999999996</v>
      </c>
      <c r="C493" s="4">
        <f>IF('True_Odds_Calculator_3-way'!C494="","",'True_Odds_Calculator_3-way'!C494)</f>
        <v>1.47</v>
      </c>
      <c r="D493" s="4">
        <f t="shared" si="35"/>
        <v>2.6048715489709329E-2</v>
      </c>
      <c r="E493" s="4">
        <f t="shared" si="36"/>
        <v>7.1702452783034039</v>
      </c>
      <c r="F493" s="4">
        <f t="shared" si="37"/>
        <v>5.2925299502980545</v>
      </c>
      <c r="G493" s="4">
        <f t="shared" si="38"/>
        <v>1.4890054731672453</v>
      </c>
      <c r="I493" s="4">
        <f t="shared" si="39"/>
        <v>1.0260487154897093</v>
      </c>
    </row>
    <row r="494" spans="1:9" x14ac:dyDescent="0.2">
      <c r="A494" s="4">
        <f>IF('True_Odds_Calculator_3-way'!A495="","",'True_Odds_Calculator_3-way'!A495)</f>
        <v>1.35</v>
      </c>
      <c r="B494" s="4">
        <f>IF('True_Odds_Calculator_3-way'!B495="","",'True_Odds_Calculator_3-way'!B495)</f>
        <v>5.47</v>
      </c>
      <c r="C494" s="4">
        <f>IF('True_Odds_Calculator_3-way'!C495="","",'True_Odds_Calculator_3-way'!C495)</f>
        <v>9.76</v>
      </c>
      <c r="D494" s="4">
        <f t="shared" si="35"/>
        <v>2.601511362412845E-2</v>
      </c>
      <c r="E494" s="4">
        <f t="shared" si="36"/>
        <v>1.3659913895438542</v>
      </c>
      <c r="F494" s="4">
        <f t="shared" si="37"/>
        <v>5.7423856041294954</v>
      </c>
      <c r="G494" s="4">
        <f t="shared" si="38"/>
        <v>10.662423095965581</v>
      </c>
      <c r="I494" s="4">
        <f t="shared" si="39"/>
        <v>1.0260151136241284</v>
      </c>
    </row>
    <row r="495" spans="1:9" x14ac:dyDescent="0.2">
      <c r="A495" s="4">
        <f>IF('True_Odds_Calculator_3-way'!A496="","",'True_Odds_Calculator_3-way'!A496)</f>
        <v>1.9</v>
      </c>
      <c r="B495" s="4">
        <f>IF('True_Odds_Calculator_3-way'!B496="","",'True_Odds_Calculator_3-way'!B496)</f>
        <v>4.29</v>
      </c>
      <c r="C495" s="4">
        <f>IF('True_Odds_Calculator_3-way'!C496="","",'True_Odds_Calculator_3-way'!C496)</f>
        <v>3.79</v>
      </c>
      <c r="D495" s="4">
        <f t="shared" si="35"/>
        <v>2.3268265317980541E-2</v>
      </c>
      <c r="E495" s="4">
        <f t="shared" si="36"/>
        <v>1.92841826699091</v>
      </c>
      <c r="F495" s="4">
        <f t="shared" si="37"/>
        <v>4.4376569069712541</v>
      </c>
      <c r="G495" s="4">
        <f t="shared" si="38"/>
        <v>3.9047833526233671</v>
      </c>
      <c r="I495" s="4">
        <f t="shared" si="39"/>
        <v>1.0232682653179805</v>
      </c>
    </row>
    <row r="496" spans="1:9" x14ac:dyDescent="0.2">
      <c r="A496" s="4">
        <f>IF('True_Odds_Calculator_3-way'!A497="","",'True_Odds_Calculator_3-way'!A497)</f>
        <v>2.73</v>
      </c>
      <c r="B496" s="4">
        <f>IF('True_Odds_Calculator_3-way'!B497="","",'True_Odds_Calculator_3-way'!B497)</f>
        <v>3.03</v>
      </c>
      <c r="C496" s="4">
        <f>IF('True_Odds_Calculator_3-way'!C497="","",'True_Odds_Calculator_3-way'!C497)</f>
        <v>3.01</v>
      </c>
      <c r="D496" s="4">
        <f t="shared" si="35"/>
        <v>2.8559283221958776E-2</v>
      </c>
      <c r="E496" s="4">
        <f t="shared" si="36"/>
        <v>2.8028429386330913</v>
      </c>
      <c r="F496" s="4">
        <f t="shared" si="37"/>
        <v>3.1199958948772806</v>
      </c>
      <c r="G496" s="4">
        <f t="shared" si="38"/>
        <v>3.0987943431090943</v>
      </c>
      <c r="I496" s="4">
        <f t="shared" si="39"/>
        <v>1.0285592832219588</v>
      </c>
    </row>
    <row r="497" spans="1:9" x14ac:dyDescent="0.2">
      <c r="A497" s="4">
        <f>IF('True_Odds_Calculator_3-way'!A498="","",'True_Odds_Calculator_3-way'!A498)</f>
        <v>3.12</v>
      </c>
      <c r="B497" s="4">
        <f>IF('True_Odds_Calculator_3-way'!B498="","",'True_Odds_Calculator_3-way'!B498)</f>
        <v>3.23</v>
      </c>
      <c r="C497" s="4">
        <f>IF('True_Odds_Calculator_3-way'!C498="","",'True_Odds_Calculator_3-way'!C498)</f>
        <v>2.52</v>
      </c>
      <c r="D497" s="4">
        <f t="shared" si="35"/>
        <v>2.6935740558031496E-2</v>
      </c>
      <c r="E497" s="4">
        <f t="shared" si="36"/>
        <v>3.2099200362405296</v>
      </c>
      <c r="F497" s="4">
        <f t="shared" si="37"/>
        <v>3.3264703478368389</v>
      </c>
      <c r="G497" s="4">
        <f t="shared" si="38"/>
        <v>2.5783375216658899</v>
      </c>
      <c r="I497" s="4">
        <f t="shared" si="39"/>
        <v>1.0269357405580315</v>
      </c>
    </row>
    <row r="498" spans="1:9" x14ac:dyDescent="0.2">
      <c r="A498" s="4">
        <f>IF('True_Odds_Calculator_3-way'!A499="","",'True_Odds_Calculator_3-way'!A499)</f>
        <v>1.96</v>
      </c>
      <c r="B498" s="4">
        <f>IF('True_Odds_Calculator_3-way'!B499="","",'True_Odds_Calculator_3-way'!B499)</f>
        <v>3.08</v>
      </c>
      <c r="C498" s="4">
        <f>IF('True_Odds_Calculator_3-way'!C499="","",'True_Odds_Calculator_3-way'!C499)</f>
        <v>5.16</v>
      </c>
      <c r="D498" s="4">
        <f t="shared" si="35"/>
        <v>2.8677855920380857E-2</v>
      </c>
      <c r="E498" s="4">
        <f t="shared" si="36"/>
        <v>1.9974241365111893</v>
      </c>
      <c r="F498" s="4">
        <f t="shared" si="37"/>
        <v>3.1734341482709834</v>
      </c>
      <c r="G498" s="4">
        <f t="shared" si="38"/>
        <v>5.4277276157268872</v>
      </c>
      <c r="I498" s="4">
        <f t="shared" si="39"/>
        <v>1.0286778559203809</v>
      </c>
    </row>
    <row r="499" spans="1:9" x14ac:dyDescent="0.2">
      <c r="A499" s="4">
        <f>IF('True_Odds_Calculator_3-way'!A500="","",'True_Odds_Calculator_3-way'!A500)</f>
        <v>1.74</v>
      </c>
      <c r="B499" s="4">
        <f>IF('True_Odds_Calculator_3-way'!B500="","",'True_Odds_Calculator_3-way'!B500)</f>
        <v>3.65</v>
      </c>
      <c r="C499" s="4">
        <f>IF('True_Odds_Calculator_3-way'!C500="","",'True_Odds_Calculator_3-way'!C500)</f>
        <v>5.5</v>
      </c>
      <c r="D499" s="4">
        <f t="shared" si="35"/>
        <v>3.0503428236068775E-2</v>
      </c>
      <c r="E499" s="4">
        <f t="shared" si="36"/>
        <v>1.7713385001563569</v>
      </c>
      <c r="F499" s="4">
        <f t="shared" si="37"/>
        <v>3.7906816907522294</v>
      </c>
      <c r="G499" s="4">
        <f t="shared" si="38"/>
        <v>5.8257956914523978</v>
      </c>
      <c r="I499" s="4">
        <f t="shared" si="39"/>
        <v>1.0305034282360688</v>
      </c>
    </row>
    <row r="500" spans="1:9" x14ac:dyDescent="0.2">
      <c r="A500" s="4">
        <f>IF('True_Odds_Calculator_3-way'!A501="","",'True_Odds_Calculator_3-way'!A501)</f>
        <v>2.5099999999999998</v>
      </c>
      <c r="B500" s="4">
        <f>IF('True_Odds_Calculator_3-way'!B501="","",'True_Odds_Calculator_3-way'!B501)</f>
        <v>3.34</v>
      </c>
      <c r="C500" s="4">
        <f>IF('True_Odds_Calculator_3-way'!C501="","",'True_Odds_Calculator_3-way'!C501)</f>
        <v>3.04</v>
      </c>
      <c r="D500" s="4">
        <f t="shared" si="35"/>
        <v>2.6754940527835114E-2</v>
      </c>
      <c r="E500" s="4">
        <f t="shared" si="36"/>
        <v>2.5674727935208965</v>
      </c>
      <c r="F500" s="4">
        <f t="shared" si="37"/>
        <v>3.4425436221956387</v>
      </c>
      <c r="G500" s="4">
        <f t="shared" si="38"/>
        <v>3.1247162863874363</v>
      </c>
      <c r="I500" s="4">
        <f t="shared" si="39"/>
        <v>1.0267549405278351</v>
      </c>
    </row>
    <row r="501" spans="1:9" x14ac:dyDescent="0.2">
      <c r="A501" s="4">
        <f>IF('True_Odds_Calculator_3-way'!A502="","",'True_Odds_Calculator_3-way'!A502)</f>
        <v>2.16</v>
      </c>
      <c r="B501" s="4">
        <f>IF('True_Odds_Calculator_3-way'!B502="","",'True_Odds_Calculator_3-way'!B502)</f>
        <v>3.32</v>
      </c>
      <c r="C501" s="4">
        <f>IF('True_Odds_Calculator_3-way'!C502="","",'True_Odds_Calculator_3-way'!C502)</f>
        <v>3.78</v>
      </c>
      <c r="D501" s="4">
        <f t="shared" si="35"/>
        <v>2.8718046790336071E-2</v>
      </c>
      <c r="E501" s="4">
        <f t="shared" si="36"/>
        <v>2.2056052865913673</v>
      </c>
      <c r="F501" s="4">
        <f t="shared" si="37"/>
        <v>3.4289773762249993</v>
      </c>
      <c r="G501" s="4">
        <f t="shared" si="38"/>
        <v>3.9219134130588782</v>
      </c>
      <c r="I501" s="4">
        <f t="shared" si="39"/>
        <v>1.0287180467903361</v>
      </c>
    </row>
    <row r="502" spans="1:9" x14ac:dyDescent="0.2">
      <c r="A502" s="4">
        <f>IF('True_Odds_Calculator_3-way'!A503="","",'True_Odds_Calculator_3-way'!A503)</f>
        <v>1.97</v>
      </c>
      <c r="B502" s="4">
        <f>IF('True_Odds_Calculator_3-way'!B503="","",'True_Odds_Calculator_3-way'!B503)</f>
        <v>3.76</v>
      </c>
      <c r="C502" s="4">
        <f>IF('True_Odds_Calculator_3-way'!C503="","",'True_Odds_Calculator_3-way'!C503)</f>
        <v>3.92</v>
      </c>
      <c r="D502" s="4">
        <f t="shared" si="35"/>
        <v>2.8673700822806625E-2</v>
      </c>
      <c r="E502" s="4">
        <f t="shared" si="36"/>
        <v>2.0078050896088011</v>
      </c>
      <c r="F502" s="4">
        <f t="shared" si="37"/>
        <v>3.9001629040184418</v>
      </c>
      <c r="G502" s="4">
        <f t="shared" si="38"/>
        <v>4.0725875103043503</v>
      </c>
      <c r="I502" s="4">
        <f t="shared" si="39"/>
        <v>1.0286737008228066</v>
      </c>
    </row>
    <row r="503" spans="1:9" x14ac:dyDescent="0.2">
      <c r="A503" s="4">
        <f>IF('True_Odds_Calculator_3-way'!A504="","",'True_Odds_Calculator_3-way'!A504)</f>
        <v>1.1100000000000001</v>
      </c>
      <c r="B503" s="4">
        <f>IF('True_Odds_Calculator_3-way'!B504="","",'True_Odds_Calculator_3-way'!B504)</f>
        <v>11.93</v>
      </c>
      <c r="C503" s="4">
        <f>IF('True_Odds_Calculator_3-way'!C504="","",'True_Odds_Calculator_3-way'!C504)</f>
        <v>21.63</v>
      </c>
      <c r="D503" s="4">
        <f t="shared" si="35"/>
        <v>3.0955282698867714E-2</v>
      </c>
      <c r="E503" s="4">
        <f t="shared" si="36"/>
        <v>1.1228606332838507</v>
      </c>
      <c r="F503" s="4">
        <f t="shared" si="37"/>
        <v>13.604726001023179</v>
      </c>
      <c r="G503" s="4">
        <f t="shared" si="38"/>
        <v>27.844560247844214</v>
      </c>
      <c r="I503" s="4">
        <f t="shared" si="39"/>
        <v>1.0309552826988677</v>
      </c>
    </row>
    <row r="504" spans="1:9" x14ac:dyDescent="0.2">
      <c r="A504" s="4">
        <f>IF('True_Odds_Calculator_3-way'!A505="","",'True_Odds_Calculator_3-way'!A505)</f>
        <v>1.43</v>
      </c>
      <c r="B504" s="4">
        <f>IF('True_Odds_Calculator_3-way'!B505="","",'True_Odds_Calculator_3-way'!B505)</f>
        <v>4.8</v>
      </c>
      <c r="C504" s="4">
        <f>IF('True_Odds_Calculator_3-way'!C505="","",'True_Odds_Calculator_3-way'!C505)</f>
        <v>7.91</v>
      </c>
      <c r="D504" s="4">
        <f t="shared" si="35"/>
        <v>3.4056282950088335E-2</v>
      </c>
      <c r="E504" s="4">
        <f t="shared" si="36"/>
        <v>1.4535969587775426</v>
      </c>
      <c r="F504" s="4">
        <f t="shared" si="37"/>
        <v>5.0766255963875775</v>
      </c>
      <c r="G504" s="4">
        <f t="shared" si="38"/>
        <v>8.6903506066817719</v>
      </c>
      <c r="I504" s="4">
        <f t="shared" si="39"/>
        <v>1.0340562829500883</v>
      </c>
    </row>
    <row r="505" spans="1:9" x14ac:dyDescent="0.2">
      <c r="A505" s="4">
        <f>IF('True_Odds_Calculator_3-way'!A506="","",'True_Odds_Calculator_3-way'!A506)</f>
        <v>3.52</v>
      </c>
      <c r="B505" s="4">
        <f>IF('True_Odds_Calculator_3-way'!B506="","",'True_Odds_Calculator_3-way'!B506)</f>
        <v>3.71</v>
      </c>
      <c r="C505" s="4">
        <f>IF('True_Odds_Calculator_3-way'!C506="","",'True_Odds_Calculator_3-way'!C506)</f>
        <v>2.11</v>
      </c>
      <c r="D505" s="4">
        <f t="shared" si="35"/>
        <v>2.7566337355749759E-2</v>
      </c>
      <c r="E505" s="4">
        <f t="shared" si="36"/>
        <v>3.6376582462299187</v>
      </c>
      <c r="F505" s="4">
        <f t="shared" si="37"/>
        <v>3.8409390348820538</v>
      </c>
      <c r="G505" s="4">
        <f t="shared" si="38"/>
        <v>2.1517182096772731</v>
      </c>
      <c r="I505" s="4">
        <f t="shared" si="39"/>
        <v>1.0275663373557498</v>
      </c>
    </row>
    <row r="506" spans="1:9" x14ac:dyDescent="0.2">
      <c r="A506" s="4">
        <f>IF('True_Odds_Calculator_3-way'!A507="","",'True_Odds_Calculator_3-way'!A507)</f>
        <v>2.7</v>
      </c>
      <c r="B506" s="4">
        <f>IF('True_Odds_Calculator_3-way'!B507="","",'True_Odds_Calculator_3-way'!B507)</f>
        <v>3.02</v>
      </c>
      <c r="C506" s="4">
        <f>IF('True_Odds_Calculator_3-way'!C507="","",'True_Odds_Calculator_3-way'!C507)</f>
        <v>3.08</v>
      </c>
      <c r="D506" s="4">
        <f t="shared" si="35"/>
        <v>2.6171522860264584E-2</v>
      </c>
      <c r="E506" s="4">
        <f t="shared" si="36"/>
        <v>2.7651309183367885</v>
      </c>
      <c r="F506" s="4">
        <f t="shared" si="37"/>
        <v>3.1017178576839224</v>
      </c>
      <c r="G506" s="4">
        <f t="shared" si="38"/>
        <v>3.1650428990553134</v>
      </c>
      <c r="I506" s="4">
        <f t="shared" si="39"/>
        <v>1.0261715228602646</v>
      </c>
    </row>
    <row r="507" spans="1:9" x14ac:dyDescent="0.2">
      <c r="A507" s="4">
        <f>IF('True_Odds_Calculator_3-way'!A508="","",'True_Odds_Calculator_3-way'!A508)</f>
        <v>1.9</v>
      </c>
      <c r="B507" s="4">
        <f>IF('True_Odds_Calculator_3-way'!B508="","",'True_Odds_Calculator_3-way'!B508)</f>
        <v>3.36</v>
      </c>
      <c r="C507" s="4">
        <f>IF('True_Odds_Calculator_3-way'!C508="","",'True_Odds_Calculator_3-way'!C508)</f>
        <v>4.8499999999999996</v>
      </c>
      <c r="D507" s="4">
        <f t="shared" si="35"/>
        <v>3.0120404103040954E-2</v>
      </c>
      <c r="E507" s="4">
        <f t="shared" si="36"/>
        <v>1.9369497491419108</v>
      </c>
      <c r="F507" s="4">
        <f t="shared" si="37"/>
        <v>3.4773064194905734</v>
      </c>
      <c r="G507" s="4">
        <f t="shared" si="38"/>
        <v>5.0982579009187994</v>
      </c>
      <c r="I507" s="4">
        <f t="shared" si="39"/>
        <v>1.030120404103041</v>
      </c>
    </row>
    <row r="508" spans="1:9" x14ac:dyDescent="0.2">
      <c r="A508" s="4">
        <f>IF('True_Odds_Calculator_3-way'!A509="","",'True_Odds_Calculator_3-way'!A509)</f>
        <v>2.25</v>
      </c>
      <c r="B508" s="4">
        <f>IF('True_Odds_Calculator_3-way'!B509="","",'True_Odds_Calculator_3-way'!B509)</f>
        <v>3.36</v>
      </c>
      <c r="C508" s="4">
        <f>IF('True_Odds_Calculator_3-way'!C509="","",'True_Odds_Calculator_3-way'!C509)</f>
        <v>3.5</v>
      </c>
      <c r="D508" s="4">
        <f t="shared" si="35"/>
        <v>2.7777777777777679E-2</v>
      </c>
      <c r="E508" s="4">
        <f t="shared" si="36"/>
        <v>2.2978723404255321</v>
      </c>
      <c r="F508" s="4">
        <f t="shared" si="37"/>
        <v>3.4678899082568804</v>
      </c>
      <c r="G508" s="4">
        <f t="shared" si="38"/>
        <v>3.6172248803827749</v>
      </c>
      <c r="I508" s="4">
        <f t="shared" si="39"/>
        <v>1.0277777777777777</v>
      </c>
    </row>
    <row r="509" spans="1:9" x14ac:dyDescent="0.2">
      <c r="A509" s="4">
        <f>IF('True_Odds_Calculator_3-way'!A510="","",'True_Odds_Calculator_3-way'!A510)</f>
        <v>2.14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3.73</v>
      </c>
      <c r="D509" s="4">
        <f t="shared" si="35"/>
        <v>2.8641366336285889E-2</v>
      </c>
      <c r="E509" s="4">
        <f t="shared" si="36"/>
        <v>2.1846339087313278</v>
      </c>
      <c r="F509" s="4">
        <f t="shared" si="37"/>
        <v>3.5247506777096151</v>
      </c>
      <c r="G509" s="4">
        <f t="shared" si="38"/>
        <v>3.8677329303133736</v>
      </c>
      <c r="I509" s="4">
        <f t="shared" si="39"/>
        <v>1.0286413663362859</v>
      </c>
    </row>
    <row r="510" spans="1:9" x14ac:dyDescent="0.2">
      <c r="A510" s="4">
        <f>IF('True_Odds_Calculator_3-way'!A511="","",'True_Odds_Calculator_3-way'!A511)</f>
        <v>2.38</v>
      </c>
      <c r="B510" s="4">
        <f>IF('True_Odds_Calculator_3-way'!B511="","",'True_Odds_Calculator_3-way'!B511)</f>
        <v>3.48</v>
      </c>
      <c r="C510" s="4">
        <f>IF('True_Odds_Calculator_3-way'!C511="","",'True_Odds_Calculator_3-way'!C511)</f>
        <v>3.12</v>
      </c>
      <c r="D510" s="4">
        <f t="shared" si="35"/>
        <v>2.8037209578791744E-2</v>
      </c>
      <c r="E510" s="4">
        <f t="shared" si="36"/>
        <v>2.4341422684949343</v>
      </c>
      <c r="F510" s="4">
        <f t="shared" si="37"/>
        <v>3.5969853409531276</v>
      </c>
      <c r="G510" s="4">
        <f t="shared" si="38"/>
        <v>3.2137075271213558</v>
      </c>
      <c r="I510" s="4">
        <f t="shared" si="39"/>
        <v>1.0280372095787917</v>
      </c>
    </row>
    <row r="511" spans="1:9" x14ac:dyDescent="0.2">
      <c r="A511" s="4">
        <f>IF('True_Odds_Calculator_3-way'!A512="","",'True_Odds_Calculator_3-way'!A512)</f>
        <v>2.16</v>
      </c>
      <c r="B511" s="4">
        <f>IF('True_Odds_Calculator_3-way'!B512="","",'True_Odds_Calculator_3-way'!B512)</f>
        <v>3.49</v>
      </c>
      <c r="C511" s="4">
        <f>IF('True_Odds_Calculator_3-way'!C512="","",'True_Odds_Calculator_3-way'!C512)</f>
        <v>3.53</v>
      </c>
      <c r="D511" s="4">
        <f t="shared" si="35"/>
        <v>3.2782033232531038E-2</v>
      </c>
      <c r="E511" s="4">
        <f t="shared" si="36"/>
        <v>2.2122150533248321</v>
      </c>
      <c r="F511" s="4">
        <f t="shared" si="37"/>
        <v>3.628373208098953</v>
      </c>
      <c r="G511" s="4">
        <f t="shared" si="38"/>
        <v>3.6716276227240101</v>
      </c>
      <c r="I511" s="4">
        <f t="shared" si="39"/>
        <v>1.032782033232531</v>
      </c>
    </row>
    <row r="512" spans="1:9" x14ac:dyDescent="0.2">
      <c r="A512" s="4">
        <f>IF('True_Odds_Calculator_3-way'!A513="","",'True_Odds_Calculator_3-way'!A513)</f>
        <v>1.62</v>
      </c>
      <c r="B512" s="4">
        <f>IF('True_Odds_Calculator_3-way'!B513="","",'True_Odds_Calculator_3-way'!B513)</f>
        <v>4.1100000000000003</v>
      </c>
      <c r="C512" s="4">
        <f>IF('True_Odds_Calculator_3-way'!C513="","",'True_Odds_Calculator_3-way'!C513)</f>
        <v>5.65</v>
      </c>
      <c r="D512" s="4">
        <f t="shared" si="35"/>
        <v>3.7584103492851906E-2</v>
      </c>
      <c r="E512" s="4">
        <f t="shared" si="36"/>
        <v>1.6535596814271165</v>
      </c>
      <c r="F512" s="4">
        <f t="shared" si="37"/>
        <v>4.3331129466430012</v>
      </c>
      <c r="G512" s="4">
        <f t="shared" si="38"/>
        <v>6.08039069584009</v>
      </c>
      <c r="I512" s="4">
        <f t="shared" si="39"/>
        <v>1.0375841034928519</v>
      </c>
    </row>
    <row r="513" spans="1:9" x14ac:dyDescent="0.2">
      <c r="A513" s="4">
        <f>IF('True_Odds_Calculator_3-way'!A514="","",'True_Odds_Calculator_3-way'!A514)</f>
        <v>2.23</v>
      </c>
      <c r="B513" s="4">
        <f>IF('True_Odds_Calculator_3-way'!B514="","",'True_Odds_Calculator_3-way'!B514)</f>
        <v>3.78</v>
      </c>
      <c r="C513" s="4">
        <f>IF('True_Odds_Calculator_3-way'!C514="","",'True_Odds_Calculator_3-way'!C514)</f>
        <v>3.11</v>
      </c>
      <c r="D513" s="4">
        <f t="shared" si="35"/>
        <v>3.4524166183935723E-2</v>
      </c>
      <c r="E513" s="4">
        <f t="shared" si="36"/>
        <v>2.2887357418736456</v>
      </c>
      <c r="F513" s="4">
        <f t="shared" si="37"/>
        <v>3.9519098546322224</v>
      </c>
      <c r="G513" s="4">
        <f t="shared" si="38"/>
        <v>3.2254386167094027</v>
      </c>
      <c r="I513" s="4">
        <f t="shared" si="39"/>
        <v>1.0345241661839357</v>
      </c>
    </row>
    <row r="514" spans="1:9" x14ac:dyDescent="0.2">
      <c r="A514" s="4">
        <f>IF('True_Odds_Calculator_3-way'!A515="","",'True_Odds_Calculator_3-way'!A515)</f>
        <v>3.18</v>
      </c>
      <c r="B514" s="4">
        <f>IF('True_Odds_Calculator_3-way'!B515="","",'True_Odds_Calculator_3-way'!B515)</f>
        <v>3.36</v>
      </c>
      <c r="C514" s="4">
        <f>IF('True_Odds_Calculator_3-way'!C515="","",'True_Odds_Calculator_3-way'!C515)</f>
        <v>2.37</v>
      </c>
      <c r="D514" s="4">
        <f t="shared" si="35"/>
        <v>3.4025384694121197E-2</v>
      </c>
      <c r="E514" s="4">
        <f t="shared" si="36"/>
        <v>3.2989841573571206</v>
      </c>
      <c r="F514" s="4">
        <f t="shared" si="37"/>
        <v>3.4931172158989332</v>
      </c>
      <c r="G514" s="4">
        <f t="shared" si="38"/>
        <v>2.4354654423831978</v>
      </c>
      <c r="I514" s="4">
        <f t="shared" si="39"/>
        <v>1.0340253846941212</v>
      </c>
    </row>
    <row r="515" spans="1:9" x14ac:dyDescent="0.2">
      <c r="A515" s="4">
        <f>IF('True_Odds_Calculator_3-way'!A516="","",'True_Odds_Calculator_3-way'!A516)</f>
        <v>1.65</v>
      </c>
      <c r="B515" s="4">
        <f>IF('True_Odds_Calculator_3-way'!B516="","",'True_Odds_Calculator_3-way'!B516)</f>
        <v>4.51</v>
      </c>
      <c r="C515" s="4">
        <f>IF('True_Odds_Calculator_3-way'!C516="","",'True_Odds_Calculator_3-way'!C516)</f>
        <v>4.4400000000000004</v>
      </c>
      <c r="D515" s="4">
        <f t="shared" ref="D515:D578" si="40">IF(A515="","",((1/A515)+(1/B515)+(1/C515))-1)</f>
        <v>5.3015321308004237E-2</v>
      </c>
      <c r="E515" s="4">
        <f t="shared" ref="E515:E578" si="41">IF(A515="","",(3*A515)/(3-($D515*A515)))</f>
        <v>1.6995563904669213</v>
      </c>
      <c r="F515" s="4">
        <f t="shared" ref="F515:F578" si="42">IF(B515="","",(3*B515)/(3-($D515*B515)))</f>
        <v>4.9005743000717876</v>
      </c>
      <c r="G515" s="4">
        <f t="shared" ref="G515:G578" si="43">IF(C515="","",(3*C515)/(3-($D515*C515)))</f>
        <v>4.8180359949953484</v>
      </c>
      <c r="I515" s="4">
        <f t="shared" ref="I515:I578" si="44">IF(A515="","",D515+1)</f>
        <v>1.0530153213080042</v>
      </c>
    </row>
    <row r="516" spans="1:9" x14ac:dyDescent="0.2">
      <c r="A516" s="4">
        <f>IF('True_Odds_Calculator_3-way'!A517="","",'True_Odds_Calculator_3-way'!A517)</f>
        <v>1.93</v>
      </c>
      <c r="B516" s="4">
        <f>IF('True_Odds_Calculator_3-way'!B517="","",'True_Odds_Calculator_3-way'!B517)</f>
        <v>4</v>
      </c>
      <c r="C516" s="4">
        <f>IF('True_Odds_Calculator_3-way'!C517="","",'True_Odds_Calculator_3-way'!C517)</f>
        <v>3.54</v>
      </c>
      <c r="D516" s="4">
        <f t="shared" si="40"/>
        <v>5.0620590732121551E-2</v>
      </c>
      <c r="E516" s="4">
        <f t="shared" si="41"/>
        <v>1.9949679535533356</v>
      </c>
      <c r="F516" s="4">
        <f t="shared" si="42"/>
        <v>4.2895171923068878</v>
      </c>
      <c r="G516" s="4">
        <f t="shared" si="43"/>
        <v>3.7648852437937981</v>
      </c>
      <c r="I516" s="4">
        <f t="shared" si="44"/>
        <v>1.0506205907321216</v>
      </c>
    </row>
    <row r="517" spans="1:9" x14ac:dyDescent="0.2">
      <c r="A517" s="4">
        <f>IF('True_Odds_Calculator_3-way'!A518="","",'True_Odds_Calculator_3-way'!A518)</f>
        <v>3.71</v>
      </c>
      <c r="B517" s="4">
        <f>IF('True_Odds_Calculator_3-way'!B518="","",'True_Odds_Calculator_3-way'!B518)</f>
        <v>3.68</v>
      </c>
      <c r="C517" s="4">
        <f>IF('True_Odds_Calculator_3-way'!C518="","",'True_Odds_Calculator_3-way'!C518)</f>
        <v>1.96</v>
      </c>
      <c r="D517" s="4">
        <f t="shared" si="40"/>
        <v>5.148499104317672E-2</v>
      </c>
      <c r="E517" s="4">
        <f t="shared" si="41"/>
        <v>3.9622772928540217</v>
      </c>
      <c r="F517" s="4">
        <f t="shared" si="42"/>
        <v>3.9280774247290018</v>
      </c>
      <c r="G517" s="4">
        <f t="shared" si="43"/>
        <v>2.0282230566583377</v>
      </c>
      <c r="I517" s="4">
        <f t="shared" si="44"/>
        <v>1.0514849910431767</v>
      </c>
    </row>
    <row r="518" spans="1:9" x14ac:dyDescent="0.2">
      <c r="A518" s="4">
        <f>IF('True_Odds_Calculator_3-way'!A519="","",'True_Odds_Calculator_3-way'!A519)</f>
        <v>1.62</v>
      </c>
      <c r="B518" s="4">
        <f>IF('True_Odds_Calculator_3-way'!B519="","",'True_Odds_Calculator_3-way'!B519)</f>
        <v>3.53</v>
      </c>
      <c r="C518" s="4">
        <f>IF('True_Odds_Calculator_3-way'!C519="","",'True_Odds_Calculator_3-way'!C519)</f>
        <v>6.47</v>
      </c>
      <c r="D518" s="4">
        <f t="shared" si="40"/>
        <v>5.5129575007036635E-2</v>
      </c>
      <c r="E518" s="4">
        <f t="shared" si="41"/>
        <v>1.6697071320717605</v>
      </c>
      <c r="F518" s="4">
        <f t="shared" si="42"/>
        <v>3.7748727216112452</v>
      </c>
      <c r="G518" s="4">
        <f t="shared" si="43"/>
        <v>7.3430614971829264</v>
      </c>
      <c r="I518" s="4">
        <f t="shared" si="44"/>
        <v>1.0551295750070366</v>
      </c>
    </row>
    <row r="519" spans="1:9" x14ac:dyDescent="0.2">
      <c r="A519" s="4">
        <f>IF('True_Odds_Calculator_3-way'!A520="","",'True_Odds_Calculator_3-way'!A520)</f>
        <v>2.74</v>
      </c>
      <c r="B519" s="4">
        <f>IF('True_Odds_Calculator_3-way'!B520="","",'True_Odds_Calculator_3-way'!B520)</f>
        <v>3.69</v>
      </c>
      <c r="C519" s="4">
        <f>IF('True_Odds_Calculator_3-way'!C520="","",'True_Odds_Calculator_3-way'!C520)</f>
        <v>2.42</v>
      </c>
      <c r="D519" s="4">
        <f t="shared" si="40"/>
        <v>4.9189354172603172E-2</v>
      </c>
      <c r="E519" s="4">
        <f t="shared" si="41"/>
        <v>2.8688884778978641</v>
      </c>
      <c r="F519" s="4">
        <f t="shared" si="42"/>
        <v>3.9276332222011292</v>
      </c>
      <c r="G519" s="4">
        <f t="shared" si="43"/>
        <v>2.5199917935343321</v>
      </c>
      <c r="I519" s="4">
        <f t="shared" si="44"/>
        <v>1.0491893541726032</v>
      </c>
    </row>
    <row r="520" spans="1:9" x14ac:dyDescent="0.2">
      <c r="A520" s="4">
        <f>IF('True_Odds_Calculator_3-way'!A521="","",'True_Odds_Calculator_3-way'!A521)</f>
        <v>1.81</v>
      </c>
      <c r="B520" s="4">
        <f>IF('True_Odds_Calculator_3-way'!B521="","",'True_Odds_Calculator_3-way'!B521)</f>
        <v>4.51</v>
      </c>
      <c r="C520" s="4">
        <f>IF('True_Odds_Calculator_3-way'!C521="","",'True_Odds_Calculator_3-way'!C521)</f>
        <v>3.59</v>
      </c>
      <c r="D520" s="4">
        <f t="shared" si="40"/>
        <v>5.2767209900903111E-2</v>
      </c>
      <c r="E520" s="4">
        <f t="shared" si="41"/>
        <v>1.8695183925583476</v>
      </c>
      <c r="F520" s="4">
        <f t="shared" si="42"/>
        <v>4.8985889209475131</v>
      </c>
      <c r="G520" s="4">
        <f t="shared" si="43"/>
        <v>3.8319687516794394</v>
      </c>
      <c r="I520" s="4">
        <f t="shared" si="44"/>
        <v>1.0527672099009031</v>
      </c>
    </row>
    <row r="521" spans="1:9" x14ac:dyDescent="0.2">
      <c r="A521" s="4">
        <f>IF('True_Odds_Calculator_3-way'!A522="","",'True_Odds_Calculator_3-way'!A522)</f>
        <v>2.71</v>
      </c>
      <c r="B521" s="4">
        <f>IF('True_Odds_Calculator_3-way'!B522="","",'True_Odds_Calculator_3-way'!B522)</f>
        <v>3.57</v>
      </c>
      <c r="C521" s="4">
        <f>IF('True_Odds_Calculator_3-way'!C522="","",'True_Odds_Calculator_3-way'!C522)</f>
        <v>2.5</v>
      </c>
      <c r="D521" s="4">
        <f t="shared" si="40"/>
        <v>4.9115734854827675E-2</v>
      </c>
      <c r="E521" s="4">
        <f t="shared" si="41"/>
        <v>2.8358192913993605</v>
      </c>
      <c r="F521" s="4">
        <f t="shared" si="42"/>
        <v>3.7916110372288316</v>
      </c>
      <c r="G521" s="4">
        <f t="shared" si="43"/>
        <v>2.6066912989044826</v>
      </c>
      <c r="I521" s="4">
        <f t="shared" si="44"/>
        <v>1.0491157348548277</v>
      </c>
    </row>
    <row r="522" spans="1:9" x14ac:dyDescent="0.2">
      <c r="A522" s="4">
        <f>IF('True_Odds_Calculator_3-way'!A523="","",'True_Odds_Calculator_3-way'!A523)</f>
        <v>2.4</v>
      </c>
      <c r="B522" s="4">
        <f>IF('True_Odds_Calculator_3-way'!B523="","",'True_Odds_Calculator_3-way'!B523)</f>
        <v>3.46</v>
      </c>
      <c r="C522" s="4">
        <f>IF('True_Odds_Calculator_3-way'!C523="","",'True_Odds_Calculator_3-way'!C523)</f>
        <v>2.91</v>
      </c>
      <c r="D522" s="4">
        <f t="shared" si="40"/>
        <v>4.9326619390977822E-2</v>
      </c>
      <c r="E522" s="4">
        <f t="shared" si="41"/>
        <v>2.4985979105144303</v>
      </c>
      <c r="F522" s="4">
        <f t="shared" si="42"/>
        <v>3.668713221228296</v>
      </c>
      <c r="G522" s="4">
        <f t="shared" si="43"/>
        <v>3.056230933843282</v>
      </c>
      <c r="I522" s="4">
        <f t="shared" si="44"/>
        <v>1.0493266193909778</v>
      </c>
    </row>
    <row r="523" spans="1:9" x14ac:dyDescent="0.2">
      <c r="A523" s="4">
        <f>IF('True_Odds_Calculator_3-way'!A524="","",'True_Odds_Calculator_3-way'!A524)</f>
        <v>2.04</v>
      </c>
      <c r="B523" s="4">
        <f>IF('True_Odds_Calculator_3-way'!B524="","",'True_Odds_Calculator_3-way'!B524)</f>
        <v>3.75</v>
      </c>
      <c r="C523" s="4">
        <f>IF('True_Odds_Calculator_3-way'!C524="","",'True_Odds_Calculator_3-way'!C524)</f>
        <v>3.39</v>
      </c>
      <c r="D523" s="4">
        <f t="shared" si="40"/>
        <v>5.1847995835502259E-2</v>
      </c>
      <c r="E523" s="4">
        <f t="shared" si="41"/>
        <v>2.1145519923680927</v>
      </c>
      <c r="F523" s="4">
        <f t="shared" si="42"/>
        <v>4.0098803228499857</v>
      </c>
      <c r="G523" s="4">
        <f t="shared" si="43"/>
        <v>3.6009747563109218</v>
      </c>
      <c r="I523" s="4">
        <f t="shared" si="44"/>
        <v>1.0518479958355023</v>
      </c>
    </row>
    <row r="524" spans="1:9" x14ac:dyDescent="0.2">
      <c r="A524" s="4">
        <f>IF('True_Odds_Calculator_3-way'!A525="","",'True_Odds_Calculator_3-way'!A525)</f>
        <v>3.44</v>
      </c>
      <c r="B524" s="4">
        <f>IF('True_Odds_Calculator_3-way'!B525="","",'True_Odds_Calculator_3-way'!B525)</f>
        <v>3.79</v>
      </c>
      <c r="C524" s="4">
        <f>IF('True_Odds_Calculator_3-way'!C525="","",'True_Odds_Calculator_3-way'!C525)</f>
        <v>2.0099999999999998</v>
      </c>
      <c r="D524" s="4">
        <f t="shared" si="40"/>
        <v>5.2062354973613445E-2</v>
      </c>
      <c r="E524" s="4">
        <f t="shared" si="41"/>
        <v>3.6583997599558042</v>
      </c>
      <c r="F524" s="4">
        <f t="shared" si="42"/>
        <v>4.0568259996090603</v>
      </c>
      <c r="G524" s="4">
        <f t="shared" si="43"/>
        <v>2.0826464093543802</v>
      </c>
      <c r="I524" s="4">
        <f t="shared" si="44"/>
        <v>1.0520623549736134</v>
      </c>
    </row>
    <row r="525" spans="1:9" x14ac:dyDescent="0.2">
      <c r="A525" s="4">
        <f>IF('True_Odds_Calculator_3-way'!A526="","",'True_Odds_Calculator_3-way'!A526)</f>
        <v>1.38</v>
      </c>
      <c r="B525" s="4">
        <f>IF('True_Odds_Calculator_3-way'!B526="","",'True_Odds_Calculator_3-way'!B526)</f>
        <v>5.36</v>
      </c>
      <c r="C525" s="4">
        <f>IF('True_Odds_Calculator_3-way'!C526="","",'True_Odds_Calculator_3-way'!C526)</f>
        <v>8.6300000000000008</v>
      </c>
      <c r="D525" s="4">
        <f t="shared" si="40"/>
        <v>2.7079700494955894E-2</v>
      </c>
      <c r="E525" s="4">
        <f t="shared" si="41"/>
        <v>1.3974070273340866</v>
      </c>
      <c r="F525" s="4">
        <f t="shared" si="42"/>
        <v>5.6325145625311199</v>
      </c>
      <c r="G525" s="4">
        <f t="shared" si="43"/>
        <v>9.3590642927322492</v>
      </c>
      <c r="I525" s="4">
        <f t="shared" si="44"/>
        <v>1.0270797004949559</v>
      </c>
    </row>
    <row r="526" spans="1:9" x14ac:dyDescent="0.2">
      <c r="A526" s="4">
        <f>IF('True_Odds_Calculator_3-way'!A527="","",'True_Odds_Calculator_3-way'!A527)</f>
        <v>3.13</v>
      </c>
      <c r="B526" s="4">
        <f>IF('True_Odds_Calculator_3-way'!B527="","",'True_Odds_Calculator_3-way'!B527)</f>
        <v>2.98</v>
      </c>
      <c r="C526" s="4">
        <f>IF('True_Odds_Calculator_3-way'!C527="","",'True_Odds_Calculator_3-way'!C527)</f>
        <v>2.72</v>
      </c>
      <c r="D526" s="4">
        <f t="shared" si="40"/>
        <v>2.2706346513560849E-2</v>
      </c>
      <c r="E526" s="4">
        <f t="shared" si="41"/>
        <v>3.2059498765160024</v>
      </c>
      <c r="F526" s="4">
        <f t="shared" si="42"/>
        <v>3.0487648012828337</v>
      </c>
      <c r="G526" s="4">
        <f t="shared" si="43"/>
        <v>2.7771739225621359</v>
      </c>
      <c r="I526" s="4">
        <f t="shared" si="44"/>
        <v>1.0227063465135608</v>
      </c>
    </row>
    <row r="527" spans="1:9" x14ac:dyDescent="0.2">
      <c r="A527" s="4">
        <f>IF('True_Odds_Calculator_3-way'!A528="","",'True_Odds_Calculator_3-way'!A528)</f>
        <v>5.57</v>
      </c>
      <c r="B527" s="4">
        <f>IF('True_Odds_Calculator_3-way'!B528="","",'True_Odds_Calculator_3-way'!B528)</f>
        <v>3.38</v>
      </c>
      <c r="C527" s="4">
        <f>IF('True_Odds_Calculator_3-way'!C528="","",'True_Odds_Calculator_3-way'!C528)</f>
        <v>1.82</v>
      </c>
      <c r="D527" s="4">
        <f t="shared" si="40"/>
        <v>2.4841751260754164E-2</v>
      </c>
      <c r="E527" s="4">
        <f t="shared" si="41"/>
        <v>5.8393263836989817</v>
      </c>
      <c r="F527" s="4">
        <f t="shared" si="42"/>
        <v>3.4773246599270689</v>
      </c>
      <c r="G527" s="4">
        <f t="shared" si="43"/>
        <v>1.8478482979226589</v>
      </c>
      <c r="I527" s="4">
        <f t="shared" si="44"/>
        <v>1.0248417512607542</v>
      </c>
    </row>
    <row r="528" spans="1:9" x14ac:dyDescent="0.2">
      <c r="A528" s="4">
        <f>IF('True_Odds_Calculator_3-way'!A529="","",'True_Odds_Calculator_3-way'!A529)</f>
        <v>6.89</v>
      </c>
      <c r="B528" s="4">
        <f>IF('True_Odds_Calculator_3-way'!B529="","",'True_Odds_Calculator_3-way'!B529)</f>
        <v>4.9800000000000004</v>
      </c>
      <c r="C528" s="4">
        <f>IF('True_Odds_Calculator_3-way'!C529="","",'True_Odds_Calculator_3-way'!C529)</f>
        <v>1.47</v>
      </c>
      <c r="D528" s="4">
        <f t="shared" si="40"/>
        <v>2.6213202681880432E-2</v>
      </c>
      <c r="E528" s="4">
        <f t="shared" si="41"/>
        <v>7.3313704109287938</v>
      </c>
      <c r="F528" s="4">
        <f t="shared" si="42"/>
        <v>5.2065577175223767</v>
      </c>
      <c r="G528" s="4">
        <f t="shared" si="43"/>
        <v>1.4891270466555959</v>
      </c>
      <c r="I528" s="4">
        <f t="shared" si="44"/>
        <v>1.0262132026818804</v>
      </c>
    </row>
    <row r="529" spans="1:9" x14ac:dyDescent="0.2">
      <c r="A529" s="4">
        <f>IF('True_Odds_Calculator_3-way'!A530="","",'True_Odds_Calculator_3-way'!A530)</f>
        <v>2.21</v>
      </c>
      <c r="B529" s="4">
        <f>IF('True_Odds_Calculator_3-way'!B530="","",'True_Odds_Calculator_3-way'!B530)</f>
        <v>3.1</v>
      </c>
      <c r="C529" s="4">
        <f>IF('True_Odds_Calculator_3-way'!C530="","",'True_Odds_Calculator_3-way'!C530)</f>
        <v>3.87</v>
      </c>
      <c r="D529" s="4">
        <f t="shared" si="40"/>
        <v>3.3467265760633191E-2</v>
      </c>
      <c r="E529" s="4">
        <f t="shared" si="41"/>
        <v>2.2658630849708876</v>
      </c>
      <c r="F529" s="4">
        <f t="shared" si="42"/>
        <v>3.2110471333753452</v>
      </c>
      <c r="G529" s="4">
        <f t="shared" si="43"/>
        <v>4.044617345862104</v>
      </c>
      <c r="I529" s="4">
        <f t="shared" si="44"/>
        <v>1.0334672657606332</v>
      </c>
    </row>
    <row r="530" spans="1:9" x14ac:dyDescent="0.2">
      <c r="A530" s="4">
        <f>IF('True_Odds_Calculator_3-way'!A531="","",'True_Odds_Calculator_3-way'!A531)</f>
        <v>2.1800000000000002</v>
      </c>
      <c r="B530" s="4">
        <f>IF('True_Odds_Calculator_3-way'!B531="","",'True_Odds_Calculator_3-way'!B531)</f>
        <v>3.06</v>
      </c>
      <c r="C530" s="4">
        <f>IF('True_Odds_Calculator_3-way'!C531="","",'True_Odds_Calculator_3-way'!C531)</f>
        <v>3.94</v>
      </c>
      <c r="D530" s="4">
        <f t="shared" si="40"/>
        <v>3.9320088550174992E-2</v>
      </c>
      <c r="E530" s="4">
        <f t="shared" si="41"/>
        <v>2.2441203478439857</v>
      </c>
      <c r="F530" s="4">
        <f t="shared" si="42"/>
        <v>3.1878536203707326</v>
      </c>
      <c r="G530" s="4">
        <f t="shared" si="43"/>
        <v>4.1545421475326982</v>
      </c>
      <c r="I530" s="4">
        <f t="shared" si="44"/>
        <v>1.039320088550175</v>
      </c>
    </row>
    <row r="531" spans="1:9" x14ac:dyDescent="0.2">
      <c r="A531" s="4">
        <f>IF('True_Odds_Calculator_3-way'!A532="","",'True_Odds_Calculator_3-way'!A532)</f>
        <v>2.46</v>
      </c>
      <c r="B531" s="4">
        <f>IF('True_Odds_Calculator_3-way'!B532="","",'True_Odds_Calculator_3-way'!B532)</f>
        <v>3.33</v>
      </c>
      <c r="C531" s="4">
        <f>IF('True_Odds_Calculator_3-way'!C532="","",'True_Odds_Calculator_3-way'!C532)</f>
        <v>3.02</v>
      </c>
      <c r="D531" s="4">
        <f t="shared" si="40"/>
        <v>3.7930193155520264E-2</v>
      </c>
      <c r="E531" s="4">
        <f t="shared" si="41"/>
        <v>2.5389689374138169</v>
      </c>
      <c r="F531" s="4">
        <f t="shared" si="42"/>
        <v>3.476363650671153</v>
      </c>
      <c r="G531" s="4">
        <f t="shared" si="43"/>
        <v>3.1398906360340613</v>
      </c>
      <c r="I531" s="4">
        <f t="shared" si="44"/>
        <v>1.0379301931555203</v>
      </c>
    </row>
    <row r="532" spans="1:9" x14ac:dyDescent="0.2">
      <c r="A532" s="4">
        <f>IF('True_Odds_Calculator_3-way'!A533="","",'True_Odds_Calculator_3-way'!A533)</f>
        <v>1.26</v>
      </c>
      <c r="B532" s="4">
        <f>IF('True_Odds_Calculator_3-way'!B533="","",'True_Odds_Calculator_3-way'!B533)</f>
        <v>6.16</v>
      </c>
      <c r="C532" s="4">
        <f>IF('True_Odds_Calculator_3-way'!C533="","",'True_Odds_Calculator_3-way'!C533)</f>
        <v>11.65</v>
      </c>
      <c r="D532" s="4">
        <f t="shared" si="40"/>
        <v>4.1825365859700536E-2</v>
      </c>
      <c r="E532" s="4">
        <f t="shared" si="41"/>
        <v>1.2825297560342763</v>
      </c>
      <c r="F532" s="4">
        <f t="shared" si="42"/>
        <v>6.738731845751488</v>
      </c>
      <c r="G532" s="4">
        <f t="shared" si="43"/>
        <v>13.909149641795754</v>
      </c>
      <c r="I532" s="4">
        <f t="shared" si="44"/>
        <v>1.0418253658597005</v>
      </c>
    </row>
    <row r="533" spans="1:9" x14ac:dyDescent="0.2">
      <c r="A533" s="4">
        <f>IF('True_Odds_Calculator_3-way'!A534="","",'True_Odds_Calculator_3-way'!A534)</f>
        <v>1.88</v>
      </c>
      <c r="B533" s="4">
        <f>IF('True_Odds_Calculator_3-way'!B534="","",'True_Odds_Calculator_3-way'!B534)</f>
        <v>3.98</v>
      </c>
      <c r="C533" s="4">
        <f>IF('True_Odds_Calculator_3-way'!C534="","",'True_Odds_Calculator_3-way'!C534)</f>
        <v>4.0599999999999996</v>
      </c>
      <c r="D533" s="4">
        <f t="shared" si="40"/>
        <v>2.9476593743268165E-2</v>
      </c>
      <c r="E533" s="4">
        <f t="shared" si="41"/>
        <v>1.915380913838111</v>
      </c>
      <c r="F533" s="4">
        <f t="shared" si="42"/>
        <v>4.1419744557819165</v>
      </c>
      <c r="G533" s="4">
        <f t="shared" si="43"/>
        <v>4.2286894276398224</v>
      </c>
      <c r="I533" s="4">
        <f t="shared" si="44"/>
        <v>1.0294765937432682</v>
      </c>
    </row>
    <row r="534" spans="1:9" x14ac:dyDescent="0.2">
      <c r="A534" s="4">
        <f>IF('True_Odds_Calculator_3-way'!A535="","",'True_Odds_Calculator_3-way'!A535)</f>
        <v>3.23</v>
      </c>
      <c r="B534" s="4">
        <f>IF('True_Odds_Calculator_3-way'!B535="","",'True_Odds_Calculator_3-way'!B535)</f>
        <v>3.67</v>
      </c>
      <c r="C534" s="4">
        <f>IF('True_Odds_Calculator_3-way'!C535="","",'True_Odds_Calculator_3-way'!C535)</f>
        <v>2.27</v>
      </c>
      <c r="D534" s="4">
        <f t="shared" si="40"/>
        <v>2.2605721613745189E-2</v>
      </c>
      <c r="E534" s="4">
        <f t="shared" si="41"/>
        <v>3.3105755247605564</v>
      </c>
      <c r="F534" s="4">
        <f t="shared" si="42"/>
        <v>3.7743779025320121</v>
      </c>
      <c r="G534" s="4">
        <f t="shared" si="43"/>
        <v>2.3095040577179033</v>
      </c>
      <c r="I534" s="4">
        <f t="shared" si="44"/>
        <v>1.0226057216137452</v>
      </c>
    </row>
    <row r="535" spans="1:9" x14ac:dyDescent="0.2">
      <c r="A535" s="4">
        <f>IF('True_Odds_Calculator_3-way'!A536="","",'True_Odds_Calculator_3-way'!A536)</f>
        <v>2.56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2.91</v>
      </c>
      <c r="D535" s="4">
        <f t="shared" si="40"/>
        <v>2.7522743648658032E-2</v>
      </c>
      <c r="E535" s="4">
        <f t="shared" si="41"/>
        <v>2.6215703978818672</v>
      </c>
      <c r="F535" s="4">
        <f t="shared" si="42"/>
        <v>3.5201242182547547</v>
      </c>
      <c r="G535" s="4">
        <f t="shared" si="43"/>
        <v>2.9898193916931568</v>
      </c>
      <c r="I535" s="4">
        <f t="shared" si="44"/>
        <v>1.027522743648658</v>
      </c>
    </row>
    <row r="536" spans="1:9" x14ac:dyDescent="0.2">
      <c r="A536" s="4">
        <f>IF('True_Odds_Calculator_3-way'!A537="","",'True_Odds_Calculator_3-way'!A537)</f>
        <v>1.55</v>
      </c>
      <c r="B536" s="4">
        <f>IF('True_Odds_Calculator_3-way'!B537="","",'True_Odds_Calculator_3-way'!B537)</f>
        <v>4.43</v>
      </c>
      <c r="C536" s="4">
        <f>IF('True_Odds_Calculator_3-way'!C537="","",'True_Odds_Calculator_3-way'!C537)</f>
        <v>6.3</v>
      </c>
      <c r="D536" s="4">
        <f t="shared" si="40"/>
        <v>2.9625083364251736E-2</v>
      </c>
      <c r="E536" s="4">
        <f t="shared" si="41"/>
        <v>1.574093536999313</v>
      </c>
      <c r="F536" s="4">
        <f t="shared" si="42"/>
        <v>4.6326621676373305</v>
      </c>
      <c r="G536" s="4">
        <f t="shared" si="43"/>
        <v>6.7179410858812654</v>
      </c>
      <c r="I536" s="4">
        <f t="shared" si="44"/>
        <v>1.0296250833642517</v>
      </c>
    </row>
    <row r="537" spans="1:9" x14ac:dyDescent="0.2">
      <c r="A537" s="4">
        <f>IF('True_Odds_Calculator_3-way'!A538="","",'True_Odds_Calculator_3-way'!A538)</f>
        <v>2.0699999999999998</v>
      </c>
      <c r="B537" s="4">
        <f>IF('True_Odds_Calculator_3-way'!B538="","",'True_Odds_Calculator_3-way'!B538)</f>
        <v>3.21</v>
      </c>
      <c r="C537" s="4">
        <f>IF('True_Odds_Calculator_3-way'!C538="","",'True_Odds_Calculator_3-way'!C538)</f>
        <v>4.41</v>
      </c>
      <c r="D537" s="4">
        <f t="shared" si="40"/>
        <v>2.137563680490473E-2</v>
      </c>
      <c r="E537" s="4">
        <f t="shared" si="41"/>
        <v>2.1009878679822749</v>
      </c>
      <c r="F537" s="4">
        <f t="shared" si="42"/>
        <v>3.2851374380613065</v>
      </c>
      <c r="G537" s="4">
        <f t="shared" si="43"/>
        <v>4.5530673289507355</v>
      </c>
      <c r="I537" s="4">
        <f t="shared" si="44"/>
        <v>1.0213756368049047</v>
      </c>
    </row>
    <row r="538" spans="1:9" x14ac:dyDescent="0.2">
      <c r="A538" s="4">
        <f>IF('True_Odds_Calculator_3-way'!A539="","",'True_Odds_Calculator_3-way'!A539)</f>
        <v>3.3</v>
      </c>
      <c r="B538" s="4">
        <f>IF('True_Odds_Calculator_3-way'!B539="","",'True_Odds_Calculator_3-way'!B539)</f>
        <v>3.24</v>
      </c>
      <c r="C538" s="4">
        <f>IF('True_Odds_Calculator_3-way'!C539="","",'True_Odds_Calculator_3-way'!C539)</f>
        <v>2.41</v>
      </c>
      <c r="D538" s="4">
        <f t="shared" si="40"/>
        <v>2.6610037675044662E-2</v>
      </c>
      <c r="E538" s="4">
        <f t="shared" si="41"/>
        <v>3.3995071136066195</v>
      </c>
      <c r="F538" s="4">
        <f t="shared" si="42"/>
        <v>3.3358690079798672</v>
      </c>
      <c r="G538" s="4">
        <f t="shared" si="43"/>
        <v>2.4626432607249624</v>
      </c>
      <c r="I538" s="4">
        <f t="shared" si="44"/>
        <v>1.0266100376750447</v>
      </c>
    </row>
    <row r="539" spans="1:9" x14ac:dyDescent="0.2">
      <c r="A539" s="4">
        <f>IF('True_Odds_Calculator_3-way'!A540="","",'True_Odds_Calculator_3-way'!A540)</f>
        <v>6.81</v>
      </c>
      <c r="B539" s="4">
        <f>IF('True_Odds_Calculator_3-way'!B540="","",'True_Odds_Calculator_3-way'!B540)</f>
        <v>4.29</v>
      </c>
      <c r="C539" s="4">
        <f>IF('True_Odds_Calculator_3-way'!C540="","",'True_Odds_Calculator_3-way'!C540)</f>
        <v>1.52</v>
      </c>
      <c r="D539" s="4">
        <f t="shared" si="40"/>
        <v>3.783784806274948E-2</v>
      </c>
      <c r="E539" s="4">
        <f t="shared" si="41"/>
        <v>7.4498848796017123</v>
      </c>
      <c r="F539" s="4">
        <f t="shared" si="42"/>
        <v>4.5354020930811156</v>
      </c>
      <c r="G539" s="4">
        <f t="shared" si="43"/>
        <v>1.5497097590855236</v>
      </c>
      <c r="I539" s="4">
        <f t="shared" si="44"/>
        <v>1.0378378480627495</v>
      </c>
    </row>
    <row r="540" spans="1:9" x14ac:dyDescent="0.2">
      <c r="A540" s="4">
        <f>IF('True_Odds_Calculator_3-way'!A541="","",'True_Odds_Calculator_3-way'!A541)</f>
        <v>2.65</v>
      </c>
      <c r="B540" s="4">
        <f>IF('True_Odds_Calculator_3-way'!B541="","",'True_Odds_Calculator_3-way'!B541)</f>
        <v>2.86</v>
      </c>
      <c r="C540" s="4">
        <f>IF('True_Odds_Calculator_3-way'!C541="","",'True_Odds_Calculator_3-way'!C541)</f>
        <v>3.38</v>
      </c>
      <c r="D540" s="4">
        <f t="shared" si="40"/>
        <v>2.2866828382067883E-2</v>
      </c>
      <c r="E540" s="4">
        <f t="shared" si="41"/>
        <v>2.7046309259106751</v>
      </c>
      <c r="F540" s="4">
        <f t="shared" si="42"/>
        <v>2.9237366093949375</v>
      </c>
      <c r="G540" s="4">
        <f t="shared" si="43"/>
        <v>3.4693827247438294</v>
      </c>
      <c r="I540" s="4">
        <f t="shared" si="44"/>
        <v>1.0228668283820679</v>
      </c>
    </row>
    <row r="541" spans="1:9" x14ac:dyDescent="0.2">
      <c r="A541" s="4">
        <f>IF('True_Odds_Calculator_3-way'!A542="","",'True_Odds_Calculator_3-way'!A542)</f>
        <v>2.37</v>
      </c>
      <c r="B541" s="4">
        <f>IF('True_Odds_Calculator_3-way'!B542="","",'True_Odds_Calculator_3-way'!B542)</f>
        <v>3.13</v>
      </c>
      <c r="C541" s="4">
        <f>IF('True_Odds_Calculator_3-way'!C542="","",'True_Odds_Calculator_3-way'!C542)</f>
        <v>3.44</v>
      </c>
      <c r="D541" s="4">
        <f t="shared" si="40"/>
        <v>3.2127420580020605E-2</v>
      </c>
      <c r="E541" s="4">
        <f t="shared" si="41"/>
        <v>2.4317186292356427</v>
      </c>
      <c r="F541" s="4">
        <f t="shared" si="42"/>
        <v>3.2385551000475323</v>
      </c>
      <c r="G541" s="4">
        <f t="shared" si="43"/>
        <v>3.5715748245442476</v>
      </c>
      <c r="I541" s="4">
        <f t="shared" si="44"/>
        <v>1.0321274205800206</v>
      </c>
    </row>
    <row r="542" spans="1:9" x14ac:dyDescent="0.2">
      <c r="A542" s="4">
        <f>IF('True_Odds_Calculator_3-way'!A543="","",'True_Odds_Calculator_3-way'!A543)</f>
        <v>2.0299999999999998</v>
      </c>
      <c r="B542" s="4">
        <f>IF('True_Odds_Calculator_3-way'!B543="","",'True_Odds_Calculator_3-way'!B543)</f>
        <v>3.57</v>
      </c>
      <c r="C542" s="4">
        <f>IF('True_Odds_Calculator_3-way'!C543="","",'True_Odds_Calculator_3-way'!C543)</f>
        <v>3.83</v>
      </c>
      <c r="D542" s="4">
        <f t="shared" si="40"/>
        <v>3.3819488000476294E-2</v>
      </c>
      <c r="E542" s="4">
        <f t="shared" si="41"/>
        <v>2.0775435882398248</v>
      </c>
      <c r="F542" s="4">
        <f t="shared" si="42"/>
        <v>3.7197000374296558</v>
      </c>
      <c r="G542" s="4">
        <f t="shared" si="43"/>
        <v>4.0028269072033487</v>
      </c>
      <c r="I542" s="4">
        <f t="shared" si="44"/>
        <v>1.0338194880004763</v>
      </c>
    </row>
    <row r="543" spans="1:9" x14ac:dyDescent="0.2">
      <c r="A543" s="4">
        <f>IF('True_Odds_Calculator_3-way'!A544="","",'True_Odds_Calculator_3-way'!A544)</f>
        <v>2.4</v>
      </c>
      <c r="B543" s="4">
        <f>IF('True_Odds_Calculator_3-way'!B544="","",'True_Odds_Calculator_3-way'!B544)</f>
        <v>3.81</v>
      </c>
      <c r="C543" s="4">
        <f>IF('True_Odds_Calculator_3-way'!C544="","",'True_Odds_Calculator_3-way'!C544)</f>
        <v>2.82</v>
      </c>
      <c r="D543" s="4">
        <f t="shared" si="40"/>
        <v>3.3743787345730691E-2</v>
      </c>
      <c r="E543" s="4">
        <f t="shared" si="41"/>
        <v>2.466585550632475</v>
      </c>
      <c r="F543" s="4">
        <f t="shared" si="42"/>
        <v>3.9805864809291811</v>
      </c>
      <c r="G543" s="4">
        <f t="shared" si="43"/>
        <v>2.9123781900979897</v>
      </c>
      <c r="I543" s="4">
        <f t="shared" si="44"/>
        <v>1.0337437873457307</v>
      </c>
    </row>
    <row r="544" spans="1:9" x14ac:dyDescent="0.2">
      <c r="A544" s="4">
        <f>IF('True_Odds_Calculator_3-way'!A545="","",'True_Odds_Calculator_3-way'!A545)</f>
        <v>1.89</v>
      </c>
      <c r="B544" s="4">
        <f>IF('True_Odds_Calculator_3-way'!B545="","",'True_Odds_Calculator_3-way'!B545)</f>
        <v>3.91</v>
      </c>
      <c r="C544" s="4">
        <f>IF('True_Odds_Calculator_3-way'!C545="","",'True_Odds_Calculator_3-way'!C545)</f>
        <v>4.18</v>
      </c>
      <c r="D544" s="4">
        <f t="shared" si="40"/>
        <v>2.408945456461975E-2</v>
      </c>
      <c r="E544" s="4">
        <f t="shared" si="41"/>
        <v>1.9191253299367732</v>
      </c>
      <c r="F544" s="4">
        <f t="shared" si="42"/>
        <v>4.0367398628413556</v>
      </c>
      <c r="G544" s="4">
        <f t="shared" si="43"/>
        <v>4.3251728704499151</v>
      </c>
      <c r="I544" s="4">
        <f t="shared" si="44"/>
        <v>1.0240894545646197</v>
      </c>
    </row>
    <row r="545" spans="1:9" x14ac:dyDescent="0.2">
      <c r="A545" s="4">
        <f>IF('True_Odds_Calculator_3-way'!A546="","",'True_Odds_Calculator_3-way'!A546)</f>
        <v>2.4700000000000002</v>
      </c>
      <c r="B545" s="4">
        <f>IF('True_Odds_Calculator_3-way'!B546="","",'True_Odds_Calculator_3-way'!B546)</f>
        <v>3.4</v>
      </c>
      <c r="C545" s="4">
        <f>IF('True_Odds_Calculator_3-way'!C546="","",'True_Odds_Calculator_3-way'!C546)</f>
        <v>3.13</v>
      </c>
      <c r="D545" s="4">
        <f t="shared" si="40"/>
        <v>1.8464764545339074E-2</v>
      </c>
      <c r="E545" s="4">
        <f t="shared" si="41"/>
        <v>2.5081302416235802</v>
      </c>
      <c r="F545" s="4">
        <f t="shared" si="42"/>
        <v>3.4726716734322882</v>
      </c>
      <c r="G545" s="4">
        <f t="shared" si="43"/>
        <v>3.1914836267799442</v>
      </c>
      <c r="I545" s="4">
        <f t="shared" si="44"/>
        <v>1.0184647645453391</v>
      </c>
    </row>
    <row r="546" spans="1:9" x14ac:dyDescent="0.2">
      <c r="A546" s="4">
        <f>IF('True_Odds_Calculator_3-way'!A547="","",'True_Odds_Calculator_3-way'!A547)</f>
        <v>2.59</v>
      </c>
      <c r="B546" s="4">
        <f>IF('True_Odds_Calculator_3-way'!B547="","",'True_Odds_Calculator_3-way'!B547)</f>
        <v>3.65</v>
      </c>
      <c r="C546" s="4">
        <f>IF('True_Odds_Calculator_3-way'!C547="","",'True_Odds_Calculator_3-way'!C547)</f>
        <v>2.79</v>
      </c>
      <c r="D546" s="4">
        <f t="shared" si="40"/>
        <v>1.8495927908212417E-2</v>
      </c>
      <c r="E546" s="4">
        <f t="shared" si="41"/>
        <v>2.6320286308615684</v>
      </c>
      <c r="F546" s="4">
        <f t="shared" si="42"/>
        <v>3.7340282528014361</v>
      </c>
      <c r="G546" s="4">
        <f t="shared" si="43"/>
        <v>2.8388313424640232</v>
      </c>
      <c r="I546" s="4">
        <f t="shared" si="44"/>
        <v>1.0184959279082124</v>
      </c>
    </row>
    <row r="547" spans="1:9" x14ac:dyDescent="0.2">
      <c r="A547" s="4">
        <f>IF('True_Odds_Calculator_3-way'!A548="","",'True_Odds_Calculator_3-way'!A548)</f>
        <v>2.37</v>
      </c>
      <c r="B547" s="4">
        <f>IF('True_Odds_Calculator_3-way'!B548="","",'True_Odds_Calculator_3-way'!B548)</f>
        <v>2.95</v>
      </c>
      <c r="C547" s="4">
        <f>IF('True_Odds_Calculator_3-way'!C548="","",'True_Odds_Calculator_3-way'!C548)</f>
        <v>3.59</v>
      </c>
      <c r="D547" s="4">
        <f t="shared" si="40"/>
        <v>3.9475511150925957E-2</v>
      </c>
      <c r="E547" s="4">
        <f t="shared" si="41"/>
        <v>2.4462891257943089</v>
      </c>
      <c r="F547" s="4">
        <f t="shared" si="42"/>
        <v>3.0691364687128138</v>
      </c>
      <c r="G547" s="4">
        <f t="shared" si="43"/>
        <v>3.767996493139278</v>
      </c>
      <c r="I547" s="4">
        <f t="shared" si="44"/>
        <v>1.039475511150926</v>
      </c>
    </row>
    <row r="548" spans="1:9" x14ac:dyDescent="0.2">
      <c r="A548" s="4">
        <f>IF('True_Odds_Calculator_3-way'!A549="","",'True_Odds_Calculator_3-way'!A549)</f>
        <v>2.0299999999999998</v>
      </c>
      <c r="B548" s="4">
        <f>IF('True_Odds_Calculator_3-way'!B549="","",'True_Odds_Calculator_3-way'!B549)</f>
        <v>3.42</v>
      </c>
      <c r="C548" s="4">
        <f>IF('True_Odds_Calculator_3-way'!C549="","",'True_Odds_Calculator_3-way'!C549)</f>
        <v>3.84</v>
      </c>
      <c r="D548" s="4">
        <f t="shared" si="40"/>
        <v>4.5425164923803774E-2</v>
      </c>
      <c r="E548" s="4">
        <f t="shared" si="41"/>
        <v>2.0943762997748157</v>
      </c>
      <c r="F548" s="4">
        <f t="shared" si="42"/>
        <v>3.606775757326496</v>
      </c>
      <c r="G548" s="4">
        <f t="shared" si="43"/>
        <v>4.0770572791136406</v>
      </c>
      <c r="I548" s="4">
        <f t="shared" si="44"/>
        <v>1.0454251649238038</v>
      </c>
    </row>
    <row r="549" spans="1:9" x14ac:dyDescent="0.2">
      <c r="A549" s="4">
        <f>IF('True_Odds_Calculator_3-way'!A550="","",'True_Odds_Calculator_3-way'!A550)</f>
        <v>1.56</v>
      </c>
      <c r="B549" s="4">
        <f>IF('True_Odds_Calculator_3-way'!B550="","",'True_Odds_Calculator_3-way'!B550)</f>
        <v>3.99</v>
      </c>
      <c r="C549" s="4">
        <f>IF('True_Odds_Calculator_3-way'!C550="","",'True_Odds_Calculator_3-way'!C550)</f>
        <v>7.1</v>
      </c>
      <c r="D549" s="4">
        <f t="shared" si="40"/>
        <v>3.2497277864216301E-2</v>
      </c>
      <c r="E549" s="4">
        <f t="shared" si="41"/>
        <v>1.5868149260976907</v>
      </c>
      <c r="F549" s="4">
        <f t="shared" si="42"/>
        <v>4.1702436851720446</v>
      </c>
      <c r="G549" s="4">
        <f t="shared" si="43"/>
        <v>7.6915595717130074</v>
      </c>
      <c r="I549" s="4">
        <f t="shared" si="44"/>
        <v>1.0324972778642163</v>
      </c>
    </row>
    <row r="550" spans="1:9" x14ac:dyDescent="0.2">
      <c r="A550" s="4">
        <f>IF('True_Odds_Calculator_3-way'!A551="","",'True_Odds_Calculator_3-way'!A551)</f>
        <v>1.37</v>
      </c>
      <c r="B550" s="4">
        <f>IF('True_Odds_Calculator_3-way'!B551="","",'True_Odds_Calculator_3-way'!B551)</f>
        <v>5.15</v>
      </c>
      <c r="C550" s="4">
        <f>IF('True_Odds_Calculator_3-way'!C551="","",'True_Odds_Calculator_3-way'!C551)</f>
        <v>8.6300000000000008</v>
      </c>
      <c r="D550" s="4">
        <f t="shared" si="40"/>
        <v>3.9976619737254637E-2</v>
      </c>
      <c r="E550" s="4">
        <f t="shared" si="41"/>
        <v>1.3954757916510903</v>
      </c>
      <c r="F550" s="4">
        <f t="shared" si="42"/>
        <v>5.5294682196986162</v>
      </c>
      <c r="G550" s="4">
        <f t="shared" si="43"/>
        <v>9.7514059223168061</v>
      </c>
      <c r="I550" s="4">
        <f t="shared" si="44"/>
        <v>1.0399766197372546</v>
      </c>
    </row>
    <row r="551" spans="1:9" x14ac:dyDescent="0.2">
      <c r="A551" s="4">
        <f>IF('True_Odds_Calculator_3-way'!A552="","",'True_Odds_Calculator_3-way'!A552)</f>
        <v>10.59</v>
      </c>
      <c r="B551" s="4">
        <f>IF('True_Odds_Calculator_3-way'!B552="","",'True_Odds_Calculator_3-way'!B552)</f>
        <v>5.75</v>
      </c>
      <c r="C551" s="4">
        <f>IF('True_Odds_Calculator_3-way'!C552="","",'True_Odds_Calculator_3-way'!C552)</f>
        <v>1.29</v>
      </c>
      <c r="D551" s="4">
        <f t="shared" si="40"/>
        <v>4.353554825459649E-2</v>
      </c>
      <c r="E551" s="4">
        <f t="shared" si="41"/>
        <v>12.513004623600667</v>
      </c>
      <c r="F551" s="4">
        <f t="shared" si="42"/>
        <v>6.273478727036399</v>
      </c>
      <c r="G551" s="4">
        <f t="shared" si="43"/>
        <v>1.3146098724615634</v>
      </c>
      <c r="I551" s="4">
        <f t="shared" si="44"/>
        <v>1.0435355482545965</v>
      </c>
    </row>
    <row r="552" spans="1:9" x14ac:dyDescent="0.2">
      <c r="A552" s="4">
        <f>IF('True_Odds_Calculator_3-way'!A553="","",'True_Odds_Calculator_3-way'!A553)</f>
        <v>1.62</v>
      </c>
      <c r="B552" s="4">
        <f>IF('True_Odds_Calculator_3-way'!B553="","",'True_Odds_Calculator_3-way'!B553)</f>
        <v>4.05</v>
      </c>
      <c r="C552" s="4">
        <f>IF('True_Odds_Calculator_3-way'!C553="","",'True_Odds_Calculator_3-way'!C553)</f>
        <v>6.26</v>
      </c>
      <c r="D552" s="4">
        <f t="shared" si="40"/>
        <v>2.3941939809884349E-2</v>
      </c>
      <c r="E552" s="4">
        <f t="shared" si="41"/>
        <v>1.6412187385365644</v>
      </c>
      <c r="F552" s="4">
        <f t="shared" si="42"/>
        <v>4.1852748583062773</v>
      </c>
      <c r="G552" s="4">
        <f t="shared" si="43"/>
        <v>6.5891882526206356</v>
      </c>
      <c r="I552" s="4">
        <f t="shared" si="44"/>
        <v>1.0239419398098843</v>
      </c>
    </row>
    <row r="553" spans="1:9" x14ac:dyDescent="0.2">
      <c r="A553" s="4">
        <f>IF('True_Odds_Calculator_3-way'!A554="","",'True_Odds_Calculator_3-way'!A554)</f>
        <v>2.71</v>
      </c>
      <c r="B553" s="4">
        <f>IF('True_Odds_Calculator_3-way'!B554="","",'True_Odds_Calculator_3-way'!B554)</f>
        <v>2.72</v>
      </c>
      <c r="C553" s="4">
        <f>IF('True_Odds_Calculator_3-way'!C554="","",'True_Odds_Calculator_3-way'!C554)</f>
        <v>3.38</v>
      </c>
      <c r="D553" s="4">
        <f t="shared" si="40"/>
        <v>3.2508737026110124E-2</v>
      </c>
      <c r="E553" s="4">
        <f t="shared" si="41"/>
        <v>2.7919902150308524</v>
      </c>
      <c r="F553" s="4">
        <f t="shared" si="42"/>
        <v>2.8026056474492766</v>
      </c>
      <c r="G553" s="4">
        <f t="shared" si="43"/>
        <v>3.5085042679998208</v>
      </c>
      <c r="I553" s="4">
        <f t="shared" si="44"/>
        <v>1.0325087370261101</v>
      </c>
    </row>
    <row r="554" spans="1:9" x14ac:dyDescent="0.2">
      <c r="A554" s="4">
        <f>IF('True_Odds_Calculator_3-way'!A555="","",'True_Odds_Calculator_3-way'!A555)</f>
        <v>2.0699999999999998</v>
      </c>
      <c r="B554" s="4">
        <f>IF('True_Odds_Calculator_3-way'!B555="","",'True_Odds_Calculator_3-way'!B555)</f>
        <v>2.79</v>
      </c>
      <c r="C554" s="4">
        <f>IF('True_Odds_Calculator_3-way'!C555="","",'True_Odds_Calculator_3-way'!C555)</f>
        <v>5.17</v>
      </c>
      <c r="D554" s="4">
        <f t="shared" si="40"/>
        <v>3.4938324186630787E-2</v>
      </c>
      <c r="E554" s="4">
        <f t="shared" si="41"/>
        <v>2.1211351460906624</v>
      </c>
      <c r="F554" s="4">
        <f t="shared" si="42"/>
        <v>2.8836989977078802</v>
      </c>
      <c r="G554" s="4">
        <f t="shared" si="43"/>
        <v>5.5012312146492164</v>
      </c>
      <c r="I554" s="4">
        <f t="shared" si="44"/>
        <v>1.0349383241866308</v>
      </c>
    </row>
    <row r="555" spans="1:9" x14ac:dyDescent="0.2">
      <c r="A555" s="4">
        <f>IF('True_Odds_Calculator_3-way'!A556="","",'True_Odds_Calculator_3-way'!A556)</f>
        <v>4.3600000000000003</v>
      </c>
      <c r="B555" s="4">
        <f>IF('True_Odds_Calculator_3-way'!B556="","",'True_Odds_Calculator_3-way'!B556)</f>
        <v>3.1</v>
      </c>
      <c r="C555" s="4">
        <f>IF('True_Odds_Calculator_3-way'!C556="","",'True_Odds_Calculator_3-way'!C556)</f>
        <v>2.0699999999999998</v>
      </c>
      <c r="D555" s="4">
        <f t="shared" si="40"/>
        <v>3.5030230766041504E-2</v>
      </c>
      <c r="E555" s="4">
        <f t="shared" si="41"/>
        <v>4.5938770461476492</v>
      </c>
      <c r="F555" s="4">
        <f t="shared" si="42"/>
        <v>3.2164279539169947</v>
      </c>
      <c r="G555" s="4">
        <f t="shared" si="43"/>
        <v>2.1212729908471304</v>
      </c>
      <c r="I555" s="4">
        <f t="shared" si="44"/>
        <v>1.0350302307660415</v>
      </c>
    </row>
    <row r="556" spans="1:9" x14ac:dyDescent="0.2">
      <c r="A556" s="4">
        <f>IF('True_Odds_Calculator_3-way'!A557="","",'True_Odds_Calculator_3-way'!A557)</f>
        <v>4.83</v>
      </c>
      <c r="B556" s="4">
        <f>IF('True_Odds_Calculator_3-way'!B557="","",'True_Odds_Calculator_3-way'!B557)</f>
        <v>4.18</v>
      </c>
      <c r="C556" s="4">
        <f>IF('True_Odds_Calculator_3-way'!C557="","",'True_Odds_Calculator_3-way'!C557)</f>
        <v>1.68</v>
      </c>
      <c r="D556" s="4">
        <f t="shared" si="40"/>
        <v>4.1511882472980766E-2</v>
      </c>
      <c r="E556" s="4">
        <f t="shared" si="41"/>
        <v>5.1759286953400725</v>
      </c>
      <c r="F556" s="4">
        <f t="shared" si="42"/>
        <v>4.436613218672858</v>
      </c>
      <c r="G556" s="4">
        <f t="shared" si="43"/>
        <v>1.719983870234904</v>
      </c>
      <c r="I556" s="4">
        <f t="shared" si="44"/>
        <v>1.0415118824729808</v>
      </c>
    </row>
    <row r="557" spans="1:9" x14ac:dyDescent="0.2">
      <c r="A557" s="4">
        <f>IF('True_Odds_Calculator_3-way'!A558="","",'True_Odds_Calculator_3-way'!A558)</f>
        <v>2.17</v>
      </c>
      <c r="B557" s="4">
        <f>IF('True_Odds_Calculator_3-way'!B558="","",'True_Odds_Calculator_3-way'!B558)</f>
        <v>3.6</v>
      </c>
      <c r="C557" s="4">
        <f>IF('True_Odds_Calculator_3-way'!C558="","",'True_Odds_Calculator_3-way'!C558)</f>
        <v>3.44</v>
      </c>
      <c r="D557" s="4">
        <f t="shared" si="40"/>
        <v>2.9304945283940009E-2</v>
      </c>
      <c r="E557" s="4">
        <f t="shared" si="41"/>
        <v>2.2169941657353549</v>
      </c>
      <c r="F557" s="4">
        <f t="shared" si="42"/>
        <v>3.7312115400279913</v>
      </c>
      <c r="G557" s="4">
        <f t="shared" si="43"/>
        <v>3.5596137135913759</v>
      </c>
      <c r="I557" s="4">
        <f t="shared" si="44"/>
        <v>1.02930494528394</v>
      </c>
    </row>
    <row r="558" spans="1:9" x14ac:dyDescent="0.2">
      <c r="A558" s="4">
        <f>IF('True_Odds_Calculator_3-way'!A559="","",'True_Odds_Calculator_3-way'!A559)</f>
        <v>1.76</v>
      </c>
      <c r="B558" s="4">
        <f>IF('True_Odds_Calculator_3-way'!B559="","",'True_Odds_Calculator_3-way'!B559)</f>
        <v>3.91</v>
      </c>
      <c r="C558" s="4">
        <f>IF('True_Odds_Calculator_3-way'!C559="","",'True_Odds_Calculator_3-way'!C559)</f>
        <v>4.88</v>
      </c>
      <c r="D558" s="4">
        <f t="shared" si="40"/>
        <v>2.8854326672028474E-2</v>
      </c>
      <c r="E558" s="4">
        <f t="shared" si="41"/>
        <v>1.790306071386329</v>
      </c>
      <c r="F558" s="4">
        <f t="shared" si="42"/>
        <v>4.06278849789462</v>
      </c>
      <c r="G558" s="4">
        <f t="shared" si="43"/>
        <v>5.1203296962442435</v>
      </c>
      <c r="I558" s="4">
        <f t="shared" si="44"/>
        <v>1.0288543266720285</v>
      </c>
    </row>
    <row r="559" spans="1:9" x14ac:dyDescent="0.2">
      <c r="A559" s="4">
        <f>IF('True_Odds_Calculator_3-way'!A560="","",'True_Odds_Calculator_3-way'!A560)</f>
        <v>6.36</v>
      </c>
      <c r="B559" s="4">
        <f>IF('True_Odds_Calculator_3-way'!B560="","",'True_Odds_Calculator_3-way'!B560)</f>
        <v>4.6900000000000004</v>
      </c>
      <c r="C559" s="4">
        <f>IF('True_Odds_Calculator_3-way'!C560="","",'True_Odds_Calculator_3-way'!C560)</f>
        <v>1.51</v>
      </c>
      <c r="D559" s="4">
        <f t="shared" si="40"/>
        <v>3.2703976236345689E-2</v>
      </c>
      <c r="E559" s="4">
        <f t="shared" si="41"/>
        <v>6.8338042523716069</v>
      </c>
      <c r="F559" s="4">
        <f t="shared" si="42"/>
        <v>4.9427068411982482</v>
      </c>
      <c r="G559" s="4">
        <f t="shared" si="43"/>
        <v>1.5352721164151548</v>
      </c>
      <c r="I559" s="4">
        <f t="shared" si="44"/>
        <v>1.0327039762363457</v>
      </c>
    </row>
    <row r="560" spans="1:9" x14ac:dyDescent="0.2">
      <c r="A560" s="4">
        <f>IF('True_Odds_Calculator_3-way'!A561="","",'True_Odds_Calculator_3-way'!A561)</f>
        <v>3.85</v>
      </c>
      <c r="B560" s="4">
        <f>IF('True_Odds_Calculator_3-way'!B561="","",'True_Odds_Calculator_3-way'!B561)</f>
        <v>3.64</v>
      </c>
      <c r="C560" s="4">
        <f>IF('True_Odds_Calculator_3-way'!C561="","",'True_Odds_Calculator_3-way'!C561)</f>
        <v>2.0499999999999998</v>
      </c>
      <c r="D560" s="4">
        <f t="shared" si="40"/>
        <v>2.2270412514314941E-2</v>
      </c>
      <c r="E560" s="4">
        <f t="shared" si="41"/>
        <v>3.9632717440288423</v>
      </c>
      <c r="F560" s="4">
        <f t="shared" si="42"/>
        <v>3.7410896052991403</v>
      </c>
      <c r="G560" s="4">
        <f t="shared" si="43"/>
        <v>2.0816792344368169</v>
      </c>
      <c r="I560" s="4">
        <f t="shared" si="44"/>
        <v>1.0222704125143149</v>
      </c>
    </row>
    <row r="561" spans="1:9" x14ac:dyDescent="0.2">
      <c r="A561" s="4">
        <f>IF('True_Odds_Calculator_3-way'!A562="","",'True_Odds_Calculator_3-way'!A562)</f>
        <v>2.66</v>
      </c>
      <c r="B561" s="4">
        <f>IF('True_Odds_Calculator_3-way'!B562="","",'True_Odds_Calculator_3-way'!B562)</f>
        <v>3.54</v>
      </c>
      <c r="C561" s="4">
        <f>IF('True_Odds_Calculator_3-way'!C562="","",'True_Odds_Calculator_3-way'!C562)</f>
        <v>2.75</v>
      </c>
      <c r="D561" s="4">
        <f t="shared" si="40"/>
        <v>2.2062088966638527E-2</v>
      </c>
      <c r="E561" s="4">
        <f t="shared" si="41"/>
        <v>2.7130723587940087</v>
      </c>
      <c r="F561" s="4">
        <f t="shared" si="42"/>
        <v>3.6346210529763217</v>
      </c>
      <c r="G561" s="4">
        <f t="shared" si="43"/>
        <v>2.806762796310414</v>
      </c>
      <c r="I561" s="4">
        <f t="shared" si="44"/>
        <v>1.0220620889666385</v>
      </c>
    </row>
    <row r="562" spans="1:9" x14ac:dyDescent="0.2">
      <c r="A562" s="4">
        <f>IF('True_Odds_Calculator_3-way'!A563="","",'True_Odds_Calculator_3-way'!A563)</f>
        <v>3.2</v>
      </c>
      <c r="B562" s="4">
        <f>IF('True_Odds_Calculator_3-way'!B563="","",'True_Odds_Calculator_3-way'!B563)</f>
        <v>3.57</v>
      </c>
      <c r="C562" s="4">
        <f>IF('True_Odds_Calculator_3-way'!C563="","",'True_Odds_Calculator_3-way'!C563)</f>
        <v>2.2999999999999998</v>
      </c>
      <c r="D562" s="4">
        <f t="shared" si="40"/>
        <v>2.7394653513579392E-2</v>
      </c>
      <c r="E562" s="4">
        <f t="shared" si="41"/>
        <v>3.2963216968034397</v>
      </c>
      <c r="F562" s="4">
        <f t="shared" si="42"/>
        <v>3.6903025252572537</v>
      </c>
      <c r="G562" s="4">
        <f t="shared" si="43"/>
        <v>2.349342218990111</v>
      </c>
      <c r="I562" s="4">
        <f t="shared" si="44"/>
        <v>1.0273946535135794</v>
      </c>
    </row>
    <row r="563" spans="1:9" x14ac:dyDescent="0.2">
      <c r="A563" s="4">
        <f>IF('True_Odds_Calculator_3-way'!A564="","",'True_Odds_Calculator_3-way'!A564)</f>
        <v>2.67</v>
      </c>
      <c r="B563" s="4">
        <f>IF('True_Odds_Calculator_3-way'!B564="","",'True_Odds_Calculator_3-way'!B564)</f>
        <v>3.39</v>
      </c>
      <c r="C563" s="4">
        <f>IF('True_Odds_Calculator_3-way'!C564="","",'True_Odds_Calculator_3-way'!C564)</f>
        <v>2.79</v>
      </c>
      <c r="D563" s="4">
        <f t="shared" si="40"/>
        <v>2.7940025011556013E-2</v>
      </c>
      <c r="E563" s="4">
        <f t="shared" si="41"/>
        <v>2.7380869745109706</v>
      </c>
      <c r="F563" s="4">
        <f t="shared" si="42"/>
        <v>3.5005191909354294</v>
      </c>
      <c r="G563" s="4">
        <f t="shared" si="43"/>
        <v>2.8644299883315876</v>
      </c>
      <c r="I563" s="4">
        <f t="shared" si="44"/>
        <v>1.027940025011556</v>
      </c>
    </row>
    <row r="564" spans="1:9" x14ac:dyDescent="0.2">
      <c r="A564" s="4">
        <f>IF('True_Odds_Calculator_3-way'!A565="","",'True_Odds_Calculator_3-way'!A565)</f>
        <v>4.04</v>
      </c>
      <c r="B564" s="4">
        <f>IF('True_Odds_Calculator_3-way'!B565="","",'True_Odds_Calculator_3-way'!B565)</f>
        <v>3.76</v>
      </c>
      <c r="C564" s="4">
        <f>IF('True_Odds_Calculator_3-way'!C565="","",'True_Odds_Calculator_3-way'!C565)</f>
        <v>1.94</v>
      </c>
      <c r="D564" s="4">
        <f t="shared" si="40"/>
        <v>2.8946116809531297E-2</v>
      </c>
      <c r="E564" s="4">
        <f t="shared" si="41"/>
        <v>4.2038700959991973</v>
      </c>
      <c r="F564" s="4">
        <f t="shared" si="42"/>
        <v>3.9015446578112685</v>
      </c>
      <c r="G564" s="4">
        <f t="shared" si="43"/>
        <v>1.977006575581258</v>
      </c>
      <c r="I564" s="4">
        <f t="shared" si="44"/>
        <v>1.0289461168095313</v>
      </c>
    </row>
    <row r="565" spans="1:9" x14ac:dyDescent="0.2">
      <c r="A565" s="4">
        <f>IF('True_Odds_Calculator_3-way'!A566="","",'True_Odds_Calculator_3-way'!A566)</f>
        <v>2.5299999999999998</v>
      </c>
      <c r="B565" s="4">
        <f>IF('True_Odds_Calculator_3-way'!B566="","",'True_Odds_Calculator_3-way'!B566)</f>
        <v>3.72</v>
      </c>
      <c r="C565" s="4">
        <f>IF('True_Odds_Calculator_3-way'!C566="","",'True_Odds_Calculator_3-way'!C566)</f>
        <v>2.81</v>
      </c>
      <c r="D565" s="4">
        <f t="shared" si="40"/>
        <v>1.9946007418119249E-2</v>
      </c>
      <c r="E565" s="4">
        <f t="shared" si="41"/>
        <v>2.5732855787683069</v>
      </c>
      <c r="F565" s="4">
        <f t="shared" si="42"/>
        <v>3.814340265444947</v>
      </c>
      <c r="G565" s="4">
        <f t="shared" si="43"/>
        <v>2.8634980475900647</v>
      </c>
      <c r="I565" s="4">
        <f t="shared" si="44"/>
        <v>1.0199460074181192</v>
      </c>
    </row>
    <row r="566" spans="1:9" x14ac:dyDescent="0.2">
      <c r="A566" s="4">
        <f>IF('True_Odds_Calculator_3-way'!A567="","",'True_Odds_Calculator_3-way'!A567)</f>
        <v>3.82</v>
      </c>
      <c r="B566" s="4">
        <f>IF('True_Odds_Calculator_3-way'!B567="","",'True_Odds_Calculator_3-way'!B567)</f>
        <v>3.56</v>
      </c>
      <c r="C566" s="4">
        <f>IF('True_Odds_Calculator_3-way'!C567="","",'True_Odds_Calculator_3-way'!C567)</f>
        <v>2.09</v>
      </c>
      <c r="D566" s="4">
        <f t="shared" si="40"/>
        <v>2.1147880638067384E-2</v>
      </c>
      <c r="E566" s="4">
        <f t="shared" si="41"/>
        <v>3.9257127766466198</v>
      </c>
      <c r="F566" s="4">
        <f t="shared" si="42"/>
        <v>3.6516396686162178</v>
      </c>
      <c r="G566" s="4">
        <f t="shared" si="43"/>
        <v>2.1212524624017277</v>
      </c>
      <c r="I566" s="4">
        <f t="shared" si="44"/>
        <v>1.0211478806380674</v>
      </c>
    </row>
    <row r="567" spans="1:9" x14ac:dyDescent="0.2">
      <c r="A567" s="4">
        <f>IF('True_Odds_Calculator_3-way'!A568="","",'True_Odds_Calculator_3-way'!A568)</f>
        <v>2.0499999999999998</v>
      </c>
      <c r="B567" s="4">
        <f>IF('True_Odds_Calculator_3-way'!B568="","",'True_Odds_Calculator_3-way'!B568)</f>
        <v>3.78</v>
      </c>
      <c r="C567" s="4">
        <f>IF('True_Odds_Calculator_3-way'!C568="","",'True_Odds_Calculator_3-way'!C568)</f>
        <v>3.73</v>
      </c>
      <c r="D567" s="4">
        <f t="shared" si="40"/>
        <v>2.0451657344353391E-2</v>
      </c>
      <c r="E567" s="4">
        <f t="shared" si="41"/>
        <v>2.0790554215388419</v>
      </c>
      <c r="F567" s="4">
        <f t="shared" si="42"/>
        <v>3.8799836408650834</v>
      </c>
      <c r="G567" s="4">
        <f t="shared" si="43"/>
        <v>3.8273220141181952</v>
      </c>
      <c r="I567" s="4">
        <f t="shared" si="44"/>
        <v>1.0204516573443534</v>
      </c>
    </row>
    <row r="568" spans="1:9" x14ac:dyDescent="0.2">
      <c r="A568" s="4">
        <f>IF('True_Odds_Calculator_3-way'!A569="","",'True_Odds_Calculator_3-way'!A569)</f>
        <v>1.65</v>
      </c>
      <c r="B568" s="4">
        <f>IF('True_Odds_Calculator_3-way'!B569="","",'True_Odds_Calculator_3-way'!B569)</f>
        <v>4.26</v>
      </c>
      <c r="C568" s="4">
        <f>IF('True_Odds_Calculator_3-way'!C569="","",'True_Odds_Calculator_3-way'!C569)</f>
        <v>5.54</v>
      </c>
      <c r="D568" s="4">
        <f t="shared" si="40"/>
        <v>2.1307805260619705E-2</v>
      </c>
      <c r="E568" s="4">
        <f t="shared" si="41"/>
        <v>1.6695661345354231</v>
      </c>
      <c r="F568" s="4">
        <f t="shared" si="42"/>
        <v>4.3929168518639683</v>
      </c>
      <c r="G568" s="4">
        <f t="shared" si="43"/>
        <v>5.7669191193675768</v>
      </c>
      <c r="I568" s="4">
        <f t="shared" si="44"/>
        <v>1.0213078052606197</v>
      </c>
    </row>
    <row r="569" spans="1:9" x14ac:dyDescent="0.2">
      <c r="A569" s="4">
        <f>IF('True_Odds_Calculator_3-way'!A570="","",'True_Odds_Calculator_3-way'!A570)</f>
        <v>2.46</v>
      </c>
      <c r="B569" s="4">
        <f>IF('True_Odds_Calculator_3-way'!B570="","",'True_Odds_Calculator_3-way'!B570)</f>
        <v>3.53</v>
      </c>
      <c r="C569" s="4">
        <f>IF('True_Odds_Calculator_3-way'!C570="","",'True_Odds_Calculator_3-way'!C570)</f>
        <v>3.02</v>
      </c>
      <c r="D569" s="4">
        <f t="shared" si="40"/>
        <v>2.0916011835389936E-2</v>
      </c>
      <c r="E569" s="4">
        <f t="shared" si="41"/>
        <v>2.5029280435166861</v>
      </c>
      <c r="F569" s="4">
        <f t="shared" si="42"/>
        <v>3.6190695501501535</v>
      </c>
      <c r="G569" s="4">
        <f t="shared" si="43"/>
        <v>3.0849551242769642</v>
      </c>
      <c r="I569" s="4">
        <f t="shared" si="44"/>
        <v>1.0209160118353899</v>
      </c>
    </row>
    <row r="570" spans="1:9" x14ac:dyDescent="0.2">
      <c r="A570" s="4">
        <f>IF('True_Odds_Calculator_3-way'!A571="","",'True_Odds_Calculator_3-way'!A571)</f>
        <v>2.2799999999999998</v>
      </c>
      <c r="B570" s="4">
        <f>IF('True_Odds_Calculator_3-way'!B571="","",'True_Odds_Calculator_3-way'!B571)</f>
        <v>3.43</v>
      </c>
      <c r="C570" s="4">
        <f>IF('True_Odds_Calculator_3-way'!C571="","",'True_Odds_Calculator_3-way'!C571)</f>
        <v>3.43</v>
      </c>
      <c r="D570" s="4">
        <f t="shared" si="40"/>
        <v>2.168687023681648E-2</v>
      </c>
      <c r="E570" s="4">
        <f t="shared" si="41"/>
        <v>2.3182087664519186</v>
      </c>
      <c r="F570" s="4">
        <f t="shared" si="42"/>
        <v>3.51721036219717</v>
      </c>
      <c r="G570" s="4">
        <f t="shared" si="43"/>
        <v>3.51721036219717</v>
      </c>
      <c r="I570" s="4">
        <f t="shared" si="44"/>
        <v>1.0216868702368165</v>
      </c>
    </row>
    <row r="571" spans="1:9" x14ac:dyDescent="0.2">
      <c r="A571" s="4">
        <f>IF('True_Odds_Calculator_3-way'!A572="","",'True_Odds_Calculator_3-way'!A572)</f>
        <v>3.26</v>
      </c>
      <c r="B571" s="4">
        <f>IF('True_Odds_Calculator_3-way'!B572="","",'True_Odds_Calculator_3-way'!B572)</f>
        <v>3.6</v>
      </c>
      <c r="C571" s="4">
        <f>IF('True_Odds_Calculator_3-way'!C572="","",'True_Odds_Calculator_3-way'!C572)</f>
        <v>2.2799999999999998</v>
      </c>
      <c r="D571" s="4">
        <f t="shared" si="40"/>
        <v>2.3122735263516603E-2</v>
      </c>
      <c r="E571" s="4">
        <f t="shared" si="41"/>
        <v>3.3440243146507767</v>
      </c>
      <c r="F571" s="4">
        <f t="shared" si="42"/>
        <v>3.7027409998671565</v>
      </c>
      <c r="G571" s="4">
        <f t="shared" si="43"/>
        <v>2.3207837804082647</v>
      </c>
      <c r="I571" s="4">
        <f t="shared" si="44"/>
        <v>1.0231227352635166</v>
      </c>
    </row>
    <row r="572" spans="1:9" x14ac:dyDescent="0.2">
      <c r="A572" s="4">
        <f>IF('True_Odds_Calculator_3-way'!A573="","",'True_Odds_Calculator_3-way'!A573)</f>
        <v>2.58</v>
      </c>
      <c r="B572" s="4">
        <f>IF('True_Odds_Calculator_3-way'!B573="","",'True_Odds_Calculator_3-way'!B573)</f>
        <v>3.37</v>
      </c>
      <c r="C572" s="4">
        <f>IF('True_Odds_Calculator_3-way'!C573="","",'True_Odds_Calculator_3-way'!C573)</f>
        <v>2.95</v>
      </c>
      <c r="D572" s="4">
        <f t="shared" si="40"/>
        <v>2.3315855116774031E-2</v>
      </c>
      <c r="E572" s="4">
        <f t="shared" si="41"/>
        <v>2.6327917808753498</v>
      </c>
      <c r="F572" s="4">
        <f t="shared" si="42"/>
        <v>3.4606392542917748</v>
      </c>
      <c r="G572" s="4">
        <f t="shared" si="43"/>
        <v>3.0192224916100239</v>
      </c>
      <c r="I572" s="4">
        <f t="shared" si="44"/>
        <v>1.023315855116774</v>
      </c>
    </row>
    <row r="573" spans="1:9" x14ac:dyDescent="0.2">
      <c r="A573" s="4">
        <f>IF('True_Odds_Calculator_3-way'!A574="","",'True_Odds_Calculator_3-way'!A574)</f>
        <v>2.38</v>
      </c>
      <c r="B573" s="4">
        <f>IF('True_Odds_Calculator_3-way'!B574="","",'True_Odds_Calculator_3-way'!B574)</f>
        <v>3.48</v>
      </c>
      <c r="C573" s="4">
        <f>IF('True_Odds_Calculator_3-way'!C574="","",'True_Odds_Calculator_3-way'!C574)</f>
        <v>3.19</v>
      </c>
      <c r="D573" s="4">
        <f t="shared" si="40"/>
        <v>2.1004012890422752E-2</v>
      </c>
      <c r="E573" s="4">
        <f t="shared" si="41"/>
        <v>2.4203304098952949</v>
      </c>
      <c r="F573" s="4">
        <f t="shared" si="42"/>
        <v>3.5669064447762135</v>
      </c>
      <c r="G573" s="4">
        <f t="shared" si="43"/>
        <v>3.262873896932422</v>
      </c>
      <c r="I573" s="4">
        <f t="shared" si="44"/>
        <v>1.0210040128904228</v>
      </c>
    </row>
    <row r="574" spans="1:9" x14ac:dyDescent="0.2">
      <c r="A574" s="4">
        <f>IF('True_Odds_Calculator_3-way'!A575="","",'True_Odds_Calculator_3-way'!A575)</f>
        <v>1.92</v>
      </c>
      <c r="B574" s="4">
        <f>IF('True_Odds_Calculator_3-way'!B575="","",'True_Odds_Calculator_3-way'!B575)</f>
        <v>3.94</v>
      </c>
      <c r="C574" s="4">
        <f>IF('True_Odds_Calculator_3-way'!C575="","",'True_Odds_Calculator_3-way'!C575)</f>
        <v>4.01</v>
      </c>
      <c r="D574" s="4">
        <f t="shared" si="40"/>
        <v>2.4016998535809408E-2</v>
      </c>
      <c r="E574" s="4">
        <f t="shared" si="41"/>
        <v>1.9499727960236597</v>
      </c>
      <c r="F574" s="4">
        <f t="shared" si="42"/>
        <v>4.0683244096932514</v>
      </c>
      <c r="G574" s="4">
        <f t="shared" si="43"/>
        <v>4.1430016268891601</v>
      </c>
      <c r="I574" s="4">
        <f t="shared" si="44"/>
        <v>1.0240169985358094</v>
      </c>
    </row>
    <row r="575" spans="1:9" x14ac:dyDescent="0.2">
      <c r="A575" s="4">
        <f>IF('True_Odds_Calculator_3-way'!A576="","",'True_Odds_Calculator_3-way'!A576)</f>
        <v>2.83</v>
      </c>
      <c r="B575" s="4">
        <f>IF('True_Odds_Calculator_3-way'!B576="","",'True_Odds_Calculator_3-way'!B576)</f>
        <v>3.34</v>
      </c>
      <c r="C575" s="4">
        <f>IF('True_Odds_Calculator_3-way'!C576="","",'True_Odds_Calculator_3-way'!C576)</f>
        <v>2.71</v>
      </c>
      <c r="D575" s="4">
        <f t="shared" si="40"/>
        <v>2.1761778101054841E-2</v>
      </c>
      <c r="E575" s="4">
        <f t="shared" si="41"/>
        <v>2.8893135938878576</v>
      </c>
      <c r="F575" s="4">
        <f t="shared" si="42"/>
        <v>3.4229311628419943</v>
      </c>
      <c r="G575" s="4">
        <f t="shared" si="43"/>
        <v>2.7643418172101737</v>
      </c>
      <c r="I575" s="4">
        <f t="shared" si="44"/>
        <v>1.0217617781010548</v>
      </c>
    </row>
    <row r="576" spans="1:9" x14ac:dyDescent="0.2">
      <c r="A576" s="4">
        <f>IF('True_Odds_Calculator_3-way'!A577="","",'True_Odds_Calculator_3-way'!A577)</f>
        <v>2</v>
      </c>
      <c r="B576" s="4">
        <f>IF('True_Odds_Calculator_3-way'!B577="","",'True_Odds_Calculator_3-way'!B577)</f>
        <v>3.17</v>
      </c>
      <c r="C576" s="4">
        <f>IF('True_Odds_Calculator_3-way'!C577="","",'True_Odds_Calculator_3-way'!C577)</f>
        <v>4.24</v>
      </c>
      <c r="D576" s="4">
        <f t="shared" si="40"/>
        <v>5.1306469852985037E-2</v>
      </c>
      <c r="E576" s="4">
        <f t="shared" si="41"/>
        <v>2.070831364654163</v>
      </c>
      <c r="F576" s="4">
        <f t="shared" si="42"/>
        <v>3.3517090038568957</v>
      </c>
      <c r="G576" s="4">
        <f t="shared" si="43"/>
        <v>4.5714933563103726</v>
      </c>
      <c r="I576" s="4">
        <f t="shared" si="44"/>
        <v>1.051306469852985</v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>
        <f>IF('True_Odds_Calculator_3-way'!A579="","",'True_Odds_Calculator_3-way'!A579)</f>
        <v>1.38</v>
      </c>
      <c r="B578" s="4">
        <f>IF('True_Odds_Calculator_3-way'!B579="","",'True_Odds_Calculator_3-way'!B579)</f>
        <v>4.8099999999999996</v>
      </c>
      <c r="C578" s="4">
        <f>IF('True_Odds_Calculator_3-way'!C579="","",'True_Odds_Calculator_3-way'!C579)</f>
        <v>8.1</v>
      </c>
      <c r="D578" s="4">
        <f t="shared" si="40"/>
        <v>5.5994679183085205E-2</v>
      </c>
      <c r="E578" s="4">
        <f t="shared" si="41"/>
        <v>1.4164851915802585</v>
      </c>
      <c r="F578" s="4">
        <f t="shared" si="42"/>
        <v>5.284425905650032</v>
      </c>
      <c r="G578" s="4">
        <f t="shared" si="43"/>
        <v>9.542722558064419</v>
      </c>
      <c r="I578" s="4">
        <f t="shared" si="44"/>
        <v>1.0559946791830852</v>
      </c>
    </row>
    <row r="579" spans="1:9" x14ac:dyDescent="0.2">
      <c r="A579" s="4">
        <f>IF('True_Odds_Calculator_3-way'!A580="","",'True_Odds_Calculator_3-way'!A580)</f>
        <v>4.74</v>
      </c>
      <c r="B579" s="4">
        <f>IF('True_Odds_Calculator_3-way'!B580="","",'True_Odds_Calculator_3-way'!B580)</f>
        <v>4.01</v>
      </c>
      <c r="C579" s="4">
        <f>IF('True_Odds_Calculator_3-way'!C580="","",'True_Odds_Calculator_3-way'!C580)</f>
        <v>1.77</v>
      </c>
      <c r="D579" s="4">
        <f t="shared" ref="D579:D642" si="45">IF(A579="","",((1/A579)+(1/B579)+(1/C579))-1)</f>
        <v>2.5318774150941747E-2</v>
      </c>
      <c r="E579" s="4">
        <f t="shared" ref="E579:E642" si="46">IF(A579="","",(3*A579)/(3-($D579*A579)))</f>
        <v>4.9375188405354695</v>
      </c>
      <c r="F579" s="4">
        <f t="shared" ref="F579:F642" si="47">IF(B579="","",(3*B579)/(3-($D579*B579)))</f>
        <v>4.150463133735494</v>
      </c>
      <c r="G579" s="4">
        <f t="shared" ref="G579:G642" si="48">IF(C579="","",(3*C579)/(3-($D579*C579)))</f>
        <v>1.7968413540527166</v>
      </c>
      <c r="I579" s="4">
        <f t="shared" ref="I579:I642" si="49">IF(A579="","",D579+1)</f>
        <v>1.0253187741509417</v>
      </c>
    </row>
    <row r="580" spans="1:9" x14ac:dyDescent="0.2">
      <c r="A580" s="4">
        <f>IF('True_Odds_Calculator_3-way'!A581="","",'True_Odds_Calculator_3-way'!A581)</f>
        <v>9.16</v>
      </c>
      <c r="B580" s="4">
        <f>IF('True_Odds_Calculator_3-way'!B581="","",'True_Odds_Calculator_3-way'!B581)</f>
        <v>5.37</v>
      </c>
      <c r="C580" s="4">
        <f>IF('True_Odds_Calculator_3-way'!C581="","",'True_Odds_Calculator_3-way'!C581)</f>
        <v>1.37</v>
      </c>
      <c r="D580" s="4">
        <f t="shared" si="45"/>
        <v>2.5317052268490903E-2</v>
      </c>
      <c r="E580" s="4">
        <f t="shared" si="46"/>
        <v>9.9274020746978415</v>
      </c>
      <c r="F580" s="4">
        <f t="shared" si="47"/>
        <v>5.6249068486393883</v>
      </c>
      <c r="G580" s="4">
        <f t="shared" si="48"/>
        <v>1.3860244578309024</v>
      </c>
      <c r="I580" s="4">
        <f t="shared" si="49"/>
        <v>1.0253170522684909</v>
      </c>
    </row>
    <row r="581" spans="1:9" x14ac:dyDescent="0.2">
      <c r="A581" s="4">
        <f>IF('True_Odds_Calculator_3-way'!A582="","",'True_Odds_Calculator_3-way'!A582)</f>
        <v>2.4700000000000002</v>
      </c>
      <c r="B581" s="4">
        <f>IF('True_Odds_Calculator_3-way'!B582="","",'True_Odds_Calculator_3-way'!B582)</f>
        <v>3.67</v>
      </c>
      <c r="C581" s="4">
        <f>IF('True_Odds_Calculator_3-way'!C582="","",'True_Odds_Calculator_3-way'!C582)</f>
        <v>2.72</v>
      </c>
      <c r="D581" s="4">
        <f t="shared" si="45"/>
        <v>4.4984922451368758E-2</v>
      </c>
      <c r="E581" s="4">
        <f t="shared" si="46"/>
        <v>2.5650014626520234</v>
      </c>
      <c r="F581" s="4">
        <f t="shared" si="47"/>
        <v>3.883727567763736</v>
      </c>
      <c r="G581" s="4">
        <f t="shared" si="48"/>
        <v>2.8356560005225888</v>
      </c>
      <c r="I581" s="4">
        <f t="shared" si="49"/>
        <v>1.0449849224513688</v>
      </c>
    </row>
    <row r="582" spans="1:9" x14ac:dyDescent="0.2">
      <c r="A582" s="4">
        <f>IF('True_Odds_Calculator_3-way'!A583="","",'True_Odds_Calculator_3-way'!A583)</f>
        <v>1.55</v>
      </c>
      <c r="B582" s="4">
        <f>IF('True_Odds_Calculator_3-way'!B583="","",'True_Odds_Calculator_3-way'!B583)</f>
        <v>4.8499999999999996</v>
      </c>
      <c r="C582" s="4">
        <f>IF('True_Odds_Calculator_3-way'!C583="","",'True_Odds_Calculator_3-way'!C583)</f>
        <v>5.73</v>
      </c>
      <c r="D582" s="4">
        <f t="shared" si="45"/>
        <v>2.5866927140917984E-2</v>
      </c>
      <c r="E582" s="4">
        <f t="shared" si="46"/>
        <v>1.5709956961253582</v>
      </c>
      <c r="F582" s="4">
        <f t="shared" si="47"/>
        <v>5.0616699193408623</v>
      </c>
      <c r="G582" s="4">
        <f t="shared" si="48"/>
        <v>6.0278089071998586</v>
      </c>
      <c r="I582" s="4">
        <f t="shared" si="49"/>
        <v>1.025866927140918</v>
      </c>
    </row>
    <row r="583" spans="1:9" x14ac:dyDescent="0.2">
      <c r="A583" s="4">
        <f>IF('True_Odds_Calculator_3-way'!A584="","",'True_Odds_Calculator_3-way'!A584)</f>
        <v>1.86</v>
      </c>
      <c r="B583" s="4">
        <f>IF('True_Odds_Calculator_3-way'!B584="","",'True_Odds_Calculator_3-way'!B584)</f>
        <v>4.07</v>
      </c>
      <c r="C583" s="4">
        <f>IF('True_Odds_Calculator_3-way'!C584="","",'True_Odds_Calculator_3-way'!C584)</f>
        <v>4.16</v>
      </c>
      <c r="D583" s="4">
        <f t="shared" si="45"/>
        <v>2.3719269687011657E-2</v>
      </c>
      <c r="E583" s="4">
        <f t="shared" si="46"/>
        <v>1.8877613182841155</v>
      </c>
      <c r="F583" s="4">
        <f t="shared" si="47"/>
        <v>4.205323711136093</v>
      </c>
      <c r="G583" s="4">
        <f t="shared" si="48"/>
        <v>4.3014787353931263</v>
      </c>
      <c r="I583" s="4">
        <f t="shared" si="49"/>
        <v>1.0237192696870117</v>
      </c>
    </row>
    <row r="584" spans="1:9" x14ac:dyDescent="0.2">
      <c r="A584" s="4">
        <f>IF('True_Odds_Calculator_3-way'!A585="","",'True_Odds_Calculator_3-way'!A585)</f>
        <v>1.97</v>
      </c>
      <c r="B584" s="4">
        <f>IF('True_Odds_Calculator_3-way'!B585="","",'True_Odds_Calculator_3-way'!B585)</f>
        <v>3.76</v>
      </c>
      <c r="C584" s="4">
        <f>IF('True_Odds_Calculator_3-way'!C585="","",'True_Odds_Calculator_3-way'!C585)</f>
        <v>4</v>
      </c>
      <c r="D584" s="4">
        <f t="shared" si="45"/>
        <v>2.3571660006480144E-2</v>
      </c>
      <c r="E584" s="4">
        <f t="shared" si="46"/>
        <v>2.0009724998649308</v>
      </c>
      <c r="F584" s="4">
        <f t="shared" si="47"/>
        <v>3.8744638560518876</v>
      </c>
      <c r="G584" s="4">
        <f t="shared" si="48"/>
        <v>4.1297948260481707</v>
      </c>
      <c r="I584" s="4">
        <f t="shared" si="49"/>
        <v>1.0235716600064801</v>
      </c>
    </row>
    <row r="585" spans="1:9" x14ac:dyDescent="0.2">
      <c r="A585" s="4">
        <f>IF('True_Odds_Calculator_3-way'!A586="","",'True_Odds_Calculator_3-way'!A586)</f>
        <v>2.4300000000000002</v>
      </c>
      <c r="B585" s="4">
        <f>IF('True_Odds_Calculator_3-way'!B586="","",'True_Odds_Calculator_3-way'!B586)</f>
        <v>3.2</v>
      </c>
      <c r="C585" s="4">
        <f>IF('True_Odds_Calculator_3-way'!C586="","",'True_Odds_Calculator_3-way'!C586)</f>
        <v>3.29</v>
      </c>
      <c r="D585" s="4">
        <f t="shared" si="45"/>
        <v>2.7974001526010817E-2</v>
      </c>
      <c r="E585" s="4">
        <f t="shared" si="46"/>
        <v>2.486337781688293</v>
      </c>
      <c r="F585" s="4">
        <f t="shared" si="47"/>
        <v>3.2984213810637923</v>
      </c>
      <c r="G585" s="4">
        <f t="shared" si="48"/>
        <v>3.3941255084613089</v>
      </c>
      <c r="I585" s="4">
        <f t="shared" si="49"/>
        <v>1.0279740015260108</v>
      </c>
    </row>
    <row r="586" spans="1:9" x14ac:dyDescent="0.2">
      <c r="A586" s="4">
        <f>IF('True_Odds_Calculator_3-way'!A587="","",'True_Odds_Calculator_3-way'!A587)</f>
        <v>1.99</v>
      </c>
      <c r="B586" s="4">
        <f>IF('True_Odds_Calculator_3-way'!B587="","",'True_Odds_Calculator_3-way'!B587)</f>
        <v>3.24</v>
      </c>
      <c r="C586" s="4">
        <f>IF('True_Odds_Calculator_3-way'!C587="","",'True_Odds_Calculator_3-way'!C587)</f>
        <v>4.47</v>
      </c>
      <c r="D586" s="4">
        <f t="shared" si="45"/>
        <v>3.4868184655150847E-2</v>
      </c>
      <c r="E586" s="4">
        <f t="shared" si="46"/>
        <v>2.0371169446269617</v>
      </c>
      <c r="F586" s="4">
        <f t="shared" si="47"/>
        <v>3.3667851824300112</v>
      </c>
      <c r="G586" s="4">
        <f t="shared" si="48"/>
        <v>4.7149590748588492</v>
      </c>
      <c r="I586" s="4">
        <f t="shared" si="49"/>
        <v>1.0348681846551508</v>
      </c>
    </row>
    <row r="587" spans="1:9" x14ac:dyDescent="0.2">
      <c r="A587" s="4">
        <f>IF('True_Odds_Calculator_3-way'!A588="","",'True_Odds_Calculator_3-way'!A588)</f>
        <v>3.37</v>
      </c>
      <c r="B587" s="4">
        <f>IF('True_Odds_Calculator_3-way'!B588="","",'True_Odds_Calculator_3-way'!B588)</f>
        <v>3.91</v>
      </c>
      <c r="C587" s="4">
        <f>IF('True_Odds_Calculator_3-way'!C588="","",'True_Odds_Calculator_3-way'!C588)</f>
        <v>2.1</v>
      </c>
      <c r="D587" s="4">
        <f t="shared" si="45"/>
        <v>2.8680856938311461E-2</v>
      </c>
      <c r="E587" s="4">
        <f t="shared" si="46"/>
        <v>3.4821897558534478</v>
      </c>
      <c r="F587" s="4">
        <f t="shared" si="47"/>
        <v>4.0618342771109983</v>
      </c>
      <c r="G587" s="4">
        <f t="shared" si="48"/>
        <v>2.143024648348185</v>
      </c>
      <c r="I587" s="4">
        <f t="shared" si="49"/>
        <v>1.0286808569383115</v>
      </c>
    </row>
    <row r="588" spans="1:9" x14ac:dyDescent="0.2">
      <c r="A588" s="4">
        <f>IF('True_Odds_Calculator_3-way'!A589="","",'True_Odds_Calculator_3-way'!A589)</f>
        <v>4.8899999999999997</v>
      </c>
      <c r="B588" s="4">
        <f>IF('True_Odds_Calculator_3-way'!B589="","",'True_Odds_Calculator_3-way'!B589)</f>
        <v>4.37</v>
      </c>
      <c r="C588" s="4">
        <f>IF('True_Odds_Calculator_3-way'!C589="","",'True_Odds_Calculator_3-way'!C589)</f>
        <v>1.67</v>
      </c>
      <c r="D588" s="4">
        <f t="shared" si="45"/>
        <v>3.2134324659773394E-2</v>
      </c>
      <c r="E588" s="4">
        <f t="shared" si="46"/>
        <v>5.1602905991252381</v>
      </c>
      <c r="F588" s="4">
        <f t="shared" si="47"/>
        <v>4.5846005660040188</v>
      </c>
      <c r="G588" s="4">
        <f t="shared" si="48"/>
        <v>1.7004172463166203</v>
      </c>
      <c r="I588" s="4">
        <f t="shared" si="49"/>
        <v>1.0321343246597734</v>
      </c>
    </row>
    <row r="589" spans="1:9" x14ac:dyDescent="0.2">
      <c r="A589" s="4">
        <f>IF('True_Odds_Calculator_3-way'!A590="","",'True_Odds_Calculator_3-way'!A590)</f>
        <v>2.75</v>
      </c>
      <c r="B589" s="4">
        <f>IF('True_Odds_Calculator_3-way'!B590="","",'True_Odds_Calculator_3-way'!B590)</f>
        <v>3.85</v>
      </c>
      <c r="C589" s="4">
        <f>IF('True_Odds_Calculator_3-way'!C590="","",'True_Odds_Calculator_3-way'!C590)</f>
        <v>2.4700000000000002</v>
      </c>
      <c r="D589" s="4">
        <f t="shared" si="45"/>
        <v>2.8234922971765108E-2</v>
      </c>
      <c r="E589" s="4">
        <f t="shared" si="46"/>
        <v>2.8230666468754637</v>
      </c>
      <c r="F589" s="4">
        <f t="shared" si="47"/>
        <v>3.9947490023104391</v>
      </c>
      <c r="G589" s="4">
        <f t="shared" si="48"/>
        <v>2.528786065682755</v>
      </c>
      <c r="I589" s="4">
        <f t="shared" si="49"/>
        <v>1.0282349229717651</v>
      </c>
    </row>
    <row r="590" spans="1:9" x14ac:dyDescent="0.2">
      <c r="A590" s="4">
        <f>IF('True_Odds_Calculator_3-way'!A591="","",'True_Odds_Calculator_3-way'!A591)</f>
        <v>1.18</v>
      </c>
      <c r="B590" s="4">
        <f>IF('True_Odds_Calculator_3-way'!B591="","",'True_Odds_Calculator_3-way'!B591)</f>
        <v>7.71</v>
      </c>
      <c r="C590" s="4">
        <f>IF('True_Odds_Calculator_3-way'!C591="","",'True_Odds_Calculator_3-way'!C591)</f>
        <v>17.27</v>
      </c>
      <c r="D590" s="4">
        <f t="shared" si="45"/>
        <v>3.5063192800494303E-2</v>
      </c>
      <c r="E590" s="4">
        <f t="shared" si="46"/>
        <v>1.1965015784421991</v>
      </c>
      <c r="F590" s="4">
        <f t="shared" si="47"/>
        <v>8.4735741497977646</v>
      </c>
      <c r="G590" s="4">
        <f t="shared" si="48"/>
        <v>21.637458544697292</v>
      </c>
      <c r="I590" s="4">
        <f t="shared" si="49"/>
        <v>1.0350631928004943</v>
      </c>
    </row>
    <row r="591" spans="1:9" x14ac:dyDescent="0.2">
      <c r="A591" s="4">
        <f>IF('True_Odds_Calculator_3-way'!A592="","",'True_Odds_Calculator_3-way'!A592)</f>
        <v>1.23</v>
      </c>
      <c r="B591" s="4">
        <f>IF('True_Odds_Calculator_3-way'!B592="","",'True_Odds_Calculator_3-way'!B592)</f>
        <v>6.69</v>
      </c>
      <c r="C591" s="4">
        <f>IF('True_Odds_Calculator_3-way'!C592="","",'True_Odds_Calculator_3-way'!C592)</f>
        <v>13.22</v>
      </c>
      <c r="D591" s="4">
        <f t="shared" si="45"/>
        <v>3.812792637671758E-2</v>
      </c>
      <c r="E591" s="4">
        <f t="shared" si="46"/>
        <v>1.2495332660733831</v>
      </c>
      <c r="F591" s="4">
        <f t="shared" si="47"/>
        <v>7.3116773864941038</v>
      </c>
      <c r="G591" s="4">
        <f t="shared" si="48"/>
        <v>15.889748935823372</v>
      </c>
      <c r="I591" s="4">
        <f t="shared" si="49"/>
        <v>1.0381279263767176</v>
      </c>
    </row>
    <row r="592" spans="1:9" x14ac:dyDescent="0.2">
      <c r="A592" s="4">
        <f>IF('True_Odds_Calculator_3-way'!A593="","",'True_Odds_Calculator_3-way'!A593)</f>
        <v>2.29</v>
      </c>
      <c r="B592" s="4">
        <f>IF('True_Odds_Calculator_3-way'!B593="","",'True_Odds_Calculator_3-way'!B593)</f>
        <v>3.19</v>
      </c>
      <c r="C592" s="4">
        <f>IF('True_Odds_Calculator_3-way'!C593="","",'True_Odds_Calculator_3-way'!C593)</f>
        <v>3.6</v>
      </c>
      <c r="D592" s="4">
        <f t="shared" si="45"/>
        <v>2.793862430965266E-2</v>
      </c>
      <c r="E592" s="4">
        <f t="shared" si="46"/>
        <v>2.339901878147868</v>
      </c>
      <c r="F592" s="4">
        <f t="shared" si="47"/>
        <v>3.2876703423640863</v>
      </c>
      <c r="G592" s="4">
        <f t="shared" si="48"/>
        <v>3.7248816839592531</v>
      </c>
      <c r="I592" s="4">
        <f t="shared" si="49"/>
        <v>1.0279386243096527</v>
      </c>
    </row>
    <row r="593" spans="1:9" x14ac:dyDescent="0.2">
      <c r="A593" s="4">
        <f>IF('True_Odds_Calculator_3-way'!A594="","",'True_Odds_Calculator_3-way'!A594)</f>
        <v>3.91</v>
      </c>
      <c r="B593" s="4">
        <f>IF('True_Odds_Calculator_3-way'!B594="","",'True_Odds_Calculator_3-way'!B594)</f>
        <v>2.87</v>
      </c>
      <c r="C593" s="4">
        <f>IF('True_Odds_Calculator_3-way'!C594="","",'True_Odds_Calculator_3-way'!C594)</f>
        <v>2.36</v>
      </c>
      <c r="D593" s="4">
        <f t="shared" si="45"/>
        <v>2.7915345011775727E-2</v>
      </c>
      <c r="E593" s="4">
        <f t="shared" si="46"/>
        <v>4.0576287037714209</v>
      </c>
      <c r="F593" s="4">
        <f t="shared" si="47"/>
        <v>2.9487483294679619</v>
      </c>
      <c r="G593" s="4">
        <f t="shared" si="48"/>
        <v>2.4129894199723911</v>
      </c>
      <c r="I593" s="4">
        <f t="shared" si="49"/>
        <v>1.0279153450117757</v>
      </c>
    </row>
    <row r="594" spans="1:9" x14ac:dyDescent="0.2">
      <c r="A594" s="4">
        <f>IF('True_Odds_Calculator_3-way'!A595="","",'True_Odds_Calculator_3-way'!A595)</f>
        <v>1.42</v>
      </c>
      <c r="B594" s="4">
        <f>IF('True_Odds_Calculator_3-way'!B595="","",'True_Odds_Calculator_3-way'!B595)</f>
        <v>4.75</v>
      </c>
      <c r="C594" s="4">
        <f>IF('True_Odds_Calculator_3-way'!C595="","",'True_Odds_Calculator_3-way'!C595)</f>
        <v>8.5299999999999994</v>
      </c>
      <c r="D594" s="4">
        <f t="shared" si="45"/>
        <v>3.19849621577184E-2</v>
      </c>
      <c r="E594" s="4">
        <f t="shared" si="46"/>
        <v>1.4418286349141378</v>
      </c>
      <c r="F594" s="4">
        <f t="shared" si="47"/>
        <v>5.0033857476835317</v>
      </c>
      <c r="G594" s="4">
        <f t="shared" si="48"/>
        <v>9.3833593824324879</v>
      </c>
      <c r="I594" s="4">
        <f t="shared" si="49"/>
        <v>1.0319849621577184</v>
      </c>
    </row>
    <row r="595" spans="1:9" x14ac:dyDescent="0.2">
      <c r="A595" s="4">
        <f>IF('True_Odds_Calculator_3-way'!A596="","",'True_Odds_Calculator_3-way'!A596)</f>
        <v>11.6</v>
      </c>
      <c r="B595" s="4">
        <f>IF('True_Odds_Calculator_3-way'!B596="","",'True_Odds_Calculator_3-way'!B596)</f>
        <v>5.61</v>
      </c>
      <c r="C595" s="4">
        <f>IF('True_Odds_Calculator_3-way'!C596="","",'True_Odds_Calculator_3-way'!C596)</f>
        <v>1.3</v>
      </c>
      <c r="D595" s="4">
        <f t="shared" si="45"/>
        <v>3.3690785212083352E-2</v>
      </c>
      <c r="E595" s="4">
        <f t="shared" si="46"/>
        <v>13.33748843857731</v>
      </c>
      <c r="F595" s="4">
        <f t="shared" si="47"/>
        <v>5.987204468999618</v>
      </c>
      <c r="G595" s="4">
        <f t="shared" si="48"/>
        <v>1.3192603304539299</v>
      </c>
      <c r="I595" s="4">
        <f t="shared" si="49"/>
        <v>1.0336907852120834</v>
      </c>
    </row>
    <row r="596" spans="1:9" x14ac:dyDescent="0.2">
      <c r="A596" s="4">
        <f>IF('True_Odds_Calculator_3-way'!A597="","",'True_Odds_Calculator_3-way'!A597)</f>
        <v>1.48</v>
      </c>
      <c r="B596" s="4">
        <f>IF('True_Odds_Calculator_3-way'!B597="","",'True_Odds_Calculator_3-way'!B597)</f>
        <v>4.54</v>
      </c>
      <c r="C596" s="4">
        <f>IF('True_Odds_Calculator_3-way'!C597="","",'True_Odds_Calculator_3-way'!C597)</f>
        <v>7.79</v>
      </c>
      <c r="D596" s="4">
        <f t="shared" si="45"/>
        <v>2.4309697605971348E-2</v>
      </c>
      <c r="E596" s="4">
        <f t="shared" si="46"/>
        <v>1.497964768131925</v>
      </c>
      <c r="F596" s="4">
        <f t="shared" si="47"/>
        <v>4.7133997343192133</v>
      </c>
      <c r="G596" s="4">
        <f t="shared" si="48"/>
        <v>8.314869319669274</v>
      </c>
      <c r="I596" s="4">
        <f t="shared" si="49"/>
        <v>1.0243096976059713</v>
      </c>
    </row>
    <row r="597" spans="1:9" x14ac:dyDescent="0.2">
      <c r="A597" s="4">
        <f>IF('True_Odds_Calculator_3-way'!A598="","",'True_Odds_Calculator_3-way'!A598)</f>
        <v>3.11</v>
      </c>
      <c r="B597" s="4">
        <f>IF('True_Odds_Calculator_3-way'!B598="","",'True_Odds_Calculator_3-way'!B598)</f>
        <v>3.33</v>
      </c>
      <c r="C597" s="4">
        <f>IF('True_Odds_Calculator_3-way'!C598="","",'True_Odds_Calculator_3-way'!C598)</f>
        <v>2.5</v>
      </c>
      <c r="D597" s="4">
        <f t="shared" si="45"/>
        <v>2.1843708660429062E-2</v>
      </c>
      <c r="E597" s="4">
        <f t="shared" si="46"/>
        <v>3.1820565395779097</v>
      </c>
      <c r="F597" s="4">
        <f t="shared" si="47"/>
        <v>3.4127472324682722</v>
      </c>
      <c r="G597" s="4">
        <f t="shared" si="48"/>
        <v>2.5463514663143556</v>
      </c>
      <c r="I597" s="4">
        <f t="shared" si="49"/>
        <v>1.0218437086604291</v>
      </c>
    </row>
    <row r="598" spans="1:9" x14ac:dyDescent="0.2">
      <c r="A598" s="4">
        <f>IF('True_Odds_Calculator_3-way'!A599="","",'True_Odds_Calculator_3-way'!A599)</f>
        <v>2.31</v>
      </c>
      <c r="B598" s="4">
        <f>IF('True_Odds_Calculator_3-way'!B599="","",'True_Odds_Calculator_3-way'!B599)</f>
        <v>3.33</v>
      </c>
      <c r="C598" s="4">
        <f>IF('True_Odds_Calculator_3-way'!C599="","",'True_Odds_Calculator_3-way'!C599)</f>
        <v>3.46</v>
      </c>
      <c r="D598" s="4">
        <f t="shared" si="45"/>
        <v>2.2218074241195707E-2</v>
      </c>
      <c r="E598" s="4">
        <f t="shared" si="46"/>
        <v>2.3502071492313341</v>
      </c>
      <c r="F598" s="4">
        <f t="shared" si="47"/>
        <v>3.4142012441559131</v>
      </c>
      <c r="G598" s="4">
        <f t="shared" si="48"/>
        <v>3.5509936644667657</v>
      </c>
      <c r="I598" s="4">
        <f t="shared" si="49"/>
        <v>1.0222180742411957</v>
      </c>
    </row>
    <row r="599" spans="1:9" x14ac:dyDescent="0.2">
      <c r="A599" s="4">
        <f>IF('True_Odds_Calculator_3-way'!A600="","",'True_Odds_Calculator_3-way'!A600)</f>
        <v>3.39</v>
      </c>
      <c r="B599" s="4">
        <f>IF('True_Odds_Calculator_3-way'!B600="","",'True_Odds_Calculator_3-way'!B600)</f>
        <v>2.99</v>
      </c>
      <c r="C599" s="4">
        <f>IF('True_Odds_Calculator_3-way'!C600="","",'True_Odds_Calculator_3-way'!C600)</f>
        <v>2.5499999999999998</v>
      </c>
      <c r="D599" s="4">
        <f t="shared" si="45"/>
        <v>2.1590274017678102E-2</v>
      </c>
      <c r="E599" s="4">
        <f t="shared" si="46"/>
        <v>3.4747740971447807</v>
      </c>
      <c r="F599" s="4">
        <f t="shared" si="47"/>
        <v>3.0557546652858045</v>
      </c>
      <c r="G599" s="4">
        <f t="shared" si="48"/>
        <v>2.5976717786832975</v>
      </c>
      <c r="I599" s="4">
        <f t="shared" si="49"/>
        <v>1.0215902740176781</v>
      </c>
    </row>
    <row r="600" spans="1:9" x14ac:dyDescent="0.2">
      <c r="A600" s="4">
        <f>IF('True_Odds_Calculator_3-way'!A601="","",'True_Odds_Calculator_3-way'!A601)</f>
        <v>2.11</v>
      </c>
      <c r="B600" s="4">
        <f>IF('True_Odds_Calculator_3-way'!B601="","",'True_Odds_Calculator_3-way'!B601)</f>
        <v>2.94</v>
      </c>
      <c r="C600" s="4">
        <f>IF('True_Odds_Calculator_3-way'!C601="","",'True_Odds_Calculator_3-way'!C601)</f>
        <v>4.43</v>
      </c>
      <c r="D600" s="4">
        <f t="shared" si="45"/>
        <v>3.9803338022380563E-2</v>
      </c>
      <c r="E600" s="4">
        <f t="shared" si="46"/>
        <v>2.1707707586676994</v>
      </c>
      <c r="F600" s="4">
        <f t="shared" si="47"/>
        <v>3.0593363634089901</v>
      </c>
      <c r="G600" s="4">
        <f t="shared" si="48"/>
        <v>4.7066386273588074</v>
      </c>
      <c r="I600" s="4">
        <f t="shared" si="49"/>
        <v>1.0398033380223806</v>
      </c>
    </row>
    <row r="601" spans="1:9" x14ac:dyDescent="0.2">
      <c r="A601" s="4">
        <f>IF('True_Odds_Calculator_3-way'!A602="","",'True_Odds_Calculator_3-way'!A602)</f>
        <v>3.02</v>
      </c>
      <c r="B601" s="4">
        <f>IF('True_Odds_Calculator_3-way'!B602="","",'True_Odds_Calculator_3-way'!B602)</f>
        <v>2.89</v>
      </c>
      <c r="C601" s="4">
        <f>IF('True_Odds_Calculator_3-way'!C602="","",'True_Odds_Calculator_3-way'!C602)</f>
        <v>2.77</v>
      </c>
      <c r="D601" s="4">
        <f t="shared" si="45"/>
        <v>3.8157419385154157E-2</v>
      </c>
      <c r="E601" s="4">
        <f t="shared" si="46"/>
        <v>3.1406375482248055</v>
      </c>
      <c r="F601" s="4">
        <f t="shared" si="47"/>
        <v>3.0002854340993479</v>
      </c>
      <c r="G601" s="4">
        <f t="shared" si="48"/>
        <v>2.8711566402250184</v>
      </c>
      <c r="I601" s="4">
        <f t="shared" si="49"/>
        <v>1.0381574193851542</v>
      </c>
    </row>
    <row r="602" spans="1:9" x14ac:dyDescent="0.2">
      <c r="A602" s="4">
        <f>IF('True_Odds_Calculator_3-way'!A603="","",'True_Odds_Calculator_3-way'!A603)</f>
        <v>2.58</v>
      </c>
      <c r="B602" s="4">
        <f>IF('True_Odds_Calculator_3-way'!B603="","",'True_Odds_Calculator_3-way'!B603)</f>
        <v>2.67</v>
      </c>
      <c r="C602" s="4">
        <f>IF('True_Odds_Calculator_3-way'!C603="","",'True_Odds_Calculator_3-way'!C603)</f>
        <v>3.62</v>
      </c>
      <c r="D602" s="4">
        <f t="shared" si="45"/>
        <v>3.8371828353450654E-2</v>
      </c>
      <c r="E602" s="4">
        <f t="shared" si="46"/>
        <v>2.66804487353693</v>
      </c>
      <c r="F602" s="4">
        <f t="shared" si="47"/>
        <v>2.7644070645067025</v>
      </c>
      <c r="G602" s="4">
        <f t="shared" si="48"/>
        <v>3.7957508808696478</v>
      </c>
      <c r="I602" s="4">
        <f t="shared" si="49"/>
        <v>1.0383718283534507</v>
      </c>
    </row>
    <row r="603" spans="1:9" x14ac:dyDescent="0.2">
      <c r="A603" s="4">
        <f>IF('True_Odds_Calculator_3-way'!A604="","",'True_Odds_Calculator_3-way'!A604)</f>
        <v>1.83</v>
      </c>
      <c r="B603" s="4">
        <f>IF('True_Odds_Calculator_3-way'!B604="","",'True_Odds_Calculator_3-way'!B604)</f>
        <v>3.28</v>
      </c>
      <c r="C603" s="4">
        <f>IF('True_Odds_Calculator_3-way'!C604="","",'True_Odds_Calculator_3-way'!C604)</f>
        <v>5.21</v>
      </c>
      <c r="D603" s="4">
        <f t="shared" si="45"/>
        <v>4.3264715866692338E-2</v>
      </c>
      <c r="E603" s="4">
        <f t="shared" si="46"/>
        <v>1.8796055664726854</v>
      </c>
      <c r="F603" s="4">
        <f t="shared" si="47"/>
        <v>3.4428566060269423</v>
      </c>
      <c r="G603" s="4">
        <f t="shared" si="48"/>
        <v>5.6332630487773532</v>
      </c>
      <c r="I603" s="4">
        <f t="shared" si="49"/>
        <v>1.0432647158666923</v>
      </c>
    </row>
    <row r="604" spans="1:9" x14ac:dyDescent="0.2">
      <c r="A604" s="4">
        <f>IF('True_Odds_Calculator_3-way'!A605="","",'True_Odds_Calculator_3-way'!A605)</f>
        <v>3.57</v>
      </c>
      <c r="B604" s="4">
        <f>IF('True_Odds_Calculator_3-way'!B605="","",'True_Odds_Calculator_3-way'!B605)</f>
        <v>3.13</v>
      </c>
      <c r="C604" s="4">
        <f>IF('True_Odds_Calculator_3-way'!C605="","",'True_Odds_Calculator_3-way'!C605)</f>
        <v>2.2799999999999998</v>
      </c>
      <c r="D604" s="4">
        <f t="shared" si="45"/>
        <v>3.8197353937371226E-2</v>
      </c>
      <c r="E604" s="4">
        <f t="shared" si="46"/>
        <v>3.7400011978832697</v>
      </c>
      <c r="F604" s="4">
        <f t="shared" si="47"/>
        <v>3.2599160407082799</v>
      </c>
      <c r="G604" s="4">
        <f t="shared" si="48"/>
        <v>2.3481672700004315</v>
      </c>
      <c r="I604" s="4">
        <f t="shared" si="49"/>
        <v>1.0381973539373712</v>
      </c>
    </row>
    <row r="605" spans="1:9" x14ac:dyDescent="0.2">
      <c r="A605" s="4">
        <f>IF('True_Odds_Calculator_3-way'!A606="","",'True_Odds_Calculator_3-way'!A606)</f>
        <v>2.71</v>
      </c>
      <c r="B605" s="4">
        <f>IF('True_Odds_Calculator_3-way'!B606="","",'True_Odds_Calculator_3-way'!B606)</f>
        <v>2.85</v>
      </c>
      <c r="C605" s="4">
        <f>IF('True_Odds_Calculator_3-way'!C606="","",'True_Odds_Calculator_3-way'!C606)</f>
        <v>3.14</v>
      </c>
      <c r="D605" s="4">
        <f t="shared" si="45"/>
        <v>3.8352220598974363E-2</v>
      </c>
      <c r="E605" s="4">
        <f t="shared" si="46"/>
        <v>2.8072569664029903</v>
      </c>
      <c r="F605" s="4">
        <f t="shared" si="47"/>
        <v>2.9577650134624278</v>
      </c>
      <c r="G605" s="4">
        <f t="shared" si="48"/>
        <v>3.2713171846357012</v>
      </c>
      <c r="I605" s="4">
        <f t="shared" si="49"/>
        <v>1.0383522205989744</v>
      </c>
    </row>
    <row r="606" spans="1:9" x14ac:dyDescent="0.2">
      <c r="A606" s="4">
        <f>IF('True_Odds_Calculator_3-way'!A607="","",'True_Odds_Calculator_3-way'!A607)</f>
        <v>1.99</v>
      </c>
      <c r="B606" s="4">
        <f>IF('True_Odds_Calculator_3-way'!B607="","",'True_Odds_Calculator_3-way'!B607)</f>
        <v>3.31</v>
      </c>
      <c r="C606" s="4">
        <f>IF('True_Odds_Calculator_3-way'!C607="","",'True_Odds_Calculator_3-way'!C607)</f>
        <v>4.2300000000000004</v>
      </c>
      <c r="D606" s="4">
        <f t="shared" si="45"/>
        <v>4.1033985824790564E-2</v>
      </c>
      <c r="E606" s="4">
        <f t="shared" si="46"/>
        <v>2.0456818449524472</v>
      </c>
      <c r="F606" s="4">
        <f t="shared" si="47"/>
        <v>3.4669638931277151</v>
      </c>
      <c r="G606" s="4">
        <f t="shared" si="48"/>
        <v>4.4897686769899545</v>
      </c>
      <c r="I606" s="4">
        <f t="shared" si="49"/>
        <v>1.0410339858247906</v>
      </c>
    </row>
    <row r="607" spans="1:9" x14ac:dyDescent="0.2">
      <c r="A607" s="4">
        <f>IF('True_Odds_Calculator_3-way'!A608="","",'True_Odds_Calculator_3-way'!A608)</f>
        <v>3.33</v>
      </c>
      <c r="B607" s="4">
        <f>IF('True_Odds_Calculator_3-way'!B608="","",'True_Odds_Calculator_3-way'!B608)</f>
        <v>3.35</v>
      </c>
      <c r="C607" s="4">
        <f>IF('True_Odds_Calculator_3-way'!C608="","",'True_Odds_Calculator_3-way'!C608)</f>
        <v>2.27</v>
      </c>
      <c r="D607" s="4">
        <f t="shared" si="45"/>
        <v>3.9336397348100904E-2</v>
      </c>
      <c r="E607" s="4">
        <f t="shared" si="46"/>
        <v>3.482037604415011</v>
      </c>
      <c r="F607" s="4">
        <f t="shared" si="47"/>
        <v>3.5039115712540618</v>
      </c>
      <c r="G607" s="4">
        <f t="shared" si="48"/>
        <v>2.3396382580619233</v>
      </c>
      <c r="I607" s="4">
        <f t="shared" si="49"/>
        <v>1.0393363973481009</v>
      </c>
    </row>
    <row r="608" spans="1:9" x14ac:dyDescent="0.2">
      <c r="A608" s="4">
        <f>IF('True_Odds_Calculator_3-way'!A609="","",'True_Odds_Calculator_3-way'!A609)</f>
        <v>1.65</v>
      </c>
      <c r="B608" s="4">
        <f>IF('True_Odds_Calculator_3-way'!B609="","",'True_Odds_Calculator_3-way'!B609)</f>
        <v>4.01</v>
      </c>
      <c r="C608" s="4">
        <f>IF('True_Odds_Calculator_3-way'!C609="","",'True_Odds_Calculator_3-way'!C609)</f>
        <v>5.36</v>
      </c>
      <c r="D608" s="4">
        <f t="shared" si="45"/>
        <v>4.2004328843201932E-2</v>
      </c>
      <c r="E608" s="4">
        <f t="shared" si="46"/>
        <v>1.6890203923916918</v>
      </c>
      <c r="F608" s="4">
        <f t="shared" si="47"/>
        <v>4.2485374769290738</v>
      </c>
      <c r="G608" s="4">
        <f t="shared" si="48"/>
        <v>5.7948936374173217</v>
      </c>
      <c r="I608" s="4">
        <f t="shared" si="49"/>
        <v>1.0420043288432019</v>
      </c>
    </row>
    <row r="609" spans="1:9" x14ac:dyDescent="0.2">
      <c r="A609" s="4">
        <f>IF('True_Odds_Calculator_3-way'!A610="","",'True_Odds_Calculator_3-way'!A610)</f>
        <v>1.94</v>
      </c>
      <c r="B609" s="4">
        <f>IF('True_Odds_Calculator_3-way'!B610="","",'True_Odds_Calculator_3-way'!B610)</f>
        <v>3.5</v>
      </c>
      <c r="C609" s="4">
        <f>IF('True_Odds_Calculator_3-way'!C610="","",'True_Odds_Calculator_3-way'!C610)</f>
        <v>4.38</v>
      </c>
      <c r="D609" s="4">
        <f t="shared" si="45"/>
        <v>2.9488705523164072E-2</v>
      </c>
      <c r="E609" s="4">
        <f t="shared" si="46"/>
        <v>1.9777137410502519</v>
      </c>
      <c r="F609" s="4">
        <f t="shared" si="47"/>
        <v>3.6247024123893956</v>
      </c>
      <c r="G609" s="4">
        <f t="shared" si="48"/>
        <v>4.5770584312317251</v>
      </c>
      <c r="I609" s="4">
        <f t="shared" si="49"/>
        <v>1.0294887055231641</v>
      </c>
    </row>
    <row r="610" spans="1:9" x14ac:dyDescent="0.2">
      <c r="A610" s="4">
        <f>IF('True_Odds_Calculator_3-way'!A611="","",'True_Odds_Calculator_3-way'!A611)</f>
        <v>2.68</v>
      </c>
      <c r="B610" s="4">
        <f>IF('True_Odds_Calculator_3-way'!B611="","",'True_Odds_Calculator_3-way'!B611)</f>
        <v>3.11</v>
      </c>
      <c r="C610" s="4">
        <f>IF('True_Odds_Calculator_3-way'!C611="","",'True_Odds_Calculator_3-way'!C611)</f>
        <v>3</v>
      </c>
      <c r="D610" s="4">
        <f t="shared" si="45"/>
        <v>2.8011070051670917E-2</v>
      </c>
      <c r="E610" s="4">
        <f t="shared" si="46"/>
        <v>2.7487834193245781</v>
      </c>
      <c r="F610" s="4">
        <f t="shared" si="47"/>
        <v>3.2030094450801889</v>
      </c>
      <c r="G610" s="4">
        <f t="shared" si="48"/>
        <v>3.0864549045424621</v>
      </c>
      <c r="I610" s="4">
        <f t="shared" si="49"/>
        <v>1.0280110700516709</v>
      </c>
    </row>
    <row r="611" spans="1:9" x14ac:dyDescent="0.2">
      <c r="A611" s="4">
        <f>IF('True_Odds_Calculator_3-way'!A612="","",'True_Odds_Calculator_3-way'!A612)</f>
        <v>1.93</v>
      </c>
      <c r="B611" s="4">
        <f>IF('True_Odds_Calculator_3-way'!B612="","",'True_Odds_Calculator_3-way'!B612)</f>
        <v>3.66</v>
      </c>
      <c r="C611" s="4">
        <f>IF('True_Odds_Calculator_3-way'!C612="","",'True_Odds_Calculator_3-way'!C612)</f>
        <v>4.24</v>
      </c>
      <c r="D611" s="4">
        <f t="shared" si="45"/>
        <v>2.7207815345527298E-2</v>
      </c>
      <c r="E611" s="4">
        <f t="shared" si="46"/>
        <v>1.964383977092242</v>
      </c>
      <c r="F611" s="4">
        <f t="shared" si="47"/>
        <v>3.7856594173125</v>
      </c>
      <c r="G611" s="4">
        <f t="shared" si="48"/>
        <v>4.409564109892802</v>
      </c>
      <c r="I611" s="4">
        <f t="shared" si="49"/>
        <v>1.0272078153455273</v>
      </c>
    </row>
    <row r="612" spans="1:9" x14ac:dyDescent="0.2">
      <c r="A612" s="4">
        <f>IF('True_Odds_Calculator_3-way'!A613="","",'True_Odds_Calculator_3-way'!A613)</f>
        <v>4.13</v>
      </c>
      <c r="B612" s="4">
        <f>IF('True_Odds_Calculator_3-way'!B613="","",'True_Odds_Calculator_3-way'!B613)</f>
        <v>3.44</v>
      </c>
      <c r="C612" s="4">
        <f>IF('True_Odds_Calculator_3-way'!C613="","",'True_Odds_Calculator_3-way'!C613)</f>
        <v>2.02</v>
      </c>
      <c r="D612" s="4">
        <f t="shared" si="45"/>
        <v>2.7877929974426507E-2</v>
      </c>
      <c r="E612" s="4">
        <f t="shared" si="46"/>
        <v>4.2948296208026759</v>
      </c>
      <c r="F612" s="4">
        <f t="shared" si="47"/>
        <v>3.5535967360394758</v>
      </c>
      <c r="G612" s="4">
        <f t="shared" si="48"/>
        <v>2.0586430764010051</v>
      </c>
      <c r="I612" s="4">
        <f t="shared" si="49"/>
        <v>1.0278779299744265</v>
      </c>
    </row>
    <row r="613" spans="1:9" x14ac:dyDescent="0.2">
      <c r="A613" s="4">
        <f>IF('True_Odds_Calculator_3-way'!A614="","",'True_Odds_Calculator_3-way'!A614)</f>
        <v>2.38</v>
      </c>
      <c r="B613" s="4">
        <f>IF('True_Odds_Calculator_3-way'!B614="","",'True_Odds_Calculator_3-way'!B614)</f>
        <v>3.42</v>
      </c>
      <c r="C613" s="4">
        <f>IF('True_Odds_Calculator_3-way'!C614="","",'True_Odds_Calculator_3-way'!C614)</f>
        <v>3.18</v>
      </c>
      <c r="D613" s="4">
        <f t="shared" si="45"/>
        <v>2.7031136850635518E-2</v>
      </c>
      <c r="E613" s="4">
        <f t="shared" si="46"/>
        <v>2.4321568792532791</v>
      </c>
      <c r="F613" s="4">
        <f t="shared" si="47"/>
        <v>3.5287398693637337</v>
      </c>
      <c r="G613" s="4">
        <f t="shared" si="48"/>
        <v>3.2738043320985493</v>
      </c>
      <c r="I613" s="4">
        <f t="shared" si="49"/>
        <v>1.0270311368506355</v>
      </c>
    </row>
    <row r="614" spans="1:9" x14ac:dyDescent="0.2">
      <c r="A614" s="4">
        <f>IF('True_Odds_Calculator_3-way'!A615="","",'True_Odds_Calculator_3-way'!A615)</f>
        <v>2.17</v>
      </c>
      <c r="B614" s="4">
        <f>IF('True_Odds_Calculator_3-way'!B615="","",'True_Odds_Calculator_3-way'!B615)</f>
        <v>3.36</v>
      </c>
      <c r="C614" s="4">
        <f>IF('True_Odds_Calculator_3-way'!C615="","",'True_Odds_Calculator_3-way'!C615)</f>
        <v>3.71</v>
      </c>
      <c r="D614" s="4">
        <f t="shared" si="45"/>
        <v>2.7990319682346554E-2</v>
      </c>
      <c r="E614" s="4">
        <f t="shared" si="46"/>
        <v>2.2148424335471311</v>
      </c>
      <c r="F614" s="4">
        <f t="shared" si="47"/>
        <v>3.4687421457415262</v>
      </c>
      <c r="G614" s="4">
        <f t="shared" si="48"/>
        <v>3.8430251445650052</v>
      </c>
      <c r="I614" s="4">
        <f t="shared" si="49"/>
        <v>1.0279903196823466</v>
      </c>
    </row>
    <row r="615" spans="1:9" x14ac:dyDescent="0.2">
      <c r="A615" s="4">
        <f>IF('True_Odds_Calculator_3-way'!A616="","",'True_Odds_Calculator_3-way'!A616)</f>
        <v>2.44</v>
      </c>
      <c r="B615" s="4">
        <f>IF('True_Odds_Calculator_3-way'!B616="","",'True_Odds_Calculator_3-way'!B616)</f>
        <v>3.32</v>
      </c>
      <c r="C615" s="4">
        <f>IF('True_Odds_Calculator_3-way'!C616="","",'True_Odds_Calculator_3-way'!C616)</f>
        <v>3.16</v>
      </c>
      <c r="D615" s="4">
        <f t="shared" si="45"/>
        <v>2.7496581053410463E-2</v>
      </c>
      <c r="E615" s="4">
        <f t="shared" si="46"/>
        <v>2.4958161476110545</v>
      </c>
      <c r="F615" s="4">
        <f t="shared" si="47"/>
        <v>3.4241967656601795</v>
      </c>
      <c r="G615" s="4">
        <f t="shared" si="48"/>
        <v>3.2542531466369424</v>
      </c>
      <c r="I615" s="4">
        <f t="shared" si="49"/>
        <v>1.0274965810534105</v>
      </c>
    </row>
    <row r="616" spans="1:9" x14ac:dyDescent="0.2">
      <c r="A616" s="4">
        <f>IF('True_Odds_Calculator_3-way'!A617="","",'True_Odds_Calculator_3-way'!A617)</f>
        <v>1.57</v>
      </c>
      <c r="B616" s="4">
        <f>IF('True_Odds_Calculator_3-way'!B617="","",'True_Odds_Calculator_3-way'!B617)</f>
        <v>4.1399999999999997</v>
      </c>
      <c r="C616" s="4">
        <f>IF('True_Odds_Calculator_3-way'!C617="","",'True_Odds_Calculator_3-way'!C617)</f>
        <v>6.48</v>
      </c>
      <c r="D616" s="4">
        <f t="shared" si="45"/>
        <v>3.2809556533363482E-2</v>
      </c>
      <c r="E616" s="4">
        <f t="shared" si="46"/>
        <v>1.5974283797572746</v>
      </c>
      <c r="F616" s="4">
        <f t="shared" si="47"/>
        <v>4.3363371525572818</v>
      </c>
      <c r="G616" s="4">
        <f t="shared" si="48"/>
        <v>6.9742560564634077</v>
      </c>
      <c r="I616" s="4">
        <f t="shared" si="49"/>
        <v>1.0328095565333635</v>
      </c>
    </row>
    <row r="617" spans="1:9" x14ac:dyDescent="0.2">
      <c r="A617" s="4">
        <f>IF('True_Odds_Calculator_3-way'!A618="","",'True_Odds_Calculator_3-way'!A618)</f>
        <v>4.57</v>
      </c>
      <c r="B617" s="4">
        <f>IF('True_Odds_Calculator_3-way'!B618="","",'True_Odds_Calculator_3-way'!B618)</f>
        <v>3.81</v>
      </c>
      <c r="C617" s="4">
        <f>IF('True_Odds_Calculator_3-way'!C618="","",'True_Odds_Calculator_3-way'!C618)</f>
        <v>1.82</v>
      </c>
      <c r="D617" s="4">
        <f t="shared" si="45"/>
        <v>3.0736121795581717E-2</v>
      </c>
      <c r="E617" s="4">
        <f t="shared" si="46"/>
        <v>4.7944842685265527</v>
      </c>
      <c r="F617" s="4">
        <f t="shared" si="47"/>
        <v>3.9647640685532854</v>
      </c>
      <c r="G617" s="4">
        <f t="shared" si="48"/>
        <v>1.8545816053008932</v>
      </c>
      <c r="I617" s="4">
        <f t="shared" si="49"/>
        <v>1.0307361217955817</v>
      </c>
    </row>
    <row r="618" spans="1:9" x14ac:dyDescent="0.2">
      <c r="A618" s="4">
        <f>IF('True_Odds_Calculator_3-way'!A619="","",'True_Odds_Calculator_3-way'!A619)</f>
        <v>2.44</v>
      </c>
      <c r="B618" s="4">
        <f>IF('True_Odds_Calculator_3-way'!B619="","",'True_Odds_Calculator_3-way'!B619)</f>
        <v>3.39</v>
      </c>
      <c r="C618" s="4">
        <f>IF('True_Odds_Calculator_3-way'!C619="","",'True_Odds_Calculator_3-way'!C619)</f>
        <v>3.09</v>
      </c>
      <c r="D618" s="4">
        <f t="shared" si="45"/>
        <v>2.8445911780489386E-2</v>
      </c>
      <c r="E618" s="4">
        <f t="shared" si="46"/>
        <v>2.4977888637539012</v>
      </c>
      <c r="F618" s="4">
        <f t="shared" si="47"/>
        <v>3.5025867285859</v>
      </c>
      <c r="G618" s="4">
        <f t="shared" si="48"/>
        <v>3.1832674741146372</v>
      </c>
      <c r="I618" s="4">
        <f t="shared" si="49"/>
        <v>1.0284459117804894</v>
      </c>
    </row>
    <row r="619" spans="1:9" x14ac:dyDescent="0.2">
      <c r="A619" s="4">
        <f>IF('True_Odds_Calculator_3-way'!A620="","",'True_Odds_Calculator_3-way'!A620)</f>
        <v>1.96</v>
      </c>
      <c r="B619" s="4">
        <f>IF('True_Odds_Calculator_3-way'!B620="","",'True_Odds_Calculator_3-way'!B620)</f>
        <v>3.65</v>
      </c>
      <c r="C619" s="4">
        <f>IF('True_Odds_Calculator_3-way'!C620="","",'True_Odds_Calculator_3-way'!C620)</f>
        <v>4.05</v>
      </c>
      <c r="D619" s="4">
        <f t="shared" si="45"/>
        <v>3.1090264619292762E-2</v>
      </c>
      <c r="E619" s="4">
        <f t="shared" si="46"/>
        <v>2.0006375628068414</v>
      </c>
      <c r="F619" s="4">
        <f t="shared" si="47"/>
        <v>3.7934945795436694</v>
      </c>
      <c r="G619" s="4">
        <f t="shared" si="48"/>
        <v>4.2274332237418051</v>
      </c>
      <c r="I619" s="4">
        <f t="shared" si="49"/>
        <v>1.0310902646192928</v>
      </c>
    </row>
    <row r="620" spans="1:9" x14ac:dyDescent="0.2">
      <c r="A620" s="4">
        <f>IF('True_Odds_Calculator_3-way'!A621="","",'True_Odds_Calculator_3-way'!A621)</f>
        <v>2.94</v>
      </c>
      <c r="B620" s="4">
        <f>IF('True_Odds_Calculator_3-way'!B621="","",'True_Odds_Calculator_3-way'!B621)</f>
        <v>3.49</v>
      </c>
      <c r="C620" s="4">
        <f>IF('True_Odds_Calculator_3-way'!C621="","",'True_Odds_Calculator_3-way'!C621)</f>
        <v>2.4900000000000002</v>
      </c>
      <c r="D620" s="4">
        <f t="shared" si="45"/>
        <v>2.8275431413978147E-2</v>
      </c>
      <c r="E620" s="4">
        <f t="shared" si="46"/>
        <v>3.023788958562001</v>
      </c>
      <c r="F620" s="4">
        <f t="shared" si="47"/>
        <v>3.608703807651009</v>
      </c>
      <c r="G620" s="4">
        <f t="shared" si="48"/>
        <v>2.5498412243440436</v>
      </c>
      <c r="I620" s="4">
        <f t="shared" si="49"/>
        <v>1.0282754314139781</v>
      </c>
    </row>
    <row r="621" spans="1:9" x14ac:dyDescent="0.2">
      <c r="A621" s="4">
        <f>IF('True_Odds_Calculator_3-way'!A622="","",'True_Odds_Calculator_3-way'!A622)</f>
        <v>1.8</v>
      </c>
      <c r="B621" s="4">
        <f>IF('True_Odds_Calculator_3-way'!B622="","",'True_Odds_Calculator_3-way'!B622)</f>
        <v>3.83</v>
      </c>
      <c r="C621" s="4">
        <f>IF('True_Odds_Calculator_3-way'!C622="","",'True_Odds_Calculator_3-way'!C622)</f>
        <v>4.6900000000000004</v>
      </c>
      <c r="D621" s="4">
        <f t="shared" si="45"/>
        <v>2.9871777504371755E-2</v>
      </c>
      <c r="E621" s="4">
        <f t="shared" si="46"/>
        <v>1.832850297776399</v>
      </c>
      <c r="F621" s="4">
        <f t="shared" si="47"/>
        <v>3.9818531569579183</v>
      </c>
      <c r="G621" s="4">
        <f t="shared" si="48"/>
        <v>4.9197500933244607</v>
      </c>
      <c r="I621" s="4">
        <f t="shared" si="49"/>
        <v>1.0298717775043718</v>
      </c>
    </row>
    <row r="622" spans="1:9" x14ac:dyDescent="0.2">
      <c r="A622" s="4">
        <f>IF('True_Odds_Calculator_3-way'!A623="","",'True_Odds_Calculator_3-way'!A623)</f>
        <v>2.0099999999999998</v>
      </c>
      <c r="B622" s="4">
        <f>IF('True_Odds_Calculator_3-way'!B623="","",'True_Odds_Calculator_3-way'!B623)</f>
        <v>3.91</v>
      </c>
      <c r="C622" s="4">
        <f>IF('True_Odds_Calculator_3-way'!C623="","",'True_Odds_Calculator_3-way'!C623)</f>
        <v>3.64</v>
      </c>
      <c r="D622" s="4">
        <f t="shared" si="45"/>
        <v>2.7992188239544857E-2</v>
      </c>
      <c r="E622" s="4">
        <f t="shared" si="46"/>
        <v>2.0484175928714103</v>
      </c>
      <c r="F622" s="4">
        <f t="shared" si="47"/>
        <v>4.0580504722243136</v>
      </c>
      <c r="G622" s="4">
        <f t="shared" si="48"/>
        <v>3.7679749552653425</v>
      </c>
      <c r="I622" s="4">
        <f t="shared" si="49"/>
        <v>1.0279921882395449</v>
      </c>
    </row>
    <row r="623" spans="1:9" x14ac:dyDescent="0.2">
      <c r="A623" s="4">
        <f>IF('True_Odds_Calculator_3-way'!A624="","",'True_Odds_Calculator_3-way'!A624)</f>
        <v>1.83</v>
      </c>
      <c r="B623" s="4">
        <f>IF('True_Odds_Calculator_3-way'!B624="","",'True_Odds_Calculator_3-way'!B624)</f>
        <v>3.62</v>
      </c>
      <c r="C623" s="4">
        <f>IF('True_Odds_Calculator_3-way'!C624="","",'True_Odds_Calculator_3-way'!C624)</f>
        <v>4.8600000000000003</v>
      </c>
      <c r="D623" s="4">
        <f t="shared" si="45"/>
        <v>2.8452498226773759E-2</v>
      </c>
      <c r="E623" s="4">
        <f t="shared" si="46"/>
        <v>1.862322514098339</v>
      </c>
      <c r="F623" s="4">
        <f t="shared" si="47"/>
        <v>3.7487030258770724</v>
      </c>
      <c r="G623" s="4">
        <f t="shared" si="48"/>
        <v>5.0948365407804586</v>
      </c>
      <c r="I623" s="4">
        <f t="shared" si="49"/>
        <v>1.0284524982267738</v>
      </c>
    </row>
    <row r="624" spans="1:9" x14ac:dyDescent="0.2">
      <c r="A624" s="4">
        <f>IF('True_Odds_Calculator_3-way'!A625="","",'True_Odds_Calculator_3-way'!A625)</f>
        <v>3.39</v>
      </c>
      <c r="B624" s="4">
        <f>IF('True_Odds_Calculator_3-way'!B625="","",'True_Odds_Calculator_3-way'!B625)</f>
        <v>3.51</v>
      </c>
      <c r="C624" s="4">
        <f>IF('True_Odds_Calculator_3-way'!C625="","",'True_Odds_Calculator_3-way'!C625)</f>
        <v>2.23</v>
      </c>
      <c r="D624" s="4">
        <f t="shared" si="45"/>
        <v>2.8316028911290703E-2</v>
      </c>
      <c r="E624" s="4">
        <f t="shared" si="46"/>
        <v>3.5020556698437573</v>
      </c>
      <c r="F624" s="4">
        <f t="shared" si="47"/>
        <v>3.6302699497581763</v>
      </c>
      <c r="G624" s="4">
        <f t="shared" si="48"/>
        <v>2.2779467893107488</v>
      </c>
      <c r="I624" s="4">
        <f t="shared" si="49"/>
        <v>1.0283160289112907</v>
      </c>
    </row>
    <row r="625" spans="1:9" x14ac:dyDescent="0.2">
      <c r="A625" s="4">
        <f>IF('True_Odds_Calculator_3-way'!A626="","",'True_Odds_Calculator_3-way'!A626)</f>
        <v>4.0199999999999996</v>
      </c>
      <c r="B625" s="4">
        <f>IF('True_Odds_Calculator_3-way'!B626="","",'True_Odds_Calculator_3-way'!B626)</f>
        <v>3.59</v>
      </c>
      <c r="C625" s="4">
        <f>IF('True_Odds_Calculator_3-way'!C626="","",'True_Odds_Calculator_3-way'!C626)</f>
        <v>1.99</v>
      </c>
      <c r="D625" s="4">
        <f t="shared" si="45"/>
        <v>2.9820313752969119E-2</v>
      </c>
      <c r="E625" s="4">
        <f t="shared" si="46"/>
        <v>4.1873221279165564</v>
      </c>
      <c r="F625" s="4">
        <f t="shared" si="47"/>
        <v>3.7228498038843911</v>
      </c>
      <c r="G625" s="4">
        <f t="shared" si="48"/>
        <v>2.0301581692039643</v>
      </c>
      <c r="I625" s="4">
        <f t="shared" si="49"/>
        <v>1.0298203137529691</v>
      </c>
    </row>
    <row r="626" spans="1:9" x14ac:dyDescent="0.2">
      <c r="A626" s="4">
        <f>IF('True_Odds_Calculator_3-way'!A627="","",'True_Odds_Calculator_3-way'!A627)</f>
        <v>4.04</v>
      </c>
      <c r="B626" s="4">
        <f>IF('True_Odds_Calculator_3-way'!B627="","",'True_Odds_Calculator_3-way'!B627)</f>
        <v>3.66</v>
      </c>
      <c r="C626" s="4">
        <f>IF('True_Odds_Calculator_3-way'!C627="","",'True_Odds_Calculator_3-way'!C627)</f>
        <v>1.97</v>
      </c>
      <c r="D626" s="4">
        <f t="shared" si="45"/>
        <v>2.8363009389063887E-2</v>
      </c>
      <c r="E626" s="4">
        <f t="shared" si="46"/>
        <v>4.200437907197359</v>
      </c>
      <c r="F626" s="4">
        <f t="shared" si="47"/>
        <v>3.791185919016435</v>
      </c>
      <c r="G626" s="4">
        <f t="shared" si="48"/>
        <v>2.0073876815495955</v>
      </c>
      <c r="I626" s="4">
        <f t="shared" si="49"/>
        <v>1.0283630093890639</v>
      </c>
    </row>
    <row r="627" spans="1:9" x14ac:dyDescent="0.2">
      <c r="A627" s="4">
        <f>IF('True_Odds_Calculator_3-way'!A628="","",'True_Odds_Calculator_3-way'!A628)</f>
        <v>3.63</v>
      </c>
      <c r="B627" s="4">
        <f>IF('True_Odds_Calculator_3-way'!B628="","",'True_Odds_Calculator_3-way'!B628)</f>
        <v>3.38</v>
      </c>
      <c r="C627" s="4">
        <f>IF('True_Odds_Calculator_3-way'!C628="","",'True_Odds_Calculator_3-way'!C628)</f>
        <v>2.19</v>
      </c>
      <c r="D627" s="4">
        <f t="shared" si="45"/>
        <v>2.7961086395802415E-2</v>
      </c>
      <c r="E627" s="4">
        <f t="shared" si="46"/>
        <v>3.7571141209676724</v>
      </c>
      <c r="F627" s="4">
        <f t="shared" si="47"/>
        <v>3.4899430620753007</v>
      </c>
      <c r="G627" s="4">
        <f t="shared" si="48"/>
        <v>2.2356328275270361</v>
      </c>
      <c r="I627" s="4">
        <f t="shared" si="49"/>
        <v>1.0279610863958024</v>
      </c>
    </row>
    <row r="628" spans="1:9" x14ac:dyDescent="0.2">
      <c r="A628" s="4">
        <f>IF('True_Odds_Calculator_3-way'!A629="","",'True_Odds_Calculator_3-way'!A629)</f>
        <v>2.78</v>
      </c>
      <c r="B628" s="4">
        <f>IF('True_Odds_Calculator_3-way'!B629="","",'True_Odds_Calculator_3-way'!B629)</f>
        <v>3.33</v>
      </c>
      <c r="C628" s="4">
        <f>IF('True_Odds_Calculator_3-way'!C629="","",'True_Odds_Calculator_3-way'!C629)</f>
        <v>2.72</v>
      </c>
      <c r="D628" s="4">
        <f t="shared" si="45"/>
        <v>2.7659589339657176E-2</v>
      </c>
      <c r="E628" s="4">
        <f t="shared" si="46"/>
        <v>2.8531291801491507</v>
      </c>
      <c r="F628" s="4">
        <f t="shared" si="47"/>
        <v>3.4354764946202372</v>
      </c>
      <c r="G628" s="4">
        <f t="shared" si="48"/>
        <v>2.7899668662648702</v>
      </c>
      <c r="I628" s="4">
        <f t="shared" si="49"/>
        <v>1.0276595893396572</v>
      </c>
    </row>
    <row r="629" spans="1:9" x14ac:dyDescent="0.2">
      <c r="A629" s="4">
        <f>IF('True_Odds_Calculator_3-way'!A630="","",'True_Odds_Calculator_3-way'!A630)</f>
        <v>1.57</v>
      </c>
      <c r="B629" s="4">
        <f>IF('True_Odds_Calculator_3-way'!B630="","",'True_Odds_Calculator_3-way'!B630)</f>
        <v>4.17</v>
      </c>
      <c r="C629" s="4">
        <f>IF('True_Odds_Calculator_3-way'!C630="","",'True_Odds_Calculator_3-way'!C630)</f>
        <v>6.4</v>
      </c>
      <c r="D629" s="4">
        <f t="shared" si="45"/>
        <v>3.3000828636453816E-2</v>
      </c>
      <c r="E629" s="4">
        <f t="shared" si="46"/>
        <v>1.5975910909408415</v>
      </c>
      <c r="F629" s="4">
        <f t="shared" si="47"/>
        <v>4.3704789011329819</v>
      </c>
      <c r="G629" s="4">
        <f t="shared" si="48"/>
        <v>6.8846946756373653</v>
      </c>
      <c r="I629" s="4">
        <f t="shared" si="49"/>
        <v>1.0330008286364538</v>
      </c>
    </row>
    <row r="630" spans="1:9" x14ac:dyDescent="0.2">
      <c r="A630" s="4">
        <f>IF('True_Odds_Calculator_3-way'!A631="","",'True_Odds_Calculator_3-way'!A631)</f>
        <v>2.4</v>
      </c>
      <c r="B630" s="4">
        <f>IF('True_Odds_Calculator_3-way'!B631="","",'True_Odds_Calculator_3-way'!B631)</f>
        <v>3.46</v>
      </c>
      <c r="C630" s="4">
        <f>IF('True_Odds_Calculator_3-way'!C631="","",'True_Odds_Calculator_3-way'!C631)</f>
        <v>3.11</v>
      </c>
      <c r="D630" s="4">
        <f t="shared" si="45"/>
        <v>2.722741606725787E-2</v>
      </c>
      <c r="E630" s="4">
        <f t="shared" si="46"/>
        <v>2.4534406801559538</v>
      </c>
      <c r="F630" s="4">
        <f t="shared" si="47"/>
        <v>3.5721744454751851</v>
      </c>
      <c r="G630" s="4">
        <f t="shared" si="48"/>
        <v>3.2003317796309121</v>
      </c>
      <c r="I630" s="4">
        <f t="shared" si="49"/>
        <v>1.0272274160672579</v>
      </c>
    </row>
    <row r="631" spans="1:9" x14ac:dyDescent="0.2">
      <c r="A631" s="4">
        <f>IF('True_Odds_Calculator_3-way'!A632="","",'True_Odds_Calculator_3-way'!A632)</f>
        <v>2.91</v>
      </c>
      <c r="B631" s="4">
        <f>IF('True_Odds_Calculator_3-way'!B632="","",'True_Odds_Calculator_3-way'!B632)</f>
        <v>3.28</v>
      </c>
      <c r="C631" s="4">
        <f>IF('True_Odds_Calculator_3-way'!C632="","",'True_Odds_Calculator_3-way'!C632)</f>
        <v>2.64</v>
      </c>
      <c r="D631" s="4">
        <f t="shared" si="45"/>
        <v>2.7308539252215436E-2</v>
      </c>
      <c r="E631" s="4">
        <f t="shared" si="46"/>
        <v>2.989181268790428</v>
      </c>
      <c r="F631" s="4">
        <f t="shared" si="47"/>
        <v>3.380946042841134</v>
      </c>
      <c r="G631" s="4">
        <f t="shared" si="48"/>
        <v>2.7050053760301194</v>
      </c>
      <c r="I631" s="4">
        <f t="shared" si="49"/>
        <v>1.0273085392522154</v>
      </c>
    </row>
    <row r="632" spans="1:9" x14ac:dyDescent="0.2">
      <c r="A632" s="4">
        <f>IF('True_Odds_Calculator_3-way'!A633="","",'True_Odds_Calculator_3-way'!A633)</f>
        <v>2.29</v>
      </c>
      <c r="B632" s="4">
        <f>IF('True_Odds_Calculator_3-way'!B633="","",'True_Odds_Calculator_3-way'!B633)</f>
        <v>3.4</v>
      </c>
      <c r="C632" s="4">
        <f>IF('True_Odds_Calculator_3-way'!C633="","",'True_Odds_Calculator_3-way'!C633)</f>
        <v>3.36</v>
      </c>
      <c r="D632" s="4">
        <f t="shared" si="45"/>
        <v>2.8417917385294755E-2</v>
      </c>
      <c r="E632" s="4">
        <f t="shared" si="46"/>
        <v>2.3407769376316789</v>
      </c>
      <c r="F632" s="4">
        <f t="shared" si="47"/>
        <v>3.5131478583476272</v>
      </c>
      <c r="G632" s="4">
        <f t="shared" si="48"/>
        <v>3.4704579704402829</v>
      </c>
      <c r="I632" s="4">
        <f t="shared" si="49"/>
        <v>1.0284179173852948</v>
      </c>
    </row>
    <row r="633" spans="1: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3.66</v>
      </c>
      <c r="C633" s="4">
        <f>IF('True_Odds_Calculator_3-way'!C634="","",'True_Odds_Calculator_3-way'!C634)</f>
        <v>4.57</v>
      </c>
      <c r="D633" s="4">
        <f t="shared" si="45"/>
        <v>2.9676833061979879E-2</v>
      </c>
      <c r="E633" s="4">
        <f t="shared" si="46"/>
        <v>1.8948648239747929</v>
      </c>
      <c r="F633" s="4">
        <f t="shared" si="47"/>
        <v>3.7974909563007078</v>
      </c>
      <c r="G633" s="4">
        <f t="shared" si="48"/>
        <v>4.7863813346904935</v>
      </c>
      <c r="I633" s="4">
        <f t="shared" si="49"/>
        <v>1.0296768330619799</v>
      </c>
    </row>
    <row r="634" spans="1:9" x14ac:dyDescent="0.2">
      <c r="A634" s="4">
        <f>IF('True_Odds_Calculator_3-way'!A635="","",'True_Odds_Calculator_3-way'!A635)</f>
        <v>3</v>
      </c>
      <c r="B634" s="4">
        <f>IF('True_Odds_Calculator_3-way'!B635="","",'True_Odds_Calculator_3-way'!B635)</f>
        <v>3.4</v>
      </c>
      <c r="C634" s="4">
        <f>IF('True_Odds_Calculator_3-way'!C635="","",'True_Odds_Calculator_3-way'!C635)</f>
        <v>2.4900000000000002</v>
      </c>
      <c r="D634" s="4">
        <f t="shared" si="45"/>
        <v>2.9057406094967986E-2</v>
      </c>
      <c r="E634" s="4">
        <f t="shared" si="46"/>
        <v>3.0897810218978097</v>
      </c>
      <c r="F634" s="4">
        <f t="shared" si="47"/>
        <v>3.5157807308970095</v>
      </c>
      <c r="G634" s="4">
        <f t="shared" si="48"/>
        <v>2.5515370705244123</v>
      </c>
      <c r="I634" s="4">
        <f t="shared" si="49"/>
        <v>1.029057406094968</v>
      </c>
    </row>
    <row r="635" spans="1:9" x14ac:dyDescent="0.2">
      <c r="A635" s="4">
        <f>IF('True_Odds_Calculator_3-way'!A636="","",'True_Odds_Calculator_3-way'!A636)</f>
        <v>2.02</v>
      </c>
      <c r="B635" s="4">
        <f>IF('True_Odds_Calculator_3-way'!B636="","",'True_Odds_Calculator_3-way'!B636)</f>
        <v>3.41</v>
      </c>
      <c r="C635" s="4">
        <f>IF('True_Odds_Calculator_3-way'!C636="","",'True_Odds_Calculator_3-way'!C636)</f>
        <v>4.17</v>
      </c>
      <c r="D635" s="4">
        <f t="shared" si="45"/>
        <v>2.811279039252268E-2</v>
      </c>
      <c r="E635" s="4">
        <f t="shared" si="46"/>
        <v>2.0589749102507304</v>
      </c>
      <c r="F635" s="4">
        <f t="shared" si="47"/>
        <v>3.5225630504964012</v>
      </c>
      <c r="G635" s="4">
        <f t="shared" si="48"/>
        <v>4.3395766772318245</v>
      </c>
      <c r="I635" s="4">
        <f t="shared" si="49"/>
        <v>1.0281127903925227</v>
      </c>
    </row>
    <row r="636" spans="1:9" x14ac:dyDescent="0.2">
      <c r="A636" s="4">
        <f>IF('True_Odds_Calculator_3-way'!A637="","",'True_Odds_Calculator_3-way'!A637)</f>
        <v>2.2599999999999998</v>
      </c>
      <c r="B636" s="4">
        <f>IF('True_Odds_Calculator_3-way'!B637="","",'True_Odds_Calculator_3-way'!B637)</f>
        <v>3.51</v>
      </c>
      <c r="C636" s="4">
        <f>IF('True_Odds_Calculator_3-way'!C637="","",'True_Odds_Calculator_3-way'!C637)</f>
        <v>3.32</v>
      </c>
      <c r="D636" s="4">
        <f t="shared" si="45"/>
        <v>2.8582980283587966E-2</v>
      </c>
      <c r="E636" s="4">
        <f t="shared" si="46"/>
        <v>2.3097343828858512</v>
      </c>
      <c r="F636" s="4">
        <f t="shared" si="47"/>
        <v>3.6314430336181291</v>
      </c>
      <c r="G636" s="4">
        <f t="shared" si="48"/>
        <v>3.4284480924131495</v>
      </c>
      <c r="I636" s="4">
        <f t="shared" si="49"/>
        <v>1.028582980283588</v>
      </c>
    </row>
    <row r="637" spans="1:9" x14ac:dyDescent="0.2">
      <c r="A637" s="4">
        <f>IF('True_Odds_Calculator_3-way'!A638="","",'True_Odds_Calculator_3-way'!A638)</f>
        <v>1.46</v>
      </c>
      <c r="B637" s="4">
        <f>IF('True_Odds_Calculator_3-way'!B638="","",'True_Odds_Calculator_3-way'!B638)</f>
        <v>4.08</v>
      </c>
      <c r="C637" s="4">
        <f>IF('True_Odds_Calculator_3-way'!C638="","",'True_Odds_Calculator_3-way'!C638)</f>
        <v>8.18</v>
      </c>
      <c r="D637" s="4">
        <f t="shared" si="45"/>
        <v>5.2278934818057454E-2</v>
      </c>
      <c r="E637" s="4">
        <f t="shared" si="46"/>
        <v>1.4981156807858471</v>
      </c>
      <c r="F637" s="4">
        <f t="shared" si="47"/>
        <v>4.3922888911110416</v>
      </c>
      <c r="G637" s="4">
        <f t="shared" si="48"/>
        <v>9.5398840333344079</v>
      </c>
      <c r="I637" s="4">
        <f t="shared" si="49"/>
        <v>1.0522789348180575</v>
      </c>
    </row>
    <row r="638" spans="1:9" x14ac:dyDescent="0.2">
      <c r="A638" s="4">
        <f>IF('True_Odds_Calculator_3-way'!A639="","",'True_Odds_Calculator_3-way'!A639)</f>
        <v>2.81</v>
      </c>
      <c r="B638" s="4">
        <f>IF('True_Odds_Calculator_3-way'!B639="","",'True_Odds_Calculator_3-way'!B639)</f>
        <v>3.83</v>
      </c>
      <c r="C638" s="4">
        <f>IF('True_Odds_Calculator_3-way'!C639="","",'True_Odds_Calculator_3-way'!C639)</f>
        <v>2.34</v>
      </c>
      <c r="D638" s="4">
        <f t="shared" si="45"/>
        <v>4.4318919215549091E-2</v>
      </c>
      <c r="E638" s="4">
        <f t="shared" si="46"/>
        <v>2.9317009282170194</v>
      </c>
      <c r="F638" s="4">
        <f t="shared" si="47"/>
        <v>4.059699790683351</v>
      </c>
      <c r="G638" s="4">
        <f t="shared" si="48"/>
        <v>2.4237873146717974</v>
      </c>
      <c r="I638" s="4">
        <f t="shared" si="49"/>
        <v>1.0443189192155491</v>
      </c>
    </row>
    <row r="639" spans="1:9" x14ac:dyDescent="0.2">
      <c r="A639" s="4">
        <f>IF('True_Odds_Calculator_3-way'!A640="","",'True_Odds_Calculator_3-way'!A640)</f>
        <v>2.62</v>
      </c>
      <c r="B639" s="4">
        <f>IF('True_Odds_Calculator_3-way'!B640="","",'True_Odds_Calculator_3-way'!B640)</f>
        <v>3.19</v>
      </c>
      <c r="C639" s="4">
        <f>IF('True_Odds_Calculator_3-way'!C640="","",'True_Odds_Calculator_3-way'!C640)</f>
        <v>3.01</v>
      </c>
      <c r="D639" s="4">
        <f t="shared" si="45"/>
        <v>2.7384926758690975E-2</v>
      </c>
      <c r="E639" s="4">
        <f t="shared" si="46"/>
        <v>2.6841956784664305</v>
      </c>
      <c r="F639" s="4">
        <f t="shared" si="47"/>
        <v>3.2856766211524602</v>
      </c>
      <c r="G639" s="4">
        <f t="shared" si="48"/>
        <v>3.0950399676384297</v>
      </c>
      <c r="I639" s="4">
        <f t="shared" si="49"/>
        <v>1.027384926758691</v>
      </c>
    </row>
    <row r="640" spans="1:9" x14ac:dyDescent="0.2">
      <c r="A640" s="4">
        <f>IF('True_Odds_Calculator_3-way'!A641="","",'True_Odds_Calculator_3-way'!A641)</f>
        <v>2.2599999999999998</v>
      </c>
      <c r="B640" s="4">
        <f>IF('True_Odds_Calculator_3-way'!B641="","",'True_Odds_Calculator_3-way'!B641)</f>
        <v>3.11</v>
      </c>
      <c r="C640" s="4">
        <f>IF('True_Odds_Calculator_3-way'!C641="","",'True_Odds_Calculator_3-way'!C641)</f>
        <v>3.78</v>
      </c>
      <c r="D640" s="4">
        <f t="shared" si="45"/>
        <v>2.8571549016587872E-2</v>
      </c>
      <c r="E640" s="4">
        <f t="shared" si="46"/>
        <v>2.3097140549458404</v>
      </c>
      <c r="F640" s="4">
        <f t="shared" si="47"/>
        <v>3.2049272943179603</v>
      </c>
      <c r="G640" s="4">
        <f t="shared" si="48"/>
        <v>3.921162443028158</v>
      </c>
      <c r="I640" s="4">
        <f t="shared" si="49"/>
        <v>1.0285715490165879</v>
      </c>
    </row>
    <row r="641" spans="1:9" x14ac:dyDescent="0.2">
      <c r="A641" s="4">
        <f>IF('True_Odds_Calculator_3-way'!A642="","",'True_Odds_Calculator_3-way'!A642)</f>
        <v>1.72</v>
      </c>
      <c r="B641" s="4">
        <f>IF('True_Odds_Calculator_3-way'!B642="","",'True_Odds_Calculator_3-way'!B642)</f>
        <v>3.72</v>
      </c>
      <c r="C641" s="4">
        <f>IF('True_Odds_Calculator_3-way'!C642="","",'True_Odds_Calculator_3-way'!C642)</f>
        <v>5.54</v>
      </c>
      <c r="D641" s="4">
        <f t="shared" si="45"/>
        <v>3.0717968300739473E-2</v>
      </c>
      <c r="E641" s="4">
        <f t="shared" si="46"/>
        <v>1.7508350684492702</v>
      </c>
      <c r="F641" s="4">
        <f t="shared" si="47"/>
        <v>3.8673068015985148</v>
      </c>
      <c r="G641" s="4">
        <f t="shared" si="48"/>
        <v>5.8731599811248403</v>
      </c>
      <c r="I641" s="4">
        <f t="shared" si="49"/>
        <v>1.0307179683007395</v>
      </c>
    </row>
    <row r="642" spans="1:9" x14ac:dyDescent="0.2">
      <c r="A642" s="4">
        <f>IF('True_Odds_Calculator_3-way'!A643="","",'True_Odds_Calculator_3-way'!A643)</f>
        <v>2.33</v>
      </c>
      <c r="B642" s="4">
        <f>IF('True_Odds_Calculator_3-way'!B643="","",'True_Odds_Calculator_3-way'!B643)</f>
        <v>3.38</v>
      </c>
      <c r="C642" s="4">
        <f>IF('True_Odds_Calculator_3-way'!C643="","",'True_Odds_Calculator_3-way'!C643)</f>
        <v>3.29</v>
      </c>
      <c r="D642" s="4">
        <f t="shared" si="45"/>
        <v>2.8993905303058565E-2</v>
      </c>
      <c r="E642" s="4">
        <f t="shared" si="46"/>
        <v>2.383677069955914</v>
      </c>
      <c r="F642" s="4">
        <f t="shared" si="47"/>
        <v>3.494141248535795</v>
      </c>
      <c r="G642" s="4">
        <f t="shared" si="48"/>
        <v>3.3980464932712904</v>
      </c>
      <c r="I642" s="4">
        <f t="shared" si="49"/>
        <v>1.0289939053030586</v>
      </c>
    </row>
    <row r="643" spans="1:9" x14ac:dyDescent="0.2">
      <c r="A643" s="4">
        <f>IF('True_Odds_Calculator_3-way'!A644="","",'True_Odds_Calculator_3-way'!A644)</f>
        <v>1.91</v>
      </c>
      <c r="B643" s="4">
        <f>IF('True_Odds_Calculator_3-way'!B644="","",'True_Odds_Calculator_3-way'!B644)</f>
        <v>3.46</v>
      </c>
      <c r="C643" s="4">
        <f>IF('True_Odds_Calculator_3-way'!C644="","",'True_Odds_Calculator_3-way'!C644)</f>
        <v>4.62</v>
      </c>
      <c r="D643" s="4">
        <f t="shared" ref="D643:D706" si="50">IF(A643="","",((1/A643)+(1/B643)+(1/C643))-1)</f>
        <v>2.902776691476272E-2</v>
      </c>
      <c r="E643" s="4">
        <f t="shared" ref="E643:E706" si="51">IF(A643="","",(3*A643)/(3-($D643*A643)))</f>
        <v>1.9459633716492937</v>
      </c>
      <c r="F643" s="4">
        <f t="shared" ref="F643:F706" si="52">IF(B643="","",(3*B643)/(3-($D643*B643)))</f>
        <v>3.5798486473168567</v>
      </c>
      <c r="G643" s="4">
        <f t="shared" ref="G643:G706" si="53">IF(C643="","",(3*C643)/(3-($D643*C643)))</f>
        <v>4.8361910949013946</v>
      </c>
      <c r="I643" s="4">
        <f t="shared" ref="I643:I706" si="54">IF(A643="","",D643+1)</f>
        <v>1.0290277669147627</v>
      </c>
    </row>
    <row r="644" spans="1: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3.17</v>
      </c>
      <c r="C644" s="4">
        <f>IF('True_Odds_Calculator_3-way'!C645="","",'True_Odds_Calculator_3-way'!C645)</f>
        <v>3.21</v>
      </c>
      <c r="D644" s="4">
        <f t="shared" si="50"/>
        <v>2.8590318702801376E-2</v>
      </c>
      <c r="E644" s="4">
        <f t="shared" si="51"/>
        <v>2.5505238402449066</v>
      </c>
      <c r="F644" s="4">
        <f t="shared" si="52"/>
        <v>3.2687503765433763</v>
      </c>
      <c r="G644" s="4">
        <f t="shared" si="53"/>
        <v>3.3112980409525505</v>
      </c>
      <c r="I644" s="4">
        <f t="shared" si="54"/>
        <v>1.0285903187028014</v>
      </c>
    </row>
    <row r="645" spans="1:9" x14ac:dyDescent="0.2">
      <c r="A645" s="4">
        <f>IF('True_Odds_Calculator_3-way'!A646="","",'True_Odds_Calculator_3-way'!A646)</f>
        <v>1.83</v>
      </c>
      <c r="B645" s="4">
        <f>IF('True_Odds_Calculator_3-way'!B646="","",'True_Odds_Calculator_3-way'!B646)</f>
        <v>3.64</v>
      </c>
      <c r="C645" s="4">
        <f>IF('True_Odds_Calculator_3-way'!C646="","",'True_Odds_Calculator_3-way'!C646)</f>
        <v>4.32</v>
      </c>
      <c r="D645" s="4">
        <f t="shared" si="50"/>
        <v>5.2654843638449966E-2</v>
      </c>
      <c r="E645" s="4">
        <f t="shared" si="51"/>
        <v>1.8907291904296841</v>
      </c>
      <c r="F645" s="4">
        <f t="shared" si="52"/>
        <v>3.8884230962979922</v>
      </c>
      <c r="G645" s="4">
        <f t="shared" si="53"/>
        <v>4.6744291216816789</v>
      </c>
      <c r="I645" s="4">
        <f t="shared" si="54"/>
        <v>1.05265484363845</v>
      </c>
    </row>
    <row r="646" spans="1:9" x14ac:dyDescent="0.2">
      <c r="A646" s="4">
        <f>IF('True_Odds_Calculator_3-way'!A647="","",'True_Odds_Calculator_3-way'!A647)</f>
        <v>2.4300000000000002</v>
      </c>
      <c r="B646" s="4">
        <f>IF('True_Odds_Calculator_3-way'!B647="","",'True_Odds_Calculator_3-way'!B647)</f>
        <v>3.67</v>
      </c>
      <c r="C646" s="4">
        <f>IF('True_Odds_Calculator_3-way'!C647="","",'True_Odds_Calculator_3-way'!C647)</f>
        <v>2.95</v>
      </c>
      <c r="D646" s="4">
        <f t="shared" si="50"/>
        <v>2.2985248625011057E-2</v>
      </c>
      <c r="E646" s="4">
        <f t="shared" si="51"/>
        <v>2.4761001600167156</v>
      </c>
      <c r="F646" s="4">
        <f t="shared" si="52"/>
        <v>3.776181001727446</v>
      </c>
      <c r="G646" s="4">
        <f t="shared" si="53"/>
        <v>3.0182182553878945</v>
      </c>
      <c r="I646" s="4">
        <f t="shared" si="54"/>
        <v>1.0229852486250111</v>
      </c>
    </row>
    <row r="647" spans="1:9" x14ac:dyDescent="0.2">
      <c r="A647" s="4">
        <f>IF('True_Odds_Calculator_3-way'!A648="","",'True_Odds_Calculator_3-way'!A648)</f>
        <v>2.4</v>
      </c>
      <c r="B647" s="4">
        <f>IF('True_Odds_Calculator_3-way'!B648="","",'True_Odds_Calculator_3-way'!B648)</f>
        <v>3.07</v>
      </c>
      <c r="C647" s="4">
        <f>IF('True_Odds_Calculator_3-way'!C648="","",'True_Odds_Calculator_3-way'!C648)</f>
        <v>3.43</v>
      </c>
      <c r="D647" s="4">
        <f t="shared" si="50"/>
        <v>3.3944755193841214E-2</v>
      </c>
      <c r="E647" s="4">
        <f t="shared" si="51"/>
        <v>2.4669931837498096</v>
      </c>
      <c r="F647" s="4">
        <f t="shared" si="52"/>
        <v>3.1804796850761008</v>
      </c>
      <c r="G647" s="4">
        <f t="shared" si="53"/>
        <v>3.5684938534717374</v>
      </c>
      <c r="I647" s="4">
        <f t="shared" si="54"/>
        <v>1.0339447551938412</v>
      </c>
    </row>
    <row r="648" spans="1:9" x14ac:dyDescent="0.2">
      <c r="A648" s="4">
        <f>IF('True_Odds_Calculator_3-way'!A649="","",'True_Odds_Calculator_3-way'!A649)</f>
        <v>2.79</v>
      </c>
      <c r="B648" s="4">
        <f>IF('True_Odds_Calculator_3-way'!B649="","",'True_Odds_Calculator_3-way'!B649)</f>
        <v>2.85</v>
      </c>
      <c r="C648" s="4">
        <f>IF('True_Odds_Calculator_3-way'!C649="","",'True_Odds_Calculator_3-way'!C649)</f>
        <v>3.08</v>
      </c>
      <c r="D648" s="4">
        <f t="shared" si="50"/>
        <v>3.3975456725881203E-2</v>
      </c>
      <c r="E648" s="4">
        <f t="shared" si="51"/>
        <v>2.8810324869656876</v>
      </c>
      <c r="F648" s="4">
        <f t="shared" si="52"/>
        <v>2.9450566629468584</v>
      </c>
      <c r="G648" s="4">
        <f t="shared" si="53"/>
        <v>3.191317854508779</v>
      </c>
      <c r="I648" s="4">
        <f t="shared" si="54"/>
        <v>1.0339754567258812</v>
      </c>
    </row>
    <row r="649" spans="1:9" x14ac:dyDescent="0.2">
      <c r="A649" s="4">
        <f>IF('True_Odds_Calculator_3-way'!A650="","",'True_Odds_Calculator_3-way'!A650)</f>
        <v>3.54</v>
      </c>
      <c r="B649" s="4">
        <f>IF('True_Odds_Calculator_3-way'!B650="","",'True_Odds_Calculator_3-way'!B650)</f>
        <v>2.82</v>
      </c>
      <c r="C649" s="4">
        <f>IF('True_Odds_Calculator_3-way'!C650="","",'True_Odds_Calculator_3-way'!C650)</f>
        <v>2.52</v>
      </c>
      <c r="D649" s="4">
        <f t="shared" si="50"/>
        <v>3.3921201609625751E-2</v>
      </c>
      <c r="E649" s="4">
        <f t="shared" si="51"/>
        <v>3.6876037826123671</v>
      </c>
      <c r="F649" s="4">
        <f t="shared" si="52"/>
        <v>2.912879882617105</v>
      </c>
      <c r="G649" s="4">
        <f t="shared" si="53"/>
        <v>2.5939103880741801</v>
      </c>
      <c r="I649" s="4">
        <f t="shared" si="54"/>
        <v>1.0339212016096258</v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1.4</v>
      </c>
      <c r="B2" s="4">
        <f>IF('True_Odds_Calculator_2-way'!B3="","",'True_Odds_Calculator_2-way'!B3)</f>
        <v>3.09</v>
      </c>
      <c r="C2" s="4">
        <f>1/A2</f>
        <v>0.7142857142857143</v>
      </c>
      <c r="D2">
        <f>1/B2</f>
        <v>0.3236245954692557</v>
      </c>
      <c r="E2">
        <f>C2+D2-1</f>
        <v>3.7910309754970006E-2</v>
      </c>
      <c r="F2">
        <f>C2+D2-(C2*D2)-1</f>
        <v>-0.19325011558021266</v>
      </c>
      <c r="G2">
        <v>0</v>
      </c>
      <c r="H2">
        <f>C2*D2</f>
        <v>0.23116042533518266</v>
      </c>
      <c r="I2">
        <f>((-4*F2*H2)^0.5)/(2*F2)</f>
        <v>-1.0936965981495179</v>
      </c>
      <c r="J2">
        <f>(-((-4*F2*H2)^0.5))/(2*F2)</f>
        <v>1.0936965981495179</v>
      </c>
      <c r="K2">
        <f>IF(A2="","",(C2/($J2+C2-($J2*C2))))</f>
        <v>0.69566251121124423</v>
      </c>
      <c r="L2">
        <f>IF(B2="","",(D2/($J2+D2-($J2*D2))))</f>
        <v>0.30433748878875555</v>
      </c>
      <c r="M2">
        <f>IF(A2="","",1/K2)</f>
        <v>1.4374786392598076</v>
      </c>
      <c r="N2">
        <f>IF(B2="","",1/L2)</f>
        <v>3.2858258901324922</v>
      </c>
    </row>
    <row r="3" spans="1:14" x14ac:dyDescent="0.25">
      <c r="A3" s="4">
        <f>IF('True_Odds_Calculator_2-way'!A4="","",'True_Odds_Calculator_2-way'!A4)</f>
        <v>1.78</v>
      </c>
      <c r="B3" s="4">
        <f>IF('True_Odds_Calculator_2-way'!B4="","",'True_Odds_Calculator_2-way'!B4)</f>
        <v>2.11</v>
      </c>
      <c r="C3" s="4">
        <f t="shared" ref="C3:C66" si="0">1/A3</f>
        <v>0.5617977528089888</v>
      </c>
      <c r="D3">
        <f t="shared" ref="D3:D66" si="1">1/B3</f>
        <v>0.47393364928909953</v>
      </c>
      <c r="E3">
        <f t="shared" ref="E3:E66" si="2">C3+D3-1</f>
        <v>3.5731402098088338E-2</v>
      </c>
      <c r="F3">
        <f t="shared" ref="F3:F66" si="3">C3+D3-(C3*D3)-1</f>
        <v>-0.23052345705309119</v>
      </c>
      <c r="G3">
        <v>0</v>
      </c>
      <c r="H3">
        <f t="shared" ref="H3:H66" si="4">C3*D3</f>
        <v>0.26625485915117952</v>
      </c>
      <c r="I3">
        <f t="shared" ref="I3:I66" si="5">((-4*F3*H3)^0.5)/(2*F3)</f>
        <v>-1.0747098003652684</v>
      </c>
      <c r="J3">
        <f t="shared" ref="J3:J66" si="6">(-((-4*F3*H3)^0.5))/(2*F3)</f>
        <v>1.0747098003652684</v>
      </c>
      <c r="K3">
        <f t="shared" ref="K3:K66" si="7">IF(A3="","",(C3/($J3+C3-($J3*C3))))</f>
        <v>0.54398865104166871</v>
      </c>
      <c r="L3">
        <f t="shared" ref="L3:L66" si="8">IF(B3="","",(D3/($J3+D3-($J3*D3))))</f>
        <v>0.45601134895833134</v>
      </c>
      <c r="M3">
        <f t="shared" ref="M3:M66" si="9">IF(A3="","",1/K3)</f>
        <v>1.838273644284909</v>
      </c>
      <c r="N3">
        <f t="shared" ref="N3:N66" si="10">IF(B3="","",1/L3)</f>
        <v>2.192927878405448</v>
      </c>
    </row>
    <row r="4" spans="1:14" x14ac:dyDescent="0.25">
      <c r="A4" s="4">
        <f>IF('True_Odds_Calculator_2-way'!A5="","",'True_Odds_Calculator_2-way'!A5)</f>
        <v>1.54</v>
      </c>
      <c r="B4" s="4">
        <f>IF('True_Odds_Calculator_2-way'!B5="","",'True_Odds_Calculator_2-way'!B5)</f>
        <v>2.58</v>
      </c>
      <c r="C4" s="4">
        <f t="shared" si="0"/>
        <v>0.64935064935064934</v>
      </c>
      <c r="D4">
        <f t="shared" si="1"/>
        <v>0.38759689922480617</v>
      </c>
      <c r="E4">
        <f t="shared" si="2"/>
        <v>3.6947548575455569E-2</v>
      </c>
      <c r="F4">
        <f t="shared" si="3"/>
        <v>-0.21473874962247053</v>
      </c>
      <c r="G4">
        <v>0</v>
      </c>
      <c r="H4">
        <f t="shared" si="4"/>
        <v>0.25168629819792609</v>
      </c>
      <c r="I4">
        <f t="shared" si="5"/>
        <v>-1.0826163374360516</v>
      </c>
      <c r="J4">
        <f t="shared" si="6"/>
        <v>1.0826163374360516</v>
      </c>
      <c r="K4">
        <f t="shared" si="7"/>
        <v>0.63106898163419312</v>
      </c>
      <c r="L4">
        <f t="shared" si="8"/>
        <v>0.36893101836580677</v>
      </c>
      <c r="M4">
        <f t="shared" si="9"/>
        <v>1.5846128222154678</v>
      </c>
      <c r="N4">
        <f t="shared" si="10"/>
        <v>2.7105338131489622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2.23</v>
      </c>
      <c r="C5" s="4">
        <f t="shared" si="0"/>
        <v>0.58139534883720934</v>
      </c>
      <c r="D5">
        <f t="shared" si="1"/>
        <v>0.44843049327354262</v>
      </c>
      <c r="E5">
        <f t="shared" si="2"/>
        <v>2.982584211075201E-2</v>
      </c>
      <c r="F5">
        <f t="shared" si="3"/>
        <v>-0.23088956095526114</v>
      </c>
      <c r="G5">
        <v>0</v>
      </c>
      <c r="H5">
        <f t="shared" si="4"/>
        <v>0.26071540306601315</v>
      </c>
      <c r="I5">
        <f t="shared" si="5"/>
        <v>-1.0626278551055641</v>
      </c>
      <c r="J5">
        <f t="shared" si="6"/>
        <v>1.0626278551055641</v>
      </c>
      <c r="K5">
        <f t="shared" si="7"/>
        <v>0.56654268925198559</v>
      </c>
      <c r="L5">
        <f t="shared" si="8"/>
        <v>0.43345731074801436</v>
      </c>
      <c r="M5">
        <f t="shared" si="9"/>
        <v>1.7650920556760061</v>
      </c>
      <c r="N5">
        <f t="shared" si="10"/>
        <v>2.3070322617798436</v>
      </c>
    </row>
    <row r="6" spans="1:14" x14ac:dyDescent="0.25">
      <c r="A6" s="4">
        <f>IF('True_Odds_Calculator_2-way'!A7="","",'True_Odds_Calculator_2-way'!A7)</f>
        <v>1.62</v>
      </c>
      <c r="B6" s="4">
        <f>IF('True_Odds_Calculator_2-way'!B7="","",'True_Odds_Calculator_2-way'!B7)</f>
        <v>2.4300000000000002</v>
      </c>
      <c r="C6" s="4">
        <f t="shared" si="0"/>
        <v>0.61728395061728392</v>
      </c>
      <c r="D6">
        <f t="shared" si="1"/>
        <v>0.41152263374485593</v>
      </c>
      <c r="E6">
        <f t="shared" si="2"/>
        <v>2.8806584362139898E-2</v>
      </c>
      <c r="F6">
        <f t="shared" si="3"/>
        <v>-0.2252197327643144</v>
      </c>
      <c r="G6">
        <v>0</v>
      </c>
      <c r="H6">
        <f t="shared" si="4"/>
        <v>0.25402631712645424</v>
      </c>
      <c r="I6">
        <f t="shared" si="5"/>
        <v>-1.0620284147379508</v>
      </c>
      <c r="J6">
        <f t="shared" si="6"/>
        <v>1.0620284147379508</v>
      </c>
      <c r="K6">
        <f t="shared" si="7"/>
        <v>0.60296988579423783</v>
      </c>
      <c r="L6">
        <f t="shared" si="8"/>
        <v>0.39703011420576217</v>
      </c>
      <c r="M6">
        <f t="shared" si="9"/>
        <v>1.6584576171375296</v>
      </c>
      <c r="N6">
        <f t="shared" si="10"/>
        <v>2.5187006330752704</v>
      </c>
    </row>
    <row r="7" spans="1:14" x14ac:dyDescent="0.25">
      <c r="A7" s="4">
        <f>IF('True_Odds_Calculator_2-way'!A8="","",'True_Odds_Calculator_2-way'!A8)</f>
        <v>1.56</v>
      </c>
      <c r="B7" s="4">
        <f>IF('True_Odds_Calculator_2-way'!B8="","",'True_Odds_Calculator_2-way'!B8)</f>
        <v>2.59</v>
      </c>
      <c r="C7" s="4">
        <f t="shared" si="0"/>
        <v>0.64102564102564097</v>
      </c>
      <c r="D7">
        <f t="shared" si="1"/>
        <v>0.38610038610038611</v>
      </c>
      <c r="E7">
        <f t="shared" si="2"/>
        <v>2.7126027126027186E-2</v>
      </c>
      <c r="F7">
        <f t="shared" si="3"/>
        <v>-0.22037422037422028</v>
      </c>
      <c r="G7">
        <v>0</v>
      </c>
      <c r="H7">
        <f t="shared" si="4"/>
        <v>0.24750024750024749</v>
      </c>
      <c r="I7">
        <f t="shared" si="5"/>
        <v>-1.0597597584982437</v>
      </c>
      <c r="J7">
        <f t="shared" si="6"/>
        <v>1.0597597584982437</v>
      </c>
      <c r="K7">
        <f t="shared" si="7"/>
        <v>0.62756302042054757</v>
      </c>
      <c r="L7">
        <f t="shared" si="8"/>
        <v>0.37243697957945238</v>
      </c>
      <c r="M7">
        <f t="shared" si="9"/>
        <v>1.5934654647590165</v>
      </c>
      <c r="N7">
        <f t="shared" si="10"/>
        <v>2.685018016012207</v>
      </c>
    </row>
    <row r="8" spans="1:14" x14ac:dyDescent="0.25">
      <c r="A8" s="4">
        <f>IF('True_Odds_Calculator_2-way'!A9="","",'True_Odds_Calculator_2-way'!A9)</f>
        <v>1.23</v>
      </c>
      <c r="B8" s="4">
        <f>IF('True_Odds_Calculator_2-way'!B9="","",'True_Odds_Calculator_2-way'!B9)</f>
        <v>4.16</v>
      </c>
      <c r="C8" s="4">
        <f t="shared" si="0"/>
        <v>0.81300813008130079</v>
      </c>
      <c r="D8">
        <f t="shared" si="1"/>
        <v>0.24038461538461536</v>
      </c>
      <c r="E8">
        <f t="shared" si="2"/>
        <v>5.3392745465916214E-2</v>
      </c>
      <c r="F8">
        <f t="shared" si="3"/>
        <v>-0.14204190118824256</v>
      </c>
      <c r="G8">
        <v>0</v>
      </c>
      <c r="H8">
        <f t="shared" si="4"/>
        <v>0.19543464665415883</v>
      </c>
      <c r="I8">
        <f t="shared" si="5"/>
        <v>-1.1729852221214705</v>
      </c>
      <c r="J8">
        <f t="shared" si="6"/>
        <v>1.1729852221214705</v>
      </c>
      <c r="K8">
        <f t="shared" si="7"/>
        <v>0.7875339046287082</v>
      </c>
      <c r="L8">
        <f t="shared" si="8"/>
        <v>0.21246609537129163</v>
      </c>
      <c r="M8">
        <f t="shared" si="9"/>
        <v>1.2697866010879384</v>
      </c>
      <c r="N8">
        <f t="shared" si="10"/>
        <v>4.7066333019038469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2.44</v>
      </c>
      <c r="C9" s="4">
        <f t="shared" si="0"/>
        <v>0.6211180124223602</v>
      </c>
      <c r="D9">
        <f t="shared" si="1"/>
        <v>0.4098360655737705</v>
      </c>
      <c r="E9">
        <f t="shared" si="2"/>
        <v>3.0954077996130813E-2</v>
      </c>
      <c r="F9">
        <f t="shared" si="3"/>
        <v>-0.22360248447204967</v>
      </c>
      <c r="G9">
        <v>0</v>
      </c>
      <c r="H9">
        <f t="shared" si="4"/>
        <v>0.25455656246818043</v>
      </c>
      <c r="I9">
        <f t="shared" si="5"/>
        <v>-1.0669739994407998</v>
      </c>
      <c r="J9">
        <f t="shared" si="6"/>
        <v>1.0669739994407998</v>
      </c>
      <c r="K9">
        <f t="shared" si="7"/>
        <v>0.60574703480867642</v>
      </c>
      <c r="L9">
        <f t="shared" si="8"/>
        <v>0.39425296519132347</v>
      </c>
      <c r="M9">
        <f t="shared" si="9"/>
        <v>1.6508541396588881</v>
      </c>
      <c r="N9">
        <f t="shared" si="10"/>
        <v>2.5364425591947519</v>
      </c>
    </row>
    <row r="10" spans="1:14" x14ac:dyDescent="0.25">
      <c r="A10" s="4">
        <f>IF('True_Odds_Calculator_2-way'!A11="","",'True_Odds_Calculator_2-way'!A11)</f>
        <v>1.8</v>
      </c>
      <c r="B10" s="4">
        <f>IF('True_Odds_Calculator_2-way'!B11="","",'True_Odds_Calculator_2-way'!B11)</f>
        <v>2.09</v>
      </c>
      <c r="C10" s="4">
        <f t="shared" si="0"/>
        <v>0.55555555555555558</v>
      </c>
      <c r="D10">
        <f t="shared" si="1"/>
        <v>0.47846889952153115</v>
      </c>
      <c r="E10">
        <f t="shared" si="2"/>
        <v>3.4024455077086735E-2</v>
      </c>
      <c r="F10">
        <f t="shared" si="3"/>
        <v>-0.23179160021265277</v>
      </c>
      <c r="G10">
        <v>0</v>
      </c>
      <c r="H10">
        <f t="shared" si="4"/>
        <v>0.26581605528973956</v>
      </c>
      <c r="I10">
        <f t="shared" si="5"/>
        <v>-1.0708823421952987</v>
      </c>
      <c r="J10">
        <f t="shared" si="6"/>
        <v>1.0708823421952987</v>
      </c>
      <c r="K10">
        <f t="shared" si="7"/>
        <v>0.53858826760586154</v>
      </c>
      <c r="L10">
        <f t="shared" si="8"/>
        <v>0.46141173239413841</v>
      </c>
      <c r="M10">
        <f t="shared" si="9"/>
        <v>1.8567058737562385</v>
      </c>
      <c r="N10">
        <f t="shared" si="10"/>
        <v>2.1672617529928755</v>
      </c>
    </row>
    <row r="11" spans="1:14" x14ac:dyDescent="0.25">
      <c r="A11" s="4">
        <f>IF('True_Odds_Calculator_2-way'!A12="","",'True_Odds_Calculator_2-way'!A12)</f>
        <v>1.82</v>
      </c>
      <c r="B11" s="4">
        <f>IF('True_Odds_Calculator_2-way'!B12="","",'True_Odds_Calculator_2-way'!B12)</f>
        <v>2.06</v>
      </c>
      <c r="C11" s="4">
        <f t="shared" si="0"/>
        <v>0.54945054945054939</v>
      </c>
      <c r="D11">
        <f t="shared" si="1"/>
        <v>0.4854368932038835</v>
      </c>
      <c r="E11">
        <f t="shared" si="2"/>
        <v>3.4887442654432999E-2</v>
      </c>
      <c r="F11">
        <f t="shared" si="3"/>
        <v>-0.2318361250400085</v>
      </c>
      <c r="G11">
        <v>0</v>
      </c>
      <c r="H11">
        <f t="shared" si="4"/>
        <v>0.26672356769444144</v>
      </c>
      <c r="I11">
        <f t="shared" si="5"/>
        <v>-1.0726058003503602</v>
      </c>
      <c r="J11">
        <f t="shared" si="6"/>
        <v>1.0726058003503602</v>
      </c>
      <c r="K11">
        <f t="shared" si="7"/>
        <v>0.53204599306444489</v>
      </c>
      <c r="L11">
        <f t="shared" si="8"/>
        <v>0.46795400693555494</v>
      </c>
      <c r="M11">
        <f t="shared" si="9"/>
        <v>1.8795367562872962</v>
      </c>
      <c r="N11">
        <f t="shared" si="10"/>
        <v>2.1369621483713819</v>
      </c>
    </row>
    <row r="12" spans="1:14" x14ac:dyDescent="0.25">
      <c r="A12" s="4">
        <f>IF('True_Odds_Calculator_2-way'!A13="","",'True_Odds_Calculator_2-way'!A13)</f>
        <v>1.86</v>
      </c>
      <c r="B12" s="4">
        <f>IF('True_Odds_Calculator_2-way'!B13="","",'True_Odds_Calculator_2-way'!B13)</f>
        <v>2.0299999999999998</v>
      </c>
      <c r="C12" s="4">
        <f t="shared" si="0"/>
        <v>0.5376344086021505</v>
      </c>
      <c r="D12">
        <f t="shared" si="1"/>
        <v>0.49261083743842371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0.5225324395988501</v>
      </c>
      <c r="L12">
        <f t="shared" si="8"/>
        <v>0.47746756040114985</v>
      </c>
      <c r="M12">
        <f t="shared" si="9"/>
        <v>1.9137567818137824</v>
      </c>
      <c r="N12">
        <f t="shared" si="10"/>
        <v>2.0943831224048783</v>
      </c>
    </row>
    <row r="13" spans="1:14" x14ac:dyDescent="0.25">
      <c r="A13" s="4">
        <f>IF('True_Odds_Calculator_2-way'!A14="","",'True_Odds_Calculator_2-way'!A14)</f>
        <v>1.7</v>
      </c>
      <c r="B13" s="4">
        <f>IF('True_Odds_Calculator_2-way'!B14="","",'True_Odds_Calculator_2-way'!B14)</f>
        <v>2.2400000000000002</v>
      </c>
      <c r="C13" s="4">
        <f t="shared" si="0"/>
        <v>0.58823529411764708</v>
      </c>
      <c r="D13">
        <f t="shared" si="1"/>
        <v>0.4464285714285714</v>
      </c>
      <c r="E13">
        <f t="shared" si="2"/>
        <v>3.4663865546218364E-2</v>
      </c>
      <c r="F13">
        <f t="shared" si="3"/>
        <v>-0.22794117647058831</v>
      </c>
      <c r="G13">
        <v>0</v>
      </c>
      <c r="H13">
        <f t="shared" si="4"/>
        <v>0.26260504201680673</v>
      </c>
      <c r="I13">
        <f t="shared" si="5"/>
        <v>-1.0733469768527293</v>
      </c>
      <c r="J13">
        <f t="shared" si="6"/>
        <v>1.0733469768527293</v>
      </c>
      <c r="K13">
        <f t="shared" si="7"/>
        <v>0.5709904149848718</v>
      </c>
      <c r="L13">
        <f t="shared" si="8"/>
        <v>0.42900958501512831</v>
      </c>
      <c r="M13">
        <f t="shared" si="9"/>
        <v>1.7513428837969105</v>
      </c>
      <c r="N13">
        <f t="shared" si="10"/>
        <v>2.3309502512973848</v>
      </c>
    </row>
    <row r="14" spans="1:14" x14ac:dyDescent="0.25">
      <c r="A14" s="4">
        <f>IF('True_Odds_Calculator_2-way'!A15="","",'True_Odds_Calculator_2-way'!A15)</f>
        <v>1.54</v>
      </c>
      <c r="B14" s="4">
        <f>IF('True_Odds_Calculator_2-way'!B15="","",'True_Odds_Calculator_2-way'!B15)</f>
        <v>2.64</v>
      </c>
      <c r="C14" s="4">
        <f t="shared" si="0"/>
        <v>0.64935064935064934</v>
      </c>
      <c r="D14">
        <f t="shared" si="1"/>
        <v>0.37878787878787878</v>
      </c>
      <c r="E14">
        <f t="shared" si="2"/>
        <v>2.813852813852824E-2</v>
      </c>
      <c r="F14">
        <f t="shared" si="3"/>
        <v>-0.21782762691853597</v>
      </c>
      <c r="G14">
        <v>0</v>
      </c>
      <c r="H14">
        <f t="shared" si="4"/>
        <v>0.24596615505706415</v>
      </c>
      <c r="I14">
        <f t="shared" si="5"/>
        <v>-1.0626278551055639</v>
      </c>
      <c r="J14">
        <f t="shared" si="6"/>
        <v>1.0626278551055639</v>
      </c>
      <c r="K14">
        <f t="shared" si="7"/>
        <v>0.63539706501682969</v>
      </c>
      <c r="L14">
        <f t="shared" si="8"/>
        <v>0.36460293498317031</v>
      </c>
      <c r="M14">
        <f t="shared" si="9"/>
        <v>1.5738190417570046</v>
      </c>
      <c r="N14">
        <f t="shared" si="10"/>
        <v>2.7427096823731243</v>
      </c>
    </row>
    <row r="15" spans="1:14" x14ac:dyDescent="0.25">
      <c r="A15" s="4">
        <f>IF('True_Odds_Calculator_2-way'!A16="","",'True_Odds_Calculator_2-way'!A16)</f>
        <v>1.71</v>
      </c>
      <c r="B15" s="4">
        <f>IF('True_Odds_Calculator_2-way'!B16="","",'True_Odds_Calculator_2-way'!B16)</f>
        <v>2.25</v>
      </c>
      <c r="C15" s="4">
        <f t="shared" si="0"/>
        <v>0.58479532163742687</v>
      </c>
      <c r="D15">
        <f t="shared" si="1"/>
        <v>0.44444444444444442</v>
      </c>
      <c r="E15">
        <f t="shared" si="2"/>
        <v>2.9239766081871288E-2</v>
      </c>
      <c r="F15">
        <f t="shared" si="3"/>
        <v>-0.2306692657569851</v>
      </c>
      <c r="G15">
        <v>0</v>
      </c>
      <c r="H15">
        <f t="shared" si="4"/>
        <v>0.25990903183885639</v>
      </c>
      <c r="I15">
        <f t="shared" si="5"/>
        <v>-1.0614897848685503</v>
      </c>
      <c r="J15">
        <f t="shared" si="6"/>
        <v>1.0614897848685503</v>
      </c>
      <c r="K15">
        <f t="shared" si="7"/>
        <v>0.57023669616511363</v>
      </c>
      <c r="L15">
        <f t="shared" si="8"/>
        <v>0.42976330383488626</v>
      </c>
      <c r="M15">
        <f t="shared" si="9"/>
        <v>1.753657747256671</v>
      </c>
      <c r="N15">
        <f t="shared" si="10"/>
        <v>2.3268622310856886</v>
      </c>
    </row>
    <row r="16" spans="1:14" x14ac:dyDescent="0.25">
      <c r="A16" s="4">
        <f>IF('True_Odds_Calculator_2-way'!A17="","",'True_Odds_Calculator_2-way'!A17)</f>
        <v>1.41</v>
      </c>
      <c r="B16" s="4">
        <f>IF('True_Odds_Calculator_2-way'!B17="","",'True_Odds_Calculator_2-way'!B17)</f>
        <v>3.12</v>
      </c>
      <c r="C16" s="4">
        <f t="shared" si="0"/>
        <v>0.70921985815602839</v>
      </c>
      <c r="D16">
        <f t="shared" si="1"/>
        <v>0.32051282051282048</v>
      </c>
      <c r="E16">
        <f t="shared" si="2"/>
        <v>2.9732678668848767E-2</v>
      </c>
      <c r="F16">
        <f t="shared" si="3"/>
        <v>-0.19758137843244239</v>
      </c>
      <c r="G16">
        <v>0</v>
      </c>
      <c r="H16">
        <f t="shared" si="4"/>
        <v>0.22731405710129113</v>
      </c>
      <c r="I16">
        <f t="shared" si="5"/>
        <v>-1.07260580035036</v>
      </c>
      <c r="J16">
        <f t="shared" si="6"/>
        <v>1.07260580035036</v>
      </c>
      <c r="K16">
        <f t="shared" si="7"/>
        <v>0.69455616276927878</v>
      </c>
      <c r="L16">
        <f t="shared" si="8"/>
        <v>0.30544383723072116</v>
      </c>
      <c r="M16">
        <f t="shared" si="9"/>
        <v>1.4397683781436479</v>
      </c>
      <c r="N16">
        <f t="shared" si="10"/>
        <v>3.2739242967427638</v>
      </c>
    </row>
    <row r="17" spans="1:14" x14ac:dyDescent="0.25">
      <c r="A17" s="4">
        <f>IF('True_Odds_Calculator_2-way'!A18="","",'True_Odds_Calculator_2-way'!A18)</f>
        <v>2.06</v>
      </c>
      <c r="B17" s="4">
        <f>IF('True_Odds_Calculator_2-way'!B18="","",'True_Odds_Calculator_2-way'!B18)</f>
        <v>1.84</v>
      </c>
      <c r="C17" s="4">
        <f t="shared" si="0"/>
        <v>0.4854368932038835</v>
      </c>
      <c r="D17">
        <f t="shared" si="1"/>
        <v>0.54347826086956519</v>
      </c>
      <c r="E17">
        <f t="shared" si="2"/>
        <v>2.891515407344869E-2</v>
      </c>
      <c r="F17">
        <f t="shared" si="3"/>
        <v>-0.23490924440692273</v>
      </c>
      <c r="G17">
        <v>0</v>
      </c>
      <c r="H17">
        <f t="shared" si="4"/>
        <v>0.26382439848037148</v>
      </c>
      <c r="I17">
        <f t="shared" si="5"/>
        <v>-1.0597597584982434</v>
      </c>
      <c r="J17">
        <f t="shared" si="6"/>
        <v>1.0597597584982434</v>
      </c>
      <c r="K17">
        <f t="shared" si="7"/>
        <v>0.47095494984925418</v>
      </c>
      <c r="L17">
        <f t="shared" si="8"/>
        <v>0.52904505015074577</v>
      </c>
      <c r="M17">
        <f t="shared" si="9"/>
        <v>2.123345344008138</v>
      </c>
      <c r="N17">
        <f t="shared" si="10"/>
        <v>1.8901981971385247</v>
      </c>
    </row>
    <row r="18" spans="1:14" x14ac:dyDescent="0.25">
      <c r="A18" s="4">
        <f>IF('True_Odds_Calculator_2-way'!A19="","",'True_Odds_Calculator_2-way'!A19)</f>
        <v>2.38</v>
      </c>
      <c r="B18" s="4">
        <f>IF('True_Odds_Calculator_2-way'!B19="","",'True_Odds_Calculator_2-way'!B19)</f>
        <v>1.63</v>
      </c>
      <c r="C18" s="4">
        <f t="shared" si="0"/>
        <v>0.42016806722689076</v>
      </c>
      <c r="D18">
        <f t="shared" si="1"/>
        <v>0.61349693251533743</v>
      </c>
      <c r="E18">
        <f t="shared" si="2"/>
        <v>3.3664999742228252E-2</v>
      </c>
      <c r="F18">
        <f t="shared" si="3"/>
        <v>-0.22410682064236731</v>
      </c>
      <c r="G18">
        <v>0</v>
      </c>
      <c r="H18">
        <f t="shared" si="4"/>
        <v>0.25777182038459556</v>
      </c>
      <c r="I18">
        <f t="shared" si="5"/>
        <v>-1.0724824201463117</v>
      </c>
      <c r="J18">
        <f t="shared" si="6"/>
        <v>1.0724824201463117</v>
      </c>
      <c r="K18">
        <f t="shared" si="7"/>
        <v>0.40322162143360418</v>
      </c>
      <c r="L18">
        <f t="shared" si="8"/>
        <v>0.59677837856639582</v>
      </c>
      <c r="M18">
        <f t="shared" si="9"/>
        <v>2.4800257398019103</v>
      </c>
      <c r="N18">
        <f t="shared" si="10"/>
        <v>1.6756639246921761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1.76</v>
      </c>
      <c r="C19" s="4">
        <f t="shared" si="0"/>
        <v>0.46728971962616822</v>
      </c>
      <c r="D19">
        <f t="shared" si="1"/>
        <v>0.56818181818181823</v>
      </c>
      <c r="E19">
        <f t="shared" si="2"/>
        <v>3.5471537807986397E-2</v>
      </c>
      <c r="F19">
        <f t="shared" si="3"/>
        <v>-0.23003398470688197</v>
      </c>
      <c r="G19">
        <v>0</v>
      </c>
      <c r="H19">
        <f t="shared" si="4"/>
        <v>0.26550552251486831</v>
      </c>
      <c r="I19">
        <f t="shared" si="5"/>
        <v>-1.0743376064838499</v>
      </c>
      <c r="J19">
        <f t="shared" si="6"/>
        <v>1.0743376064838499</v>
      </c>
      <c r="K19">
        <f t="shared" si="7"/>
        <v>0.4494897427831781</v>
      </c>
      <c r="L19">
        <f t="shared" si="8"/>
        <v>0.55051025721682212</v>
      </c>
      <c r="M19">
        <f t="shared" si="9"/>
        <v>2.2247448713915889</v>
      </c>
      <c r="N19">
        <f t="shared" si="10"/>
        <v>1.8164965809277254</v>
      </c>
    </row>
    <row r="20" spans="1:14" x14ac:dyDescent="0.25">
      <c r="A20" s="4">
        <f>IF('True_Odds_Calculator_2-way'!A21="","",'True_Odds_Calculator_2-way'!A21)</f>
        <v>2.09</v>
      </c>
      <c r="B20" s="4">
        <f>IF('True_Odds_Calculator_2-way'!B21="","",'True_Odds_Calculator_2-way'!B21)</f>
        <v>1.81</v>
      </c>
      <c r="C20" s="4">
        <f t="shared" si="0"/>
        <v>0.47846889952153115</v>
      </c>
      <c r="D20">
        <f t="shared" si="1"/>
        <v>0.5524861878453039</v>
      </c>
      <c r="E20">
        <f t="shared" si="2"/>
        <v>3.0955087366835166E-2</v>
      </c>
      <c r="F20">
        <f t="shared" si="3"/>
        <v>-0.23339237093235332</v>
      </c>
      <c r="G20">
        <v>0</v>
      </c>
      <c r="H20">
        <f t="shared" si="4"/>
        <v>0.26434745829918849</v>
      </c>
      <c r="I20">
        <f t="shared" si="5"/>
        <v>-1.064251428023502</v>
      </c>
      <c r="J20">
        <f t="shared" si="6"/>
        <v>1.064251428023502</v>
      </c>
      <c r="K20">
        <f t="shared" si="7"/>
        <v>0.46295566357839102</v>
      </c>
      <c r="L20">
        <f t="shared" si="8"/>
        <v>0.53704433642160887</v>
      </c>
      <c r="M20">
        <f t="shared" si="9"/>
        <v>2.1600340565456171</v>
      </c>
      <c r="N20">
        <f t="shared" si="10"/>
        <v>1.8620436566990362</v>
      </c>
    </row>
    <row r="21" spans="1:14" x14ac:dyDescent="0.25">
      <c r="A21" s="4">
        <f>IF('True_Odds_Calculator_2-way'!A22="","",'True_Odds_Calculator_2-way'!A22)</f>
        <v>2.38</v>
      </c>
      <c r="B21" s="4">
        <f>IF('True_Odds_Calculator_2-way'!B22="","",'True_Odds_Calculator_2-way'!B22)</f>
        <v>1.63</v>
      </c>
      <c r="C21" s="4">
        <f t="shared" si="0"/>
        <v>0.42016806722689076</v>
      </c>
      <c r="D21">
        <f t="shared" si="1"/>
        <v>0.61349693251533743</v>
      </c>
      <c r="E21">
        <f t="shared" si="2"/>
        <v>3.3664999742228252E-2</v>
      </c>
      <c r="F21">
        <f t="shared" si="3"/>
        <v>-0.22410682064236731</v>
      </c>
      <c r="G21">
        <v>0</v>
      </c>
      <c r="H21">
        <f t="shared" si="4"/>
        <v>0.25777182038459556</v>
      </c>
      <c r="I21">
        <f t="shared" si="5"/>
        <v>-1.0724824201463117</v>
      </c>
      <c r="J21">
        <f t="shared" si="6"/>
        <v>1.0724824201463117</v>
      </c>
      <c r="K21">
        <f t="shared" si="7"/>
        <v>0.40322162143360418</v>
      </c>
      <c r="L21">
        <f t="shared" si="8"/>
        <v>0.59677837856639582</v>
      </c>
      <c r="M21">
        <f t="shared" si="9"/>
        <v>2.4800257398019103</v>
      </c>
      <c r="N21">
        <f t="shared" si="10"/>
        <v>1.6756639246921761</v>
      </c>
    </row>
    <row r="22" spans="1:14" x14ac:dyDescent="0.25">
      <c r="A22" s="4">
        <f>IF('True_Odds_Calculator_2-way'!A23="","",'True_Odds_Calculator_2-way'!A23)</f>
        <v>2.4300000000000002</v>
      </c>
      <c r="B22" s="4">
        <f>IF('True_Odds_Calculator_2-way'!B23="","",'True_Odds_Calculator_2-way'!B23)</f>
        <v>1.61</v>
      </c>
      <c r="C22" s="4">
        <f t="shared" si="0"/>
        <v>0.41152263374485593</v>
      </c>
      <c r="D22">
        <f t="shared" si="1"/>
        <v>0.6211180124223602</v>
      </c>
      <c r="E22">
        <f t="shared" si="2"/>
        <v>3.2640646167216181E-2</v>
      </c>
      <c r="F22">
        <f t="shared" si="3"/>
        <v>-0.22296347417120366</v>
      </c>
      <c r="G22">
        <v>0</v>
      </c>
      <c r="H22">
        <f t="shared" si="4"/>
        <v>0.25560412033841978</v>
      </c>
      <c r="I22">
        <f t="shared" si="5"/>
        <v>-1.0706981783012146</v>
      </c>
      <c r="J22">
        <f t="shared" si="6"/>
        <v>1.0706981783012146</v>
      </c>
      <c r="K22">
        <f t="shared" si="7"/>
        <v>0.39508539138067028</v>
      </c>
      <c r="L22">
        <f t="shared" si="8"/>
        <v>0.60491460861932955</v>
      </c>
      <c r="M22">
        <f t="shared" si="9"/>
        <v>2.5310983949707371</v>
      </c>
      <c r="N22">
        <f t="shared" si="10"/>
        <v>1.6531258887637414</v>
      </c>
    </row>
    <row r="23" spans="1:14" x14ac:dyDescent="0.25">
      <c r="A23" s="4">
        <f>IF('True_Odds_Calculator_2-way'!A24="","",'True_Odds_Calculator_2-way'!A24)</f>
        <v>2.5299999999999998</v>
      </c>
      <c r="B23" s="4">
        <f>IF('True_Odds_Calculator_2-way'!B24="","",'True_Odds_Calculator_2-way'!B24)</f>
        <v>1.56</v>
      </c>
      <c r="C23" s="4">
        <f t="shared" si="0"/>
        <v>0.39525691699604748</v>
      </c>
      <c r="D23">
        <f t="shared" si="1"/>
        <v>0.64102564102564097</v>
      </c>
      <c r="E23">
        <f t="shared" si="2"/>
        <v>3.6282558021688338E-2</v>
      </c>
      <c r="F23">
        <f t="shared" si="3"/>
        <v>-0.21708726056552163</v>
      </c>
      <c r="G23">
        <v>0</v>
      </c>
      <c r="H23">
        <f t="shared" si="4"/>
        <v>0.25336981858720992</v>
      </c>
      <c r="I23">
        <f t="shared" si="5"/>
        <v>-1.0803395392536068</v>
      </c>
      <c r="J23">
        <f t="shared" si="6"/>
        <v>1.0803395392536068</v>
      </c>
      <c r="K23">
        <f t="shared" si="7"/>
        <v>0.3769432136417431</v>
      </c>
      <c r="L23">
        <f t="shared" si="8"/>
        <v>0.6230567863582569</v>
      </c>
      <c r="M23">
        <f t="shared" si="9"/>
        <v>2.6529194950580188</v>
      </c>
      <c r="N23">
        <f t="shared" si="10"/>
        <v>1.6049901419820203</v>
      </c>
    </row>
    <row r="24" spans="1:14" x14ac:dyDescent="0.25">
      <c r="A24" s="4">
        <f>IF('True_Odds_Calculator_2-way'!A25="","",'True_Odds_Calculator_2-way'!A25)</f>
        <v>2.2799999999999998</v>
      </c>
      <c r="B24" s="4">
        <f>IF('True_Odds_Calculator_2-way'!B25="","",'True_Odds_Calculator_2-way'!B25)</f>
        <v>1.68</v>
      </c>
      <c r="C24" s="4">
        <f t="shared" si="0"/>
        <v>0.43859649122807021</v>
      </c>
      <c r="D24">
        <f t="shared" si="1"/>
        <v>0.59523809523809523</v>
      </c>
      <c r="E24">
        <f t="shared" si="2"/>
        <v>3.383458646616555E-2</v>
      </c>
      <c r="F24">
        <f t="shared" si="3"/>
        <v>-0.2272347535505429</v>
      </c>
      <c r="G24">
        <v>0</v>
      </c>
      <c r="H24">
        <f t="shared" si="4"/>
        <v>0.26106934001670845</v>
      </c>
      <c r="I24">
        <f t="shared" si="5"/>
        <v>-1.0718661571406805</v>
      </c>
      <c r="J24">
        <f t="shared" si="6"/>
        <v>1.0718661571406805</v>
      </c>
      <c r="K24">
        <f t="shared" si="7"/>
        <v>0.42158717195874679</v>
      </c>
      <c r="L24">
        <f t="shared" si="8"/>
        <v>0.57841282804125305</v>
      </c>
      <c r="M24">
        <f t="shared" si="9"/>
        <v>2.3719886811400706</v>
      </c>
      <c r="N24">
        <f t="shared" si="10"/>
        <v>1.728868986855663</v>
      </c>
    </row>
    <row r="25" spans="1:14" x14ac:dyDescent="0.25">
      <c r="A25" s="4">
        <f>IF('True_Odds_Calculator_2-way'!A26="","",'True_Odds_Calculator_2-way'!A26)</f>
        <v>2.19</v>
      </c>
      <c r="B25" s="4">
        <f>IF('True_Odds_Calculator_2-way'!B26="","",'True_Odds_Calculator_2-way'!B26)</f>
        <v>1.73</v>
      </c>
      <c r="C25" s="4">
        <f t="shared" si="0"/>
        <v>0.45662100456621008</v>
      </c>
      <c r="D25">
        <f t="shared" si="1"/>
        <v>0.5780346820809249</v>
      </c>
      <c r="E25">
        <f t="shared" si="2"/>
        <v>3.4655686647135031E-2</v>
      </c>
      <c r="F25">
        <f t="shared" si="3"/>
        <v>-0.22928709055876673</v>
      </c>
      <c r="G25">
        <v>0</v>
      </c>
      <c r="H25">
        <f t="shared" si="4"/>
        <v>0.26394277720590181</v>
      </c>
      <c r="I25">
        <f t="shared" si="5"/>
        <v>-1.0729144372515058</v>
      </c>
      <c r="J25">
        <f t="shared" si="6"/>
        <v>1.0729144372515058</v>
      </c>
      <c r="K25">
        <f t="shared" si="7"/>
        <v>0.43921906878344058</v>
      </c>
      <c r="L25">
        <f t="shared" si="8"/>
        <v>0.56078093121655925</v>
      </c>
      <c r="M25">
        <f t="shared" si="9"/>
        <v>2.2767681803292916</v>
      </c>
      <c r="N25">
        <f t="shared" si="10"/>
        <v>1.7832275391935992</v>
      </c>
    </row>
    <row r="26" spans="1:14" x14ac:dyDescent="0.25">
      <c r="A26" s="4">
        <f>IF('True_Odds_Calculator_2-way'!A27="","",'True_Odds_Calculator_2-way'!A27)</f>
        <v>1.94</v>
      </c>
      <c r="B26" s="4">
        <f>IF('True_Odds_Calculator_2-way'!B27="","",'True_Odds_Calculator_2-way'!B27)</f>
        <v>1.94</v>
      </c>
      <c r="C26" s="4">
        <f t="shared" si="0"/>
        <v>0.51546391752577325</v>
      </c>
      <c r="D26">
        <f t="shared" si="1"/>
        <v>0.51546391752577325</v>
      </c>
      <c r="E26">
        <f t="shared" si="2"/>
        <v>3.0927835051546504E-2</v>
      </c>
      <c r="F26">
        <f t="shared" si="3"/>
        <v>-0.23477521521947065</v>
      </c>
      <c r="G26">
        <v>0</v>
      </c>
      <c r="H26">
        <f t="shared" si="4"/>
        <v>0.26570305027101715</v>
      </c>
      <c r="I26">
        <f t="shared" si="5"/>
        <v>-1.0638297872340428</v>
      </c>
      <c r="J26">
        <f t="shared" si="6"/>
        <v>1.0638297872340428</v>
      </c>
      <c r="K26">
        <f t="shared" si="7"/>
        <v>0.49999999999999989</v>
      </c>
      <c r="L26">
        <f t="shared" si="8"/>
        <v>0.49999999999999989</v>
      </c>
      <c r="M26">
        <f t="shared" si="9"/>
        <v>2.0000000000000004</v>
      </c>
      <c r="N26">
        <f t="shared" si="10"/>
        <v>2.0000000000000004</v>
      </c>
    </row>
    <row r="27" spans="1:14" x14ac:dyDescent="0.25">
      <c r="A27" s="4">
        <f>IF('True_Odds_Calculator_2-way'!A28="","",'True_Odds_Calculator_2-way'!A28)</f>
        <v>2.08</v>
      </c>
      <c r="B27" s="4">
        <f>IF('True_Odds_Calculator_2-way'!B28="","",'True_Odds_Calculator_2-way'!B28)</f>
        <v>1.81</v>
      </c>
      <c r="C27" s="4">
        <f t="shared" si="0"/>
        <v>0.48076923076923073</v>
      </c>
      <c r="D27">
        <f t="shared" si="1"/>
        <v>0.5524861878453039</v>
      </c>
      <c r="E27">
        <f t="shared" si="2"/>
        <v>3.3255418614534626E-2</v>
      </c>
      <c r="F27">
        <f t="shared" si="3"/>
        <v>-0.23236294092647691</v>
      </c>
      <c r="G27">
        <v>0</v>
      </c>
      <c r="H27">
        <f t="shared" si="4"/>
        <v>0.26561835954101148</v>
      </c>
      <c r="I27">
        <f t="shared" si="5"/>
        <v>-1.0691671651659735</v>
      </c>
      <c r="J27">
        <f t="shared" si="6"/>
        <v>1.0691671651659735</v>
      </c>
      <c r="K27">
        <f t="shared" si="7"/>
        <v>0.4641016151377545</v>
      </c>
      <c r="L27">
        <f t="shared" si="8"/>
        <v>0.5358983848622455</v>
      </c>
      <c r="M27">
        <f t="shared" si="9"/>
        <v>2.1547005383792519</v>
      </c>
      <c r="N27">
        <f t="shared" si="10"/>
        <v>1.8660254037844384</v>
      </c>
    </row>
    <row r="28" spans="1:14" x14ac:dyDescent="0.25">
      <c r="A28" s="4">
        <f>IF('True_Odds_Calculator_2-way'!A29="","",'True_Odds_Calculator_2-way'!A29)</f>
        <v>2.09</v>
      </c>
      <c r="B28" s="4">
        <f>IF('True_Odds_Calculator_2-way'!B29="","",'True_Odds_Calculator_2-way'!B29)</f>
        <v>1.78</v>
      </c>
      <c r="C28" s="4">
        <f t="shared" si="0"/>
        <v>0.47846889952153115</v>
      </c>
      <c r="D28">
        <f t="shared" si="1"/>
        <v>0.5617977528089888</v>
      </c>
      <c r="E28">
        <f t="shared" si="2"/>
        <v>4.0266652330519959E-2</v>
      </c>
      <c r="F28">
        <f t="shared" si="3"/>
        <v>-0.22853610020966608</v>
      </c>
      <c r="G28">
        <v>0</v>
      </c>
      <c r="H28">
        <f t="shared" si="4"/>
        <v>0.26880275254018604</v>
      </c>
      <c r="I28">
        <f t="shared" si="5"/>
        <v>-1.084524705455941</v>
      </c>
      <c r="J28">
        <f t="shared" si="6"/>
        <v>1.084524705455941</v>
      </c>
      <c r="K28">
        <f t="shared" si="7"/>
        <v>0.45826743412464838</v>
      </c>
      <c r="L28">
        <f t="shared" si="8"/>
        <v>0.54173256587535168</v>
      </c>
      <c r="M28">
        <f t="shared" si="9"/>
        <v>2.1821319289469754</v>
      </c>
      <c r="N28">
        <f t="shared" si="10"/>
        <v>1.8459292702556338</v>
      </c>
    </row>
    <row r="29" spans="1:14" x14ac:dyDescent="0.25">
      <c r="A29" s="4">
        <f>IF('True_Odds_Calculator_2-way'!A30="","",'True_Odds_Calculator_2-way'!A30)</f>
        <v>2.0699999999999998</v>
      </c>
      <c r="B29" s="4">
        <f>IF('True_Odds_Calculator_2-way'!B30="","",'True_Odds_Calculator_2-way'!B30)</f>
        <v>1.81</v>
      </c>
      <c r="C29" s="4">
        <f t="shared" si="0"/>
        <v>0.48309178743961356</v>
      </c>
      <c r="D29">
        <f t="shared" si="1"/>
        <v>0.5524861878453039</v>
      </c>
      <c r="E29">
        <f t="shared" si="2"/>
        <v>3.5577975284917462E-2</v>
      </c>
      <c r="F29">
        <f t="shared" si="3"/>
        <v>-0.23132356473696847</v>
      </c>
      <c r="G29">
        <v>0</v>
      </c>
      <c r="H29">
        <f t="shared" si="4"/>
        <v>0.26690154002188599</v>
      </c>
      <c r="I29">
        <f t="shared" si="5"/>
        <v>-1.0741516544951821</v>
      </c>
      <c r="J29">
        <f t="shared" si="6"/>
        <v>1.0741516544951821</v>
      </c>
      <c r="K29">
        <f t="shared" si="7"/>
        <v>0.46525861134990021</v>
      </c>
      <c r="L29">
        <f t="shared" si="8"/>
        <v>0.53474138865009979</v>
      </c>
      <c r="M29">
        <f t="shared" si="9"/>
        <v>2.1493422703098441</v>
      </c>
      <c r="N29">
        <f t="shared" si="10"/>
        <v>1.8700628401410975</v>
      </c>
    </row>
    <row r="30" spans="1:14" x14ac:dyDescent="0.25">
      <c r="A30" s="4">
        <f>IF('True_Odds_Calculator_2-way'!A31="","",'True_Odds_Calculator_2-way'!A31)</f>
        <v>2.04</v>
      </c>
      <c r="B30" s="4">
        <f>IF('True_Odds_Calculator_2-way'!B31="","",'True_Odds_Calculator_2-way'!B31)</f>
        <v>1.84</v>
      </c>
      <c r="C30" s="4">
        <f t="shared" si="0"/>
        <v>0.49019607843137253</v>
      </c>
      <c r="D30">
        <f t="shared" si="1"/>
        <v>0.54347826086956519</v>
      </c>
      <c r="E30">
        <f t="shared" si="2"/>
        <v>3.3674339300937772E-2</v>
      </c>
      <c r="F30">
        <f t="shared" si="3"/>
        <v>-0.23273657289002547</v>
      </c>
      <c r="G30">
        <v>0</v>
      </c>
      <c r="H30">
        <f t="shared" si="4"/>
        <v>0.2664109121909633</v>
      </c>
      <c r="I30">
        <f t="shared" si="5"/>
        <v>-1.0699012312772824</v>
      </c>
      <c r="J30">
        <f t="shared" si="6"/>
        <v>1.0699012312772824</v>
      </c>
      <c r="K30">
        <f t="shared" si="7"/>
        <v>0.47332857821916891</v>
      </c>
      <c r="L30">
        <f t="shared" si="8"/>
        <v>0.52667142178083093</v>
      </c>
      <c r="M30">
        <f t="shared" si="9"/>
        <v>2.1126972805283741</v>
      </c>
      <c r="N30">
        <f t="shared" si="10"/>
        <v>1.8987170342729172</v>
      </c>
    </row>
    <row r="31" spans="1:14" x14ac:dyDescent="0.25">
      <c r="A31" s="4">
        <f>IF('True_Odds_Calculator_2-way'!A32="","",'True_Odds_Calculator_2-way'!A32)</f>
        <v>1.89</v>
      </c>
      <c r="B31" s="4">
        <f>IF('True_Odds_Calculator_2-way'!B32="","",'True_Odds_Calculator_2-way'!B32)</f>
        <v>1.98</v>
      </c>
      <c r="C31" s="4">
        <f t="shared" si="0"/>
        <v>0.52910052910052918</v>
      </c>
      <c r="D31">
        <f t="shared" si="1"/>
        <v>0.50505050505050508</v>
      </c>
      <c r="E31">
        <f t="shared" si="2"/>
        <v>3.4151034151034265E-2</v>
      </c>
      <c r="F31">
        <f t="shared" si="3"/>
        <v>-0.23307145529367745</v>
      </c>
      <c r="G31">
        <v>0</v>
      </c>
      <c r="H31">
        <f t="shared" si="4"/>
        <v>0.26722248944471172</v>
      </c>
      <c r="I31">
        <f t="shared" si="5"/>
        <v>-1.0707595557083738</v>
      </c>
      <c r="J31">
        <f t="shared" si="6"/>
        <v>1.0707595557083738</v>
      </c>
      <c r="K31">
        <f t="shared" si="7"/>
        <v>0.5120390612350737</v>
      </c>
      <c r="L31">
        <f t="shared" si="8"/>
        <v>0.48796093876492608</v>
      </c>
      <c r="M31">
        <f t="shared" si="9"/>
        <v>1.9529760045804527</v>
      </c>
      <c r="N31">
        <f t="shared" si="10"/>
        <v>2.0493443645942064</v>
      </c>
    </row>
    <row r="32" spans="1:14" x14ac:dyDescent="0.25">
      <c r="A32" s="4">
        <f>IF('True_Odds_Calculator_2-way'!A33="","",'True_Odds_Calculator_2-way'!A33)</f>
        <v>2.09</v>
      </c>
      <c r="B32" s="4">
        <f>IF('True_Odds_Calculator_2-way'!B33="","",'True_Odds_Calculator_2-way'!B33)</f>
        <v>1.79</v>
      </c>
      <c r="C32" s="4">
        <f t="shared" si="0"/>
        <v>0.47846889952153115</v>
      </c>
      <c r="D32">
        <f t="shared" si="1"/>
        <v>0.55865921787709494</v>
      </c>
      <c r="E32">
        <f t="shared" si="2"/>
        <v>3.7128117398625982E-2</v>
      </c>
      <c r="F32">
        <f t="shared" si="3"/>
        <v>-0.23017294378658693</v>
      </c>
      <c r="G32">
        <v>0</v>
      </c>
      <c r="H32">
        <f t="shared" si="4"/>
        <v>0.26730106118521291</v>
      </c>
      <c r="I32">
        <f t="shared" si="5"/>
        <v>-1.077638764691236</v>
      </c>
      <c r="J32">
        <f t="shared" si="6"/>
        <v>1.077638764691236</v>
      </c>
      <c r="K32">
        <f t="shared" si="7"/>
        <v>0.45984913425207868</v>
      </c>
      <c r="L32">
        <f t="shared" si="8"/>
        <v>0.54015086574792148</v>
      </c>
      <c r="M32">
        <f t="shared" si="9"/>
        <v>2.1746262535134471</v>
      </c>
      <c r="N32">
        <f t="shared" si="10"/>
        <v>1.8513346241060764</v>
      </c>
    </row>
    <row r="33" spans="1:14" x14ac:dyDescent="0.25">
      <c r="A33" s="4">
        <f>IF('True_Odds_Calculator_2-way'!A34="","",'True_Odds_Calculator_2-way'!A34)</f>
        <v>2</v>
      </c>
      <c r="B33" s="4">
        <f>IF('True_Odds_Calculator_2-way'!B34="","",'True_Odds_Calculator_2-way'!B34)</f>
        <v>1.87</v>
      </c>
      <c r="C33" s="4">
        <f t="shared" si="0"/>
        <v>0.5</v>
      </c>
      <c r="D33">
        <f t="shared" si="1"/>
        <v>0.53475935828876997</v>
      </c>
      <c r="E33">
        <f t="shared" si="2"/>
        <v>3.475935828876997E-2</v>
      </c>
      <c r="F33">
        <f t="shared" si="3"/>
        <v>-0.23262032085561501</v>
      </c>
      <c r="G33">
        <v>0</v>
      </c>
      <c r="H33">
        <f t="shared" si="4"/>
        <v>0.26737967914438499</v>
      </c>
      <c r="I33">
        <f t="shared" si="5"/>
        <v>-1.0721125348377947</v>
      </c>
      <c r="J33">
        <f t="shared" si="6"/>
        <v>1.0721125348377947</v>
      </c>
      <c r="K33">
        <f t="shared" si="7"/>
        <v>0.48259927160678084</v>
      </c>
      <c r="L33">
        <f t="shared" si="8"/>
        <v>0.51740072839321916</v>
      </c>
      <c r="M33">
        <f t="shared" si="9"/>
        <v>2.0721125348377947</v>
      </c>
      <c r="N33">
        <f t="shared" si="10"/>
        <v>1.9327379053088816</v>
      </c>
    </row>
    <row r="34" spans="1:14" x14ac:dyDescent="0.25">
      <c r="A34" s="4">
        <f>IF('True_Odds_Calculator_2-way'!A35="","",'True_Odds_Calculator_2-way'!A35)</f>
        <v>2.17</v>
      </c>
      <c r="B34" s="4">
        <f>IF('True_Odds_Calculator_2-way'!B35="","",'True_Odds_Calculator_2-way'!B35)</f>
        <v>1.73</v>
      </c>
      <c r="C34" s="4">
        <f t="shared" si="0"/>
        <v>0.46082949308755761</v>
      </c>
      <c r="D34">
        <f t="shared" si="1"/>
        <v>0.5780346820809249</v>
      </c>
      <c r="E34">
        <f t="shared" si="2"/>
        <v>3.8864175168482618E-2</v>
      </c>
      <c r="F34">
        <f t="shared" si="3"/>
        <v>-0.22751125436189756</v>
      </c>
      <c r="G34">
        <v>0</v>
      </c>
      <c r="H34">
        <f t="shared" si="4"/>
        <v>0.26637542953038013</v>
      </c>
      <c r="I34">
        <f t="shared" si="5"/>
        <v>-1.0820457886019927</v>
      </c>
      <c r="J34">
        <f t="shared" si="6"/>
        <v>1.0820457886019927</v>
      </c>
      <c r="K34">
        <f t="shared" si="7"/>
        <v>0.44130751828400394</v>
      </c>
      <c r="L34">
        <f t="shared" si="8"/>
        <v>0.55869248171599584</v>
      </c>
      <c r="M34">
        <f t="shared" si="9"/>
        <v>2.2659935726643319</v>
      </c>
      <c r="N34">
        <f t="shared" si="10"/>
        <v>1.789893425679455</v>
      </c>
    </row>
    <row r="35" spans="1:14" x14ac:dyDescent="0.25">
      <c r="A35" s="4">
        <f>IF('True_Odds_Calculator_2-way'!A36="","",'True_Odds_Calculator_2-way'!A36)</f>
        <v>2.09</v>
      </c>
      <c r="B35" s="4">
        <f>IF('True_Odds_Calculator_2-way'!B36="","",'True_Odds_Calculator_2-way'!B36)</f>
        <v>1.78</v>
      </c>
      <c r="C35" s="4">
        <f t="shared" si="0"/>
        <v>0.47846889952153115</v>
      </c>
      <c r="D35">
        <f t="shared" si="1"/>
        <v>0.5617977528089888</v>
      </c>
      <c r="E35">
        <f t="shared" si="2"/>
        <v>4.0266652330519959E-2</v>
      </c>
      <c r="F35">
        <f t="shared" si="3"/>
        <v>-0.22853610020966608</v>
      </c>
      <c r="G35">
        <v>0</v>
      </c>
      <c r="H35">
        <f t="shared" si="4"/>
        <v>0.26880275254018604</v>
      </c>
      <c r="I35">
        <f t="shared" si="5"/>
        <v>-1.084524705455941</v>
      </c>
      <c r="J35">
        <f t="shared" si="6"/>
        <v>1.084524705455941</v>
      </c>
      <c r="K35">
        <f t="shared" si="7"/>
        <v>0.45826743412464838</v>
      </c>
      <c r="L35">
        <f t="shared" si="8"/>
        <v>0.54173256587535168</v>
      </c>
      <c r="M35">
        <f t="shared" si="9"/>
        <v>2.1821319289469754</v>
      </c>
      <c r="N35">
        <f t="shared" si="10"/>
        <v>1.8459292702556338</v>
      </c>
    </row>
    <row r="36" spans="1:14" x14ac:dyDescent="0.25">
      <c r="A36" s="4">
        <f>IF('True_Odds_Calculator_2-way'!A37="","",'True_Odds_Calculator_2-way'!A37)</f>
        <v>2.0699999999999998</v>
      </c>
      <c r="B36" s="4">
        <f>IF('True_Odds_Calculator_2-way'!B37="","",'True_Odds_Calculator_2-way'!B37)</f>
        <v>1.8</v>
      </c>
      <c r="C36" s="4">
        <f t="shared" si="0"/>
        <v>0.48309178743961356</v>
      </c>
      <c r="D36">
        <f t="shared" si="1"/>
        <v>0.55555555555555558</v>
      </c>
      <c r="E36">
        <f t="shared" si="2"/>
        <v>3.8647342995169254E-2</v>
      </c>
      <c r="F36">
        <f t="shared" si="3"/>
        <v>-0.22973698336017168</v>
      </c>
      <c r="G36">
        <v>0</v>
      </c>
      <c r="H36">
        <f t="shared" si="4"/>
        <v>0.26838432635534087</v>
      </c>
      <c r="I36">
        <f t="shared" si="5"/>
        <v>-1.0808442529177926</v>
      </c>
      <c r="J36">
        <f t="shared" si="6"/>
        <v>1.0808442529177926</v>
      </c>
      <c r="K36">
        <f t="shared" si="7"/>
        <v>0.46371363147270434</v>
      </c>
      <c r="L36">
        <f t="shared" si="8"/>
        <v>0.53628636852729539</v>
      </c>
      <c r="M36">
        <f t="shared" si="9"/>
        <v>2.1565033506220384</v>
      </c>
      <c r="N36">
        <f t="shared" si="10"/>
        <v>1.8646754023342345</v>
      </c>
    </row>
    <row r="37" spans="1:14" x14ac:dyDescent="0.25">
      <c r="A37" s="4">
        <f>IF('True_Odds_Calculator_2-way'!A38="","",'True_Odds_Calculator_2-way'!A38)</f>
        <v>1.97</v>
      </c>
      <c r="B37" s="4">
        <f>IF('True_Odds_Calculator_2-way'!B38="","",'True_Odds_Calculator_2-way'!B38)</f>
        <v>1.9</v>
      </c>
      <c r="C37" s="4">
        <f t="shared" si="0"/>
        <v>0.50761421319796951</v>
      </c>
      <c r="D37">
        <f t="shared" si="1"/>
        <v>0.52631578947368418</v>
      </c>
      <c r="E37">
        <f t="shared" si="2"/>
        <v>3.3930002671653803E-2</v>
      </c>
      <c r="F37">
        <f t="shared" si="3"/>
        <v>-0.23323537269569861</v>
      </c>
      <c r="G37">
        <v>0</v>
      </c>
      <c r="H37">
        <f t="shared" si="4"/>
        <v>0.26716537536735235</v>
      </c>
      <c r="I37">
        <f t="shared" si="5"/>
        <v>-1.0702688317798925</v>
      </c>
      <c r="J37">
        <f t="shared" si="6"/>
        <v>1.0702688317798925</v>
      </c>
      <c r="K37">
        <f t="shared" si="7"/>
        <v>0.49063843062637452</v>
      </c>
      <c r="L37">
        <f t="shared" si="8"/>
        <v>0.50936156937362553</v>
      </c>
      <c r="M37">
        <f t="shared" si="9"/>
        <v>2.0381607668264961</v>
      </c>
      <c r="N37">
        <f t="shared" si="10"/>
        <v>1.963241948601903</v>
      </c>
    </row>
    <row r="38" spans="1:14" x14ac:dyDescent="0.25">
      <c r="A38" s="4">
        <f>IF('True_Odds_Calculator_2-way'!A39="","",'True_Odds_Calculator_2-way'!A39)</f>
        <v>1.98</v>
      </c>
      <c r="B38" s="4">
        <f>IF('True_Odds_Calculator_2-way'!B39="","",'True_Odds_Calculator_2-way'!B39)</f>
        <v>1.89</v>
      </c>
      <c r="C38" s="4">
        <f t="shared" si="0"/>
        <v>0.50505050505050508</v>
      </c>
      <c r="D38">
        <f t="shared" si="1"/>
        <v>0.52910052910052918</v>
      </c>
      <c r="E38">
        <f t="shared" si="2"/>
        <v>3.4151034151034265E-2</v>
      </c>
      <c r="F38">
        <f t="shared" si="3"/>
        <v>-0.23307145529367745</v>
      </c>
      <c r="G38">
        <v>0</v>
      </c>
      <c r="H38">
        <f t="shared" si="4"/>
        <v>0.26722248944471172</v>
      </c>
      <c r="I38">
        <f t="shared" si="5"/>
        <v>-1.0707595557083738</v>
      </c>
      <c r="J38">
        <f t="shared" si="6"/>
        <v>1.0707595557083738</v>
      </c>
      <c r="K38">
        <f t="shared" si="7"/>
        <v>0.48796093876492608</v>
      </c>
      <c r="L38">
        <f t="shared" si="8"/>
        <v>0.5120390612350737</v>
      </c>
      <c r="M38">
        <f t="shared" si="9"/>
        <v>2.0493443645942064</v>
      </c>
      <c r="N38">
        <f t="shared" si="10"/>
        <v>1.9529760045804527</v>
      </c>
    </row>
    <row r="39" spans="1:14" x14ac:dyDescent="0.25">
      <c r="A39" s="4">
        <f>IF('True_Odds_Calculator_2-way'!A40="","",'True_Odds_Calculator_2-way'!A40)</f>
        <v>2.0299999999999998</v>
      </c>
      <c r="B39" s="4">
        <f>IF('True_Odds_Calculator_2-way'!B40="","",'True_Odds_Calculator_2-way'!B40)</f>
        <v>1.85</v>
      </c>
      <c r="C39" s="4">
        <f t="shared" si="0"/>
        <v>0.49261083743842371</v>
      </c>
      <c r="D39">
        <f t="shared" si="1"/>
        <v>0.54054054054054046</v>
      </c>
      <c r="E39">
        <f t="shared" si="2"/>
        <v>3.315137797896428E-2</v>
      </c>
      <c r="F39">
        <f t="shared" si="3"/>
        <v>-0.23312475036612956</v>
      </c>
      <c r="G39">
        <v>0</v>
      </c>
      <c r="H39">
        <f t="shared" si="4"/>
        <v>0.26627612834509384</v>
      </c>
      <c r="I39">
        <f t="shared" si="5"/>
        <v>-1.0687396570715308</v>
      </c>
      <c r="J39">
        <f t="shared" si="6"/>
        <v>1.0687396570715308</v>
      </c>
      <c r="K39">
        <f t="shared" si="7"/>
        <v>0.47600872092291718</v>
      </c>
      <c r="L39">
        <f t="shared" si="8"/>
        <v>0.52399127907708287</v>
      </c>
      <c r="M39">
        <f t="shared" si="9"/>
        <v>2.1008018467836762</v>
      </c>
      <c r="N39">
        <f t="shared" si="10"/>
        <v>1.9084287085108012</v>
      </c>
    </row>
    <row r="40" spans="1:14" x14ac:dyDescent="0.25">
      <c r="A40" s="4">
        <f>IF('True_Odds_Calculator_2-way'!A41="","",'True_Odds_Calculator_2-way'!A41)</f>
        <v>2.0499999999999998</v>
      </c>
      <c r="B40" s="4">
        <f>IF('True_Odds_Calculator_2-way'!B41="","",'True_Odds_Calculator_2-way'!B41)</f>
        <v>1.83</v>
      </c>
      <c r="C40" s="4">
        <f t="shared" si="0"/>
        <v>0.48780487804878053</v>
      </c>
      <c r="D40">
        <f t="shared" si="1"/>
        <v>0.54644808743169393</v>
      </c>
      <c r="E40">
        <f t="shared" si="2"/>
        <v>3.4252965480474407E-2</v>
      </c>
      <c r="F40">
        <f t="shared" si="3"/>
        <v>-0.23230707716913246</v>
      </c>
      <c r="G40">
        <v>0</v>
      </c>
      <c r="H40">
        <f t="shared" si="4"/>
        <v>0.26656004264960681</v>
      </c>
      <c r="I40">
        <f t="shared" si="5"/>
        <v>-1.0711894933108055</v>
      </c>
      <c r="J40">
        <f t="shared" si="6"/>
        <v>1.0711894933108055</v>
      </c>
      <c r="K40">
        <f t="shared" si="7"/>
        <v>0.47064383372894186</v>
      </c>
      <c r="L40">
        <f t="shared" si="8"/>
        <v>0.52935616627105819</v>
      </c>
      <c r="M40">
        <f t="shared" si="9"/>
        <v>2.1247489679763456</v>
      </c>
      <c r="N40">
        <f t="shared" si="10"/>
        <v>1.8890872794479689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1.78</v>
      </c>
      <c r="C41" s="4">
        <f t="shared" si="0"/>
        <v>0.47619047619047616</v>
      </c>
      <c r="D41">
        <f t="shared" si="1"/>
        <v>0.5617977528089888</v>
      </c>
      <c r="E41">
        <f t="shared" si="2"/>
        <v>3.7988228999465079E-2</v>
      </c>
      <c r="F41">
        <f t="shared" si="3"/>
        <v>-0.2295345104333868</v>
      </c>
      <c r="G41">
        <v>0</v>
      </c>
      <c r="H41">
        <f t="shared" si="4"/>
        <v>0.26752273943285182</v>
      </c>
      <c r="I41">
        <f t="shared" si="5"/>
        <v>-1.0795837927188263</v>
      </c>
      <c r="J41">
        <f t="shared" si="6"/>
        <v>1.0795837927188263</v>
      </c>
      <c r="K41">
        <f t="shared" si="7"/>
        <v>0.45713404422735271</v>
      </c>
      <c r="L41">
        <f t="shared" si="8"/>
        <v>0.54286595577264729</v>
      </c>
      <c r="M41">
        <f t="shared" si="9"/>
        <v>2.1875421719907089</v>
      </c>
      <c r="N41">
        <f t="shared" si="10"/>
        <v>1.8420753583206844</v>
      </c>
    </row>
    <row r="42" spans="1:14" x14ac:dyDescent="0.25">
      <c r="A42" s="4">
        <f>IF('True_Odds_Calculator_2-way'!A43="","",'True_Odds_Calculator_2-way'!A43)</f>
        <v>1.98</v>
      </c>
      <c r="B42" s="4">
        <f>IF('True_Odds_Calculator_2-way'!B43="","",'True_Odds_Calculator_2-way'!B43)</f>
        <v>1.89</v>
      </c>
      <c r="C42" s="4">
        <f t="shared" si="0"/>
        <v>0.50505050505050508</v>
      </c>
      <c r="D42">
        <f t="shared" si="1"/>
        <v>0.52910052910052918</v>
      </c>
      <c r="E42">
        <f t="shared" si="2"/>
        <v>3.4151034151034265E-2</v>
      </c>
      <c r="F42">
        <f t="shared" si="3"/>
        <v>-0.23307145529367745</v>
      </c>
      <c r="G42">
        <v>0</v>
      </c>
      <c r="H42">
        <f t="shared" si="4"/>
        <v>0.26722248944471172</v>
      </c>
      <c r="I42">
        <f t="shared" si="5"/>
        <v>-1.0707595557083738</v>
      </c>
      <c r="J42">
        <f t="shared" si="6"/>
        <v>1.0707595557083738</v>
      </c>
      <c r="K42">
        <f t="shared" si="7"/>
        <v>0.48796093876492608</v>
      </c>
      <c r="L42">
        <f t="shared" si="8"/>
        <v>0.5120390612350737</v>
      </c>
      <c r="M42">
        <f t="shared" si="9"/>
        <v>2.0493443645942064</v>
      </c>
      <c r="N42">
        <f t="shared" si="10"/>
        <v>1.9529760045804527</v>
      </c>
    </row>
    <row r="43" spans="1:14" x14ac:dyDescent="0.25">
      <c r="A43" s="4">
        <f>IF('True_Odds_Calculator_2-way'!A44="","",'True_Odds_Calculator_2-way'!A44)</f>
        <v>2</v>
      </c>
      <c r="B43" s="4">
        <f>IF('True_Odds_Calculator_2-way'!B44="","",'True_Odds_Calculator_2-way'!B44)</f>
        <v>1.88</v>
      </c>
      <c r="C43" s="4">
        <f t="shared" si="0"/>
        <v>0.5</v>
      </c>
      <c r="D43">
        <f t="shared" si="1"/>
        <v>0.53191489361702127</v>
      </c>
      <c r="E43">
        <f t="shared" si="2"/>
        <v>3.1914893617021267E-2</v>
      </c>
      <c r="F43">
        <f t="shared" si="3"/>
        <v>-0.23404255319148937</v>
      </c>
      <c r="G43">
        <v>0</v>
      </c>
      <c r="H43">
        <f t="shared" si="4"/>
        <v>0.26595744680851063</v>
      </c>
      <c r="I43">
        <f t="shared" si="5"/>
        <v>-1.0660035817780522</v>
      </c>
      <c r="J43">
        <f t="shared" si="6"/>
        <v>1.0660035817780522</v>
      </c>
      <c r="K43">
        <f t="shared" si="7"/>
        <v>0.48402626637238261</v>
      </c>
      <c r="L43">
        <f t="shared" si="8"/>
        <v>0.51597373362761745</v>
      </c>
      <c r="M43">
        <f t="shared" si="9"/>
        <v>2.0660035817780522</v>
      </c>
      <c r="N43">
        <f t="shared" si="10"/>
        <v>1.9380831519646857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1.82</v>
      </c>
      <c r="C44" s="4">
        <f t="shared" si="0"/>
        <v>0.48309178743961356</v>
      </c>
      <c r="D44">
        <f t="shared" si="1"/>
        <v>0.54945054945054939</v>
      </c>
      <c r="E44">
        <f t="shared" si="2"/>
        <v>3.2542336890162948E-2</v>
      </c>
      <c r="F44">
        <f t="shared" si="3"/>
        <v>-0.23289271115358079</v>
      </c>
      <c r="G44">
        <v>0</v>
      </c>
      <c r="H44">
        <f t="shared" si="4"/>
        <v>0.26543504804374368</v>
      </c>
      <c r="I44">
        <f t="shared" si="5"/>
        <v>-1.0675818579755179</v>
      </c>
      <c r="J44">
        <f t="shared" si="6"/>
        <v>1.0675818579755179</v>
      </c>
      <c r="K44">
        <f t="shared" si="7"/>
        <v>0.4667852887508781</v>
      </c>
      <c r="L44">
        <f t="shared" si="8"/>
        <v>0.53321471124912212</v>
      </c>
      <c r="M44">
        <f t="shared" si="9"/>
        <v>2.1423125880338039</v>
      </c>
      <c r="N44">
        <f t="shared" si="10"/>
        <v>1.8754171235399244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1.69</v>
      </c>
      <c r="C45" s="4">
        <f t="shared" si="0"/>
        <v>0.44843049327354262</v>
      </c>
      <c r="D45">
        <f t="shared" si="1"/>
        <v>0.59171597633136097</v>
      </c>
      <c r="E45">
        <f t="shared" si="2"/>
        <v>4.0146469604903645E-2</v>
      </c>
      <c r="F45">
        <f t="shared" si="3"/>
        <v>-0.2251970175392044</v>
      </c>
      <c r="G45">
        <v>0</v>
      </c>
      <c r="H45">
        <f t="shared" si="4"/>
        <v>0.26534348714410805</v>
      </c>
      <c r="I45">
        <f t="shared" si="5"/>
        <v>-1.0854826817097272</v>
      </c>
      <c r="J45">
        <f t="shared" si="6"/>
        <v>1.0854826817097272</v>
      </c>
      <c r="K45">
        <f t="shared" si="7"/>
        <v>0.42823917030934305</v>
      </c>
      <c r="L45">
        <f t="shared" si="8"/>
        <v>0.571760829690657</v>
      </c>
      <c r="M45">
        <f t="shared" si="9"/>
        <v>2.3351436985029639</v>
      </c>
      <c r="N45">
        <f t="shared" si="10"/>
        <v>1.7489830503797115</v>
      </c>
    </row>
    <row r="46" spans="1:14" x14ac:dyDescent="0.25">
      <c r="A46" s="4">
        <f>IF('True_Odds_Calculator_2-way'!A47="","",'True_Odds_Calculator_2-way'!A47)</f>
        <v>1.78</v>
      </c>
      <c r="B46" s="4">
        <f>IF('True_Odds_Calculator_2-way'!B47="","",'True_Odds_Calculator_2-way'!B47)</f>
        <v>2.1</v>
      </c>
      <c r="C46" s="4">
        <f t="shared" si="0"/>
        <v>0.5617977528089888</v>
      </c>
      <c r="D46">
        <f t="shared" si="1"/>
        <v>0.47619047619047616</v>
      </c>
      <c r="E46">
        <f t="shared" si="2"/>
        <v>3.7988228999465079E-2</v>
      </c>
      <c r="F46">
        <f t="shared" si="3"/>
        <v>-0.2295345104333868</v>
      </c>
      <c r="G46">
        <v>0</v>
      </c>
      <c r="H46">
        <f t="shared" si="4"/>
        <v>0.26752273943285182</v>
      </c>
      <c r="I46">
        <f t="shared" si="5"/>
        <v>-1.0795837927188263</v>
      </c>
      <c r="J46">
        <f t="shared" si="6"/>
        <v>1.0795837927188263</v>
      </c>
      <c r="K46">
        <f t="shared" si="7"/>
        <v>0.54286595577264729</v>
      </c>
      <c r="L46">
        <f t="shared" si="8"/>
        <v>0.45713404422735271</v>
      </c>
      <c r="M46">
        <f t="shared" si="9"/>
        <v>1.8420753583206844</v>
      </c>
      <c r="N46">
        <f t="shared" si="10"/>
        <v>2.1875421719907089</v>
      </c>
    </row>
    <row r="47" spans="1:14" x14ac:dyDescent="0.25">
      <c r="A47" s="4">
        <f>IF('True_Odds_Calculator_2-way'!A48="","",'True_Odds_Calculator_2-way'!A48)</f>
        <v>2.12</v>
      </c>
      <c r="B47" s="4">
        <f>IF('True_Odds_Calculator_2-way'!B48="","",'True_Odds_Calculator_2-way'!B48)</f>
        <v>1.76</v>
      </c>
      <c r="C47" s="4">
        <f t="shared" si="0"/>
        <v>0.47169811320754712</v>
      </c>
      <c r="D47">
        <f t="shared" si="1"/>
        <v>0.56818181818181823</v>
      </c>
      <c r="E47">
        <f t="shared" si="2"/>
        <v>3.9879931389365408E-2</v>
      </c>
      <c r="F47">
        <f t="shared" si="3"/>
        <v>-0.22813036020583177</v>
      </c>
      <c r="G47">
        <v>0</v>
      </c>
      <c r="H47">
        <f t="shared" si="4"/>
        <v>0.26801029159519724</v>
      </c>
      <c r="I47">
        <f t="shared" si="5"/>
        <v>-1.0838874619051502</v>
      </c>
      <c r="J47">
        <f t="shared" si="6"/>
        <v>1.0838874619051502</v>
      </c>
      <c r="K47">
        <f t="shared" si="7"/>
        <v>0.45168057659351019</v>
      </c>
      <c r="L47">
        <f t="shared" si="8"/>
        <v>0.54831942340648987</v>
      </c>
      <c r="M47">
        <f t="shared" si="9"/>
        <v>2.2139539573337679</v>
      </c>
      <c r="N47">
        <f t="shared" si="10"/>
        <v>1.8237544710479137</v>
      </c>
    </row>
    <row r="48" spans="1:14" x14ac:dyDescent="0.25">
      <c r="A48" s="4">
        <f>IF('True_Odds_Calculator_2-way'!A49="","",'True_Odds_Calculator_2-way'!A49)</f>
        <v>2.2599999999999998</v>
      </c>
      <c r="B48" s="4">
        <f>IF('True_Odds_Calculator_2-way'!B49="","",'True_Odds_Calculator_2-way'!B49)</f>
        <v>1.68</v>
      </c>
      <c r="C48" s="4">
        <f t="shared" si="0"/>
        <v>0.44247787610619471</v>
      </c>
      <c r="D48">
        <f t="shared" si="1"/>
        <v>0.59523809523809523</v>
      </c>
      <c r="E48">
        <f t="shared" si="2"/>
        <v>3.7715971344289834E-2</v>
      </c>
      <c r="F48">
        <f t="shared" si="3"/>
        <v>-0.22566371681415942</v>
      </c>
      <c r="G48">
        <v>0</v>
      </c>
      <c r="H48">
        <f t="shared" si="4"/>
        <v>0.26337968815844925</v>
      </c>
      <c r="I48">
        <f t="shared" si="5"/>
        <v>-1.080339539253607</v>
      </c>
      <c r="J48">
        <f t="shared" si="6"/>
        <v>1.080339539253607</v>
      </c>
      <c r="K48">
        <f t="shared" si="7"/>
        <v>0.4235084779870531</v>
      </c>
      <c r="L48">
        <f t="shared" si="8"/>
        <v>0.57649152201294696</v>
      </c>
      <c r="M48">
        <f t="shared" si="9"/>
        <v>2.3612278194595446</v>
      </c>
      <c r="N48">
        <f t="shared" si="10"/>
        <v>1.7346308866924531</v>
      </c>
    </row>
    <row r="49" spans="1:14" x14ac:dyDescent="0.25">
      <c r="A49" s="4">
        <f>IF('True_Odds_Calculator_2-way'!A50="","",'True_Odds_Calculator_2-way'!A50)</f>
        <v>2.19</v>
      </c>
      <c r="B49" s="4">
        <f>IF('True_Odds_Calculator_2-way'!B50="","",'True_Odds_Calculator_2-way'!B50)</f>
        <v>1.71</v>
      </c>
      <c r="C49" s="4">
        <f t="shared" si="0"/>
        <v>0.45662100456621008</v>
      </c>
      <c r="D49">
        <f t="shared" si="1"/>
        <v>0.58479532163742687</v>
      </c>
      <c r="E49">
        <f t="shared" si="2"/>
        <v>4.1416326203636888E-2</v>
      </c>
      <c r="F49">
        <f t="shared" si="3"/>
        <v>-0.22561350102806488</v>
      </c>
      <c r="G49">
        <v>0</v>
      </c>
      <c r="H49">
        <f t="shared" si="4"/>
        <v>0.26702982723170177</v>
      </c>
      <c r="I49">
        <f t="shared" si="5"/>
        <v>-1.0879209623669537</v>
      </c>
      <c r="J49">
        <f t="shared" si="6"/>
        <v>1.0879209623669537</v>
      </c>
      <c r="K49">
        <f t="shared" si="7"/>
        <v>0.43580087729966505</v>
      </c>
      <c r="L49">
        <f t="shared" si="8"/>
        <v>0.5641991227003349</v>
      </c>
      <c r="M49">
        <f t="shared" si="9"/>
        <v>2.2946259452166746</v>
      </c>
      <c r="N49">
        <f t="shared" si="10"/>
        <v>1.7724238832805375</v>
      </c>
    </row>
    <row r="50" spans="1:14" x14ac:dyDescent="0.25">
      <c r="A50" s="4">
        <f>IF('True_Odds_Calculator_2-way'!A51="","",'True_Odds_Calculator_2-way'!A51)</f>
        <v>1.79</v>
      </c>
      <c r="B50" s="4">
        <f>IF('True_Odds_Calculator_2-way'!B51="","",'True_Odds_Calculator_2-way'!B51)</f>
        <v>2.06</v>
      </c>
      <c r="C50" s="4">
        <f t="shared" si="0"/>
        <v>0.55865921787709494</v>
      </c>
      <c r="D50">
        <f t="shared" si="1"/>
        <v>0.4854368932038835</v>
      </c>
      <c r="E50">
        <f t="shared" si="2"/>
        <v>4.4096111080978329E-2</v>
      </c>
      <c r="F50">
        <f t="shared" si="3"/>
        <v>-0.22709768400499009</v>
      </c>
      <c r="G50">
        <v>0</v>
      </c>
      <c r="H50">
        <f t="shared" si="4"/>
        <v>0.27119379508596841</v>
      </c>
      <c r="I50">
        <f t="shared" si="5"/>
        <v>-1.0927819720786569</v>
      </c>
      <c r="J50">
        <f t="shared" si="6"/>
        <v>1.0927819720786569</v>
      </c>
      <c r="K50">
        <f t="shared" si="7"/>
        <v>0.53668287622715694</v>
      </c>
      <c r="L50">
        <f t="shared" si="8"/>
        <v>0.46331712377284329</v>
      </c>
      <c r="M50">
        <f t="shared" si="9"/>
        <v>1.863297757942139</v>
      </c>
      <c r="N50">
        <f t="shared" si="10"/>
        <v>2.1583488904033761</v>
      </c>
    </row>
    <row r="51" spans="1:14" x14ac:dyDescent="0.25">
      <c r="A51" s="4">
        <f>IF('True_Odds_Calculator_2-way'!A52="","",'True_Odds_Calculator_2-way'!A52)</f>
        <v>2.0299999999999998</v>
      </c>
      <c r="B51" s="4">
        <f>IF('True_Odds_Calculator_2-way'!B52="","",'True_Odds_Calculator_2-way'!B52)</f>
        <v>1.83</v>
      </c>
      <c r="C51" s="4">
        <f t="shared" si="0"/>
        <v>0.49261083743842371</v>
      </c>
      <c r="D51">
        <f t="shared" si="1"/>
        <v>0.54644808743169393</v>
      </c>
      <c r="E51">
        <f t="shared" si="2"/>
        <v>3.9058924870117639E-2</v>
      </c>
      <c r="F51">
        <f t="shared" si="3"/>
        <v>-0.23012732509623413</v>
      </c>
      <c r="G51">
        <v>0</v>
      </c>
      <c r="H51">
        <f t="shared" si="4"/>
        <v>0.26918624996635171</v>
      </c>
      <c r="I51">
        <f t="shared" si="5"/>
        <v>-1.0815393906387938</v>
      </c>
      <c r="J51">
        <f t="shared" si="6"/>
        <v>1.0815393906387938</v>
      </c>
      <c r="K51">
        <f t="shared" si="7"/>
        <v>0.47304012528552486</v>
      </c>
      <c r="L51">
        <f t="shared" si="8"/>
        <v>0.52695987471447536</v>
      </c>
      <c r="M51">
        <f t="shared" si="9"/>
        <v>2.113985572357957</v>
      </c>
      <c r="N51">
        <f t="shared" si="10"/>
        <v>1.8976776942301987</v>
      </c>
    </row>
    <row r="52" spans="1:14" x14ac:dyDescent="0.25">
      <c r="A52" s="4">
        <f>IF('True_Odds_Calculator_2-way'!A53="","",'True_Odds_Calculator_2-way'!A53)</f>
        <v>1.73</v>
      </c>
      <c r="B52" s="4">
        <f>IF('True_Odds_Calculator_2-way'!B53="","",'True_Odds_Calculator_2-way'!B53)</f>
        <v>2.15</v>
      </c>
      <c r="C52" s="4">
        <f t="shared" si="0"/>
        <v>0.5780346820809249</v>
      </c>
      <c r="D52">
        <f t="shared" si="1"/>
        <v>0.46511627906976744</v>
      </c>
      <c r="E52">
        <f t="shared" si="2"/>
        <v>4.3150961150692391E-2</v>
      </c>
      <c r="F52">
        <f t="shared" si="3"/>
        <v>-0.22570237935206339</v>
      </c>
      <c r="G52">
        <v>0</v>
      </c>
      <c r="H52">
        <f t="shared" si="4"/>
        <v>0.26885334050275578</v>
      </c>
      <c r="I52">
        <f t="shared" si="5"/>
        <v>-1.0914143252235409</v>
      </c>
      <c r="J52">
        <f t="shared" si="6"/>
        <v>1.0914143252235409</v>
      </c>
      <c r="K52">
        <f t="shared" si="7"/>
        <v>0.55656589041628013</v>
      </c>
      <c r="L52">
        <f t="shared" si="8"/>
        <v>0.44343410958372004</v>
      </c>
      <c r="M52">
        <f t="shared" si="9"/>
        <v>1.7967324574131842</v>
      </c>
      <c r="N52">
        <f t="shared" si="10"/>
        <v>2.2551264740070716</v>
      </c>
    </row>
    <row r="53" spans="1:14" x14ac:dyDescent="0.25">
      <c r="A53" s="4">
        <f>IF('True_Odds_Calculator_2-way'!A54="","",'True_Odds_Calculator_2-way'!A54)</f>
        <v>1.87</v>
      </c>
      <c r="B53" s="4">
        <f>IF('True_Odds_Calculator_2-way'!B54="","",'True_Odds_Calculator_2-way'!B54)</f>
        <v>1.99</v>
      </c>
      <c r="C53" s="4">
        <f t="shared" si="0"/>
        <v>0.53475935828876997</v>
      </c>
      <c r="D53">
        <f t="shared" si="1"/>
        <v>0.50251256281407031</v>
      </c>
      <c r="E53">
        <f t="shared" si="2"/>
        <v>3.7271921102840277E-2</v>
      </c>
      <c r="F53">
        <f t="shared" si="3"/>
        <v>-0.23145137451965714</v>
      </c>
      <c r="G53">
        <v>0</v>
      </c>
      <c r="H53">
        <f t="shared" si="4"/>
        <v>0.26872329562249747</v>
      </c>
      <c r="I53">
        <f t="shared" si="5"/>
        <v>-1.077513639725393</v>
      </c>
      <c r="J53">
        <f t="shared" si="6"/>
        <v>1.077513639725393</v>
      </c>
      <c r="K53">
        <f t="shared" si="7"/>
        <v>0.51614585087099007</v>
      </c>
      <c r="L53">
        <f t="shared" si="8"/>
        <v>0.48385414912900976</v>
      </c>
      <c r="M53">
        <f t="shared" si="9"/>
        <v>1.9374368665610926</v>
      </c>
      <c r="N53">
        <f t="shared" si="10"/>
        <v>2.0667385033281396</v>
      </c>
    </row>
    <row r="54" spans="1:14" x14ac:dyDescent="0.25">
      <c r="A54" s="4">
        <f>IF('True_Odds_Calculator_2-way'!A55="","",'True_Odds_Calculator_2-way'!A55)</f>
        <v>1.85</v>
      </c>
      <c r="B54" s="4">
        <f>IF('True_Odds_Calculator_2-way'!B55="","",'True_Odds_Calculator_2-way'!B55)</f>
        <v>2.0099999999999998</v>
      </c>
      <c r="C54" s="4">
        <f t="shared" si="0"/>
        <v>0.54054054054054046</v>
      </c>
      <c r="D54">
        <f t="shared" si="1"/>
        <v>0.49751243781094534</v>
      </c>
      <c r="E54">
        <f t="shared" si="2"/>
        <v>3.80529783514858E-2</v>
      </c>
      <c r="F54">
        <f t="shared" si="3"/>
        <v>-0.23087266370848458</v>
      </c>
      <c r="G54">
        <v>0</v>
      </c>
      <c r="H54">
        <f t="shared" si="4"/>
        <v>0.26892564205997044</v>
      </c>
      <c r="I54">
        <f t="shared" si="5"/>
        <v>-1.0792693660942112</v>
      </c>
      <c r="J54">
        <f t="shared" si="6"/>
        <v>1.0792693660942112</v>
      </c>
      <c r="K54">
        <f t="shared" si="7"/>
        <v>0.52154530755074879</v>
      </c>
      <c r="L54">
        <f t="shared" si="8"/>
        <v>0.47845469244925098</v>
      </c>
      <c r="M54">
        <f t="shared" si="9"/>
        <v>1.91737896118008</v>
      </c>
      <c r="N54">
        <f t="shared" si="10"/>
        <v>2.0900620597551534</v>
      </c>
    </row>
    <row r="55" spans="1:14" x14ac:dyDescent="0.25">
      <c r="A55" s="4">
        <f>IF('True_Odds_Calculator_2-way'!A56="","",'True_Odds_Calculator_2-way'!A56)</f>
        <v>1.68</v>
      </c>
      <c r="B55" s="4">
        <f>IF('True_Odds_Calculator_2-way'!B56="","",'True_Odds_Calculator_2-way'!B56)</f>
        <v>2.2200000000000002</v>
      </c>
      <c r="C55" s="4">
        <f t="shared" si="0"/>
        <v>0.59523809523809523</v>
      </c>
      <c r="D55">
        <f t="shared" si="1"/>
        <v>0.4504504504504504</v>
      </c>
      <c r="E55">
        <f t="shared" si="2"/>
        <v>4.5688545688545634E-2</v>
      </c>
      <c r="F55">
        <f t="shared" si="3"/>
        <v>-0.22243672243672252</v>
      </c>
      <c r="G55">
        <v>0</v>
      </c>
      <c r="H55">
        <f t="shared" si="4"/>
        <v>0.2681252681252681</v>
      </c>
      <c r="I55">
        <f t="shared" si="5"/>
        <v>-1.0979071877276467</v>
      </c>
      <c r="J55">
        <f t="shared" si="6"/>
        <v>1.0979071877276467</v>
      </c>
      <c r="K55">
        <f t="shared" si="7"/>
        <v>0.57254851307619281</v>
      </c>
      <c r="L55">
        <f t="shared" si="8"/>
        <v>0.42745148692380741</v>
      </c>
      <c r="M55">
        <f t="shared" si="9"/>
        <v>1.7465768876547993</v>
      </c>
      <c r="N55">
        <f t="shared" si="10"/>
        <v>2.3394467690277296</v>
      </c>
    </row>
    <row r="56" spans="1:14" x14ac:dyDescent="0.25">
      <c r="A56" s="4">
        <f>IF('True_Odds_Calculator_2-way'!A57="","",'True_Odds_Calculator_2-way'!A57)</f>
        <v>1.78</v>
      </c>
      <c r="B56" s="4">
        <f>IF('True_Odds_Calculator_2-way'!B57="","",'True_Odds_Calculator_2-way'!B57)</f>
        <v>2.08</v>
      </c>
      <c r="C56" s="4">
        <f t="shared" si="0"/>
        <v>0.5617977528089888</v>
      </c>
      <c r="D56">
        <f t="shared" si="1"/>
        <v>0.48076923076923073</v>
      </c>
      <c r="E56">
        <f t="shared" si="2"/>
        <v>4.2566983578219642E-2</v>
      </c>
      <c r="F56">
        <f t="shared" si="3"/>
        <v>-0.22752808988764039</v>
      </c>
      <c r="G56">
        <v>0</v>
      </c>
      <c r="H56">
        <f t="shared" si="4"/>
        <v>0.27009507346585998</v>
      </c>
      <c r="I56">
        <f t="shared" si="5"/>
        <v>-1.0895340841010226</v>
      </c>
      <c r="J56">
        <f t="shared" si="6"/>
        <v>1.0895340841010226</v>
      </c>
      <c r="K56">
        <f t="shared" si="7"/>
        <v>0.54058829184432911</v>
      </c>
      <c r="L56">
        <f t="shared" si="8"/>
        <v>0.45941170815567078</v>
      </c>
      <c r="M56">
        <f t="shared" si="9"/>
        <v>1.8498365855987975</v>
      </c>
      <c r="N56">
        <f t="shared" si="10"/>
        <v>2.1766968108291049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2.12</v>
      </c>
      <c r="C57" s="4">
        <f t="shared" si="0"/>
        <v>0.55865921787709494</v>
      </c>
      <c r="D57">
        <f t="shared" si="1"/>
        <v>0.47169811320754712</v>
      </c>
      <c r="E57">
        <f t="shared" si="2"/>
        <v>3.0357331084642114E-2</v>
      </c>
      <c r="F57">
        <f t="shared" si="3"/>
        <v>-0.23316116791398755</v>
      </c>
      <c r="G57">
        <v>0</v>
      </c>
      <c r="H57">
        <f t="shared" si="4"/>
        <v>0.26351849899862967</v>
      </c>
      <c r="I57">
        <f t="shared" si="5"/>
        <v>-1.0631081389064057</v>
      </c>
      <c r="J57">
        <f t="shared" si="6"/>
        <v>1.0631081389064057</v>
      </c>
      <c r="K57">
        <f t="shared" si="7"/>
        <v>0.54352096574427933</v>
      </c>
      <c r="L57">
        <f t="shared" si="8"/>
        <v>0.4564790342557204</v>
      </c>
      <c r="M57">
        <f t="shared" si="9"/>
        <v>1.8398554297360612</v>
      </c>
      <c r="N57">
        <f t="shared" si="10"/>
        <v>2.1906811155751749</v>
      </c>
    </row>
    <row r="58" spans="1:14" x14ac:dyDescent="0.25">
      <c r="A58" s="4">
        <f>IF('True_Odds_Calculator_2-way'!A59="","",'True_Odds_Calculator_2-way'!A59)</f>
        <v>1.56</v>
      </c>
      <c r="B58" s="4">
        <f>IF('True_Odds_Calculator_2-way'!B59="","",'True_Odds_Calculator_2-way'!B59)</f>
        <v>2.58</v>
      </c>
      <c r="C58" s="4">
        <f t="shared" si="0"/>
        <v>0.64102564102564097</v>
      </c>
      <c r="D58">
        <f t="shared" si="1"/>
        <v>0.38759689922480617</v>
      </c>
      <c r="E58">
        <f t="shared" si="2"/>
        <v>2.8622540250447193E-2</v>
      </c>
      <c r="F58">
        <f t="shared" si="3"/>
        <v>-0.21983701053468496</v>
      </c>
      <c r="G58">
        <v>0</v>
      </c>
      <c r="H58">
        <f t="shared" si="4"/>
        <v>0.24845955078513213</v>
      </c>
      <c r="I58">
        <f t="shared" si="5"/>
        <v>-1.0631081389064057</v>
      </c>
      <c r="J58">
        <f t="shared" si="6"/>
        <v>1.0631081389064057</v>
      </c>
      <c r="K58">
        <f t="shared" si="7"/>
        <v>0.62682541048589435</v>
      </c>
      <c r="L58">
        <f t="shared" si="8"/>
        <v>0.37317458951410554</v>
      </c>
      <c r="M58">
        <f t="shared" si="9"/>
        <v>1.5953405577875872</v>
      </c>
      <c r="N58">
        <f t="shared" si="10"/>
        <v>2.679710859472122</v>
      </c>
    </row>
    <row r="59" spans="1:14" x14ac:dyDescent="0.25">
      <c r="A59" s="4">
        <f>IF('True_Odds_Calculator_2-way'!A60="","",'True_Odds_Calculator_2-way'!A60)</f>
        <v>2.66</v>
      </c>
      <c r="B59" s="4">
        <f>IF('True_Odds_Calculator_2-way'!B60="","",'True_Odds_Calculator_2-way'!B60)</f>
        <v>1.5</v>
      </c>
      <c r="C59" s="4">
        <f t="shared" si="0"/>
        <v>0.37593984962406013</v>
      </c>
      <c r="D59">
        <f t="shared" si="1"/>
        <v>0.66666666666666663</v>
      </c>
      <c r="E59">
        <f t="shared" si="2"/>
        <v>4.2606516290726759E-2</v>
      </c>
      <c r="F59">
        <f t="shared" si="3"/>
        <v>-0.20802005012531333</v>
      </c>
      <c r="G59">
        <v>0</v>
      </c>
      <c r="H59">
        <f t="shared" si="4"/>
        <v>0.25062656641604009</v>
      </c>
      <c r="I59">
        <f t="shared" si="5"/>
        <v>-1.0976425998969033</v>
      </c>
      <c r="J59">
        <f t="shared" si="6"/>
        <v>1.0976425998969033</v>
      </c>
      <c r="K59">
        <f t="shared" si="7"/>
        <v>0.35434772234002576</v>
      </c>
      <c r="L59">
        <f t="shared" si="8"/>
        <v>0.64565227765997424</v>
      </c>
      <c r="M59">
        <f t="shared" si="9"/>
        <v>2.8220867158288598</v>
      </c>
      <c r="N59">
        <f t="shared" si="10"/>
        <v>1.5488212999484516</v>
      </c>
    </row>
    <row r="60" spans="1:14" x14ac:dyDescent="0.25">
      <c r="A60" s="4">
        <f>IF('True_Odds_Calculator_2-way'!A61="","",'True_Odds_Calculator_2-way'!A61)</f>
        <v>2.59</v>
      </c>
      <c r="B60" s="4">
        <f>IF('True_Odds_Calculator_2-way'!B61="","",'True_Odds_Calculator_2-way'!B61)</f>
        <v>1.52</v>
      </c>
      <c r="C60" s="4">
        <f t="shared" si="0"/>
        <v>0.38610038610038611</v>
      </c>
      <c r="D60">
        <f t="shared" si="1"/>
        <v>0.65789473684210531</v>
      </c>
      <c r="E60">
        <f t="shared" si="2"/>
        <v>4.3995122942491527E-2</v>
      </c>
      <c r="F60">
        <f t="shared" si="3"/>
        <v>-0.21001828896565722</v>
      </c>
      <c r="G60">
        <v>0</v>
      </c>
      <c r="H60">
        <f t="shared" si="4"/>
        <v>0.25401341190814875</v>
      </c>
      <c r="I60">
        <f t="shared" si="5"/>
        <v>-1.0997646755364594</v>
      </c>
      <c r="J60">
        <f t="shared" si="6"/>
        <v>1.0997646755364594</v>
      </c>
      <c r="K60">
        <f t="shared" si="7"/>
        <v>0.36381816236779846</v>
      </c>
      <c r="L60">
        <f t="shared" si="8"/>
        <v>0.63618183763220149</v>
      </c>
      <c r="M60">
        <f t="shared" si="9"/>
        <v>2.7486258341029703</v>
      </c>
      <c r="N60">
        <f t="shared" si="10"/>
        <v>1.5718776312789586</v>
      </c>
    </row>
    <row r="61" spans="1:14" x14ac:dyDescent="0.25">
      <c r="A61" s="4">
        <f>IF('True_Odds_Calculator_2-way'!A62="","",'True_Odds_Calculator_2-way'!A62)</f>
        <v>2.56</v>
      </c>
      <c r="B61" s="4">
        <f>IF('True_Odds_Calculator_2-way'!B62="","",'True_Odds_Calculator_2-way'!B62)</f>
        <v>1.53</v>
      </c>
      <c r="C61" s="4">
        <f t="shared" si="0"/>
        <v>0.390625</v>
      </c>
      <c r="D61">
        <f t="shared" si="1"/>
        <v>0.65359477124183007</v>
      </c>
      <c r="E61">
        <f t="shared" si="2"/>
        <v>4.4219771241829964E-2</v>
      </c>
      <c r="F61">
        <f t="shared" si="3"/>
        <v>-0.21109068627450989</v>
      </c>
      <c r="G61">
        <v>0</v>
      </c>
      <c r="H61">
        <f t="shared" si="4"/>
        <v>0.25531045751633985</v>
      </c>
      <c r="I61">
        <f t="shared" si="5"/>
        <v>-1.099764675536459</v>
      </c>
      <c r="J61">
        <f t="shared" si="6"/>
        <v>1.099764675536459</v>
      </c>
      <c r="K61">
        <f t="shared" si="7"/>
        <v>0.36823828517819845</v>
      </c>
      <c r="L61">
        <f t="shared" si="8"/>
        <v>0.63176171482180155</v>
      </c>
      <c r="M61">
        <f t="shared" si="9"/>
        <v>2.7156328938368763</v>
      </c>
      <c r="N61">
        <f t="shared" si="10"/>
        <v>1.5828752780343234</v>
      </c>
    </row>
    <row r="62" spans="1:14" x14ac:dyDescent="0.25">
      <c r="A62" s="4">
        <f>IF('True_Odds_Calculator_2-way'!A63="","",'True_Odds_Calculator_2-way'!A63)</f>
        <v>2.59</v>
      </c>
      <c r="B62" s="4">
        <f>IF('True_Odds_Calculator_2-way'!B63="","",'True_Odds_Calculator_2-way'!B63)</f>
        <v>1.52</v>
      </c>
      <c r="C62" s="4">
        <f t="shared" si="0"/>
        <v>0.38610038610038611</v>
      </c>
      <c r="D62">
        <f t="shared" si="1"/>
        <v>0.65789473684210531</v>
      </c>
      <c r="E62">
        <f t="shared" si="2"/>
        <v>4.3995122942491527E-2</v>
      </c>
      <c r="F62">
        <f t="shared" si="3"/>
        <v>-0.21001828896565722</v>
      </c>
      <c r="G62">
        <v>0</v>
      </c>
      <c r="H62">
        <f t="shared" si="4"/>
        <v>0.25401341190814875</v>
      </c>
      <c r="I62">
        <f t="shared" si="5"/>
        <v>-1.0997646755364594</v>
      </c>
      <c r="J62">
        <f t="shared" si="6"/>
        <v>1.0997646755364594</v>
      </c>
      <c r="K62">
        <f t="shared" si="7"/>
        <v>0.36381816236779846</v>
      </c>
      <c r="L62">
        <f t="shared" si="8"/>
        <v>0.63618183763220149</v>
      </c>
      <c r="M62">
        <f t="shared" si="9"/>
        <v>2.7486258341029703</v>
      </c>
      <c r="N62">
        <f t="shared" si="10"/>
        <v>1.5718776312789586</v>
      </c>
    </row>
    <row r="63" spans="1:14" x14ac:dyDescent="0.25">
      <c r="A63" s="4">
        <f>IF('True_Odds_Calculator_2-way'!A64="","",'True_Odds_Calculator_2-way'!A64)</f>
        <v>2.64</v>
      </c>
      <c r="B63" s="4">
        <f>IF('True_Odds_Calculator_2-way'!B64="","",'True_Odds_Calculator_2-way'!B64)</f>
        <v>1.51</v>
      </c>
      <c r="C63" s="4">
        <f t="shared" si="0"/>
        <v>0.37878787878787878</v>
      </c>
      <c r="D63">
        <f t="shared" si="1"/>
        <v>0.66225165562913912</v>
      </c>
      <c r="E63">
        <f t="shared" si="2"/>
        <v>4.1039534417017798E-2</v>
      </c>
      <c r="F63">
        <f t="shared" si="3"/>
        <v>-0.20981336544250462</v>
      </c>
      <c r="G63">
        <v>0</v>
      </c>
      <c r="H63">
        <f t="shared" si="4"/>
        <v>0.25085289985952242</v>
      </c>
      <c r="I63">
        <f t="shared" si="5"/>
        <v>-1.0934350421017383</v>
      </c>
      <c r="J63">
        <f t="shared" si="6"/>
        <v>1.0934350421017383</v>
      </c>
      <c r="K63">
        <f t="shared" si="7"/>
        <v>0.35800802585300368</v>
      </c>
      <c r="L63">
        <f t="shared" si="8"/>
        <v>0.64199197414699649</v>
      </c>
      <c r="M63">
        <f t="shared" si="9"/>
        <v>2.7932334690468505</v>
      </c>
      <c r="N63">
        <f t="shared" si="10"/>
        <v>1.5576518714718863</v>
      </c>
    </row>
    <row r="64" spans="1:14" x14ac:dyDescent="0.25">
      <c r="A64" s="4">
        <f>IF('True_Odds_Calculator_2-way'!A65="","",'True_Odds_Calculator_2-way'!A65)</f>
        <v>2.5099999999999998</v>
      </c>
      <c r="B64" s="4">
        <f>IF('True_Odds_Calculator_2-way'!B65="","",'True_Odds_Calculator_2-way'!B65)</f>
        <v>1.55</v>
      </c>
      <c r="C64" s="4">
        <f t="shared" si="0"/>
        <v>0.39840637450199207</v>
      </c>
      <c r="D64">
        <f t="shared" si="1"/>
        <v>0.64516129032258063</v>
      </c>
      <c r="E64">
        <f t="shared" si="2"/>
        <v>4.3567664824572638E-2</v>
      </c>
      <c r="F64">
        <f t="shared" si="3"/>
        <v>-0.21346870582187383</v>
      </c>
      <c r="G64">
        <v>0</v>
      </c>
      <c r="H64">
        <f t="shared" si="4"/>
        <v>0.25703637064644647</v>
      </c>
      <c r="I64">
        <f t="shared" si="5"/>
        <v>-1.0973121339553789</v>
      </c>
      <c r="J64">
        <f t="shared" si="6"/>
        <v>1.0973121339553789</v>
      </c>
      <c r="K64">
        <f t="shared" si="7"/>
        <v>0.37637263255202313</v>
      </c>
      <c r="L64">
        <f t="shared" si="8"/>
        <v>0.62362736744797698</v>
      </c>
      <c r="M64">
        <f t="shared" si="9"/>
        <v>2.6569413222726217</v>
      </c>
      <c r="N64">
        <f t="shared" si="10"/>
        <v>1.6035216736754583</v>
      </c>
    </row>
    <row r="65" spans="1:14" x14ac:dyDescent="0.25">
      <c r="A65" s="4">
        <f>IF('True_Odds_Calculator_2-way'!A66="","",'True_Odds_Calculator_2-way'!A66)</f>
        <v>2.4</v>
      </c>
      <c r="B65" s="4">
        <f>IF('True_Odds_Calculator_2-way'!B66="","",'True_Odds_Calculator_2-way'!B66)</f>
        <v>1.6</v>
      </c>
      <c r="C65" s="4">
        <f t="shared" si="0"/>
        <v>0.41666666666666669</v>
      </c>
      <c r="D65">
        <f t="shared" si="1"/>
        <v>0.625</v>
      </c>
      <c r="E65">
        <f t="shared" si="2"/>
        <v>4.1666666666666741E-2</v>
      </c>
      <c r="F65">
        <f t="shared" si="3"/>
        <v>-0.21875</v>
      </c>
      <c r="G65">
        <v>0</v>
      </c>
      <c r="H65">
        <f t="shared" si="4"/>
        <v>0.26041666666666669</v>
      </c>
      <c r="I65">
        <f t="shared" si="5"/>
        <v>-1.0910894511799618</v>
      </c>
      <c r="J65">
        <f t="shared" si="6"/>
        <v>1.0910894511799618</v>
      </c>
      <c r="K65">
        <f t="shared" si="7"/>
        <v>0.39564392373896001</v>
      </c>
      <c r="L65">
        <f t="shared" si="8"/>
        <v>0.60435607626104004</v>
      </c>
      <c r="M65">
        <f t="shared" si="9"/>
        <v>2.5275252316519468</v>
      </c>
      <c r="N65">
        <f t="shared" si="10"/>
        <v>1.6546536707079771</v>
      </c>
    </row>
    <row r="66" spans="1:14" x14ac:dyDescent="0.25">
      <c r="A66" s="4">
        <f>IF('True_Odds_Calculator_2-way'!A67="","",'True_Odds_Calculator_2-way'!A67)</f>
        <v>2.37</v>
      </c>
      <c r="B66" s="4">
        <f>IF('True_Odds_Calculator_2-way'!B67="","",'True_Odds_Calculator_2-way'!B67)</f>
        <v>1.61</v>
      </c>
      <c r="C66" s="4">
        <f t="shared" si="0"/>
        <v>0.42194092827004215</v>
      </c>
      <c r="D66">
        <f t="shared" si="1"/>
        <v>0.6211180124223602</v>
      </c>
      <c r="E66">
        <f t="shared" si="2"/>
        <v>4.3058940692402459E-2</v>
      </c>
      <c r="F66">
        <f t="shared" si="3"/>
        <v>-0.21901617003433183</v>
      </c>
      <c r="G66">
        <v>0</v>
      </c>
      <c r="H66">
        <f t="shared" si="4"/>
        <v>0.26207511072673423</v>
      </c>
      <c r="I66">
        <f t="shared" si="5"/>
        <v>-1.0938928884083114</v>
      </c>
      <c r="J66">
        <f t="shared" si="6"/>
        <v>1.0938928884083114</v>
      </c>
      <c r="K66">
        <f t="shared" si="7"/>
        <v>0.40021879847740255</v>
      </c>
      <c r="L66">
        <f t="shared" si="8"/>
        <v>0.59978120152259728</v>
      </c>
      <c r="M66">
        <f t="shared" si="9"/>
        <v>2.4986332571193874</v>
      </c>
      <c r="N66">
        <f t="shared" si="10"/>
        <v>1.6672746619290704</v>
      </c>
    </row>
    <row r="67" spans="1:14" x14ac:dyDescent="0.25">
      <c r="A67" s="4">
        <f>IF('True_Odds_Calculator_2-way'!A68="","",'True_Odds_Calculator_2-way'!A68)</f>
        <v>1.57</v>
      </c>
      <c r="B67" s="4">
        <f>IF('True_Odds_Calculator_2-way'!B68="","",'True_Odds_Calculator_2-way'!B68)</f>
        <v>2.41</v>
      </c>
      <c r="C67" s="4">
        <f t="shared" ref="C67:C130" si="11">1/A67</f>
        <v>0.63694267515923564</v>
      </c>
      <c r="D67">
        <f t="shared" ref="D67:D130" si="12">1/B67</f>
        <v>0.41493775933609955</v>
      </c>
      <c r="E67">
        <f t="shared" ref="E67:E130" si="13">C67+D67-1</f>
        <v>5.1880434495335193E-2</v>
      </c>
      <c r="F67">
        <f t="shared" ref="F67:F130" si="14">C67+D67-(C67*D67)-1</f>
        <v>-0.2124111319607791</v>
      </c>
      <c r="G67">
        <v>0</v>
      </c>
      <c r="H67">
        <f t="shared" ref="H67:H130" si="15">C67*D67</f>
        <v>0.26429156645611435</v>
      </c>
      <c r="I67">
        <f t="shared" ref="I67:I130" si="16">((-4*F67*H67)^0.5)/(2*F67)</f>
        <v>-1.1154574690170911</v>
      </c>
      <c r="J67">
        <f t="shared" ref="J67:J130" si="17">(-((-4*F67*H67)^0.5))/(2*F67)</f>
        <v>1.1154574690170911</v>
      </c>
      <c r="K67">
        <f t="shared" ref="K67:K130" si="18">IF(A67="","",(C67/($J67+C67-($J67*C67))))</f>
        <v>0.61131765732257604</v>
      </c>
      <c r="L67">
        <f t="shared" ref="L67:L130" si="19">IF(B67="","",(D67/($J67+D67-($J67*D67))))</f>
        <v>0.38868234267742391</v>
      </c>
      <c r="M67">
        <f t="shared" ref="M67:M130" si="20">IF(A67="","",1/K67)</f>
        <v>1.635810757339742</v>
      </c>
      <c r="N67">
        <f t="shared" ref="N67:N130" si="21">IF(B67="","",1/L67)</f>
        <v>2.5727950313140986</v>
      </c>
    </row>
    <row r="68" spans="1:14" x14ac:dyDescent="0.25">
      <c r="A68" s="4">
        <f>IF('True_Odds_Calculator_2-way'!A69="","",'True_Odds_Calculator_2-way'!A69)</f>
        <v>2.37</v>
      </c>
      <c r="B68" s="4">
        <f>IF('True_Odds_Calculator_2-way'!B69="","",'True_Odds_Calculator_2-way'!B69)</f>
        <v>1.58</v>
      </c>
      <c r="C68" s="4">
        <f t="shared" si="11"/>
        <v>0.42194092827004215</v>
      </c>
      <c r="D68">
        <f t="shared" si="12"/>
        <v>0.63291139240506322</v>
      </c>
      <c r="E68">
        <f t="shared" si="13"/>
        <v>5.4852320675105481E-2</v>
      </c>
      <c r="F68">
        <f t="shared" si="14"/>
        <v>-0.21219889974897188</v>
      </c>
      <c r="G68">
        <v>0</v>
      </c>
      <c r="H68">
        <f t="shared" si="15"/>
        <v>0.26705122042407731</v>
      </c>
      <c r="I68">
        <f t="shared" si="16"/>
        <v>-1.1218265642117569</v>
      </c>
      <c r="J68">
        <f t="shared" si="17"/>
        <v>1.1218265642117569</v>
      </c>
      <c r="K68">
        <f t="shared" si="18"/>
        <v>0.39418150369957228</v>
      </c>
      <c r="L68">
        <f t="shared" si="19"/>
        <v>0.60581849630042783</v>
      </c>
      <c r="M68">
        <f t="shared" si="20"/>
        <v>2.5369023929701071</v>
      </c>
      <c r="N68">
        <f t="shared" si="21"/>
        <v>1.6506594072428187</v>
      </c>
    </row>
    <row r="69" spans="1:14" x14ac:dyDescent="0.25">
      <c r="A69" s="4">
        <f>IF('True_Odds_Calculator_2-way'!A70="","",'True_Odds_Calculator_2-way'!A70)</f>
        <v>2.33</v>
      </c>
      <c r="B69" s="4">
        <f>IF('True_Odds_Calculator_2-way'!B70="","",'True_Odds_Calculator_2-way'!B70)</f>
        <v>1.61</v>
      </c>
      <c r="C69" s="4">
        <f t="shared" si="11"/>
        <v>0.42918454935622319</v>
      </c>
      <c r="D69">
        <f t="shared" si="12"/>
        <v>0.6211180124223602</v>
      </c>
      <c r="E69">
        <f t="shared" si="13"/>
        <v>5.0302561778583499E-2</v>
      </c>
      <c r="F69">
        <f t="shared" si="14"/>
        <v>-0.21627169247994016</v>
      </c>
      <c r="G69">
        <v>0</v>
      </c>
      <c r="H69">
        <f t="shared" si="15"/>
        <v>0.26657425425852371</v>
      </c>
      <c r="I69">
        <f t="shared" si="16"/>
        <v>-1.1102205505657687</v>
      </c>
      <c r="J69">
        <f t="shared" si="17"/>
        <v>1.1102205505657687</v>
      </c>
      <c r="K69">
        <f t="shared" si="18"/>
        <v>0.40378046204723311</v>
      </c>
      <c r="L69">
        <f t="shared" si="19"/>
        <v>0.59621953795276661</v>
      </c>
      <c r="M69">
        <f t="shared" si="20"/>
        <v>2.4765933322524725</v>
      </c>
      <c r="N69">
        <f t="shared" si="21"/>
        <v>1.6772345358451193</v>
      </c>
    </row>
    <row r="70" spans="1:14" x14ac:dyDescent="0.25">
      <c r="A70" s="4">
        <f>IF('True_Odds_Calculator_2-way'!A71="","",'True_Odds_Calculator_2-way'!A71)</f>
        <v>2.8</v>
      </c>
      <c r="B70" s="4">
        <f>IF('True_Odds_Calculator_2-way'!B71="","",'True_Odds_Calculator_2-way'!B71)</f>
        <v>1.44</v>
      </c>
      <c r="C70" s="4">
        <f t="shared" si="11"/>
        <v>0.35714285714285715</v>
      </c>
      <c r="D70">
        <f t="shared" si="12"/>
        <v>0.69444444444444442</v>
      </c>
      <c r="E70">
        <f t="shared" si="13"/>
        <v>5.1587301587301626E-2</v>
      </c>
      <c r="F70">
        <f t="shared" si="14"/>
        <v>-0.1964285714285714</v>
      </c>
      <c r="G70">
        <v>0</v>
      </c>
      <c r="H70">
        <f t="shared" si="15"/>
        <v>0.24801587301587302</v>
      </c>
      <c r="I70">
        <f t="shared" si="16"/>
        <v>-1.1236664374387368</v>
      </c>
      <c r="J70">
        <f t="shared" si="17"/>
        <v>1.1236664374387368</v>
      </c>
      <c r="K70">
        <f t="shared" si="18"/>
        <v>0.33084104297902911</v>
      </c>
      <c r="L70">
        <f t="shared" si="19"/>
        <v>0.66915895702097083</v>
      </c>
      <c r="M70">
        <f t="shared" si="20"/>
        <v>3.0225995873897262</v>
      </c>
      <c r="N70">
        <f t="shared" si="21"/>
        <v>1.4944132324730444</v>
      </c>
    </row>
    <row r="71" spans="1:14" x14ac:dyDescent="0.25">
      <c r="A71" s="4">
        <f>IF('True_Odds_Calculator_2-way'!A72="","",'True_Odds_Calculator_2-way'!A72)</f>
        <v>1.41</v>
      </c>
      <c r="B71" s="4">
        <f>IF('True_Odds_Calculator_2-way'!B72="","",'True_Odds_Calculator_2-way'!B72)</f>
        <v>3.08</v>
      </c>
      <c r="C71" s="4">
        <f t="shared" si="11"/>
        <v>0.70921985815602839</v>
      </c>
      <c r="D71">
        <f t="shared" si="12"/>
        <v>0.32467532467532467</v>
      </c>
      <c r="E71">
        <f t="shared" si="13"/>
        <v>3.3895182831352955E-2</v>
      </c>
      <c r="F71">
        <f t="shared" si="14"/>
        <v>-0.19637100488164327</v>
      </c>
      <c r="G71">
        <v>0</v>
      </c>
      <c r="H71">
        <f t="shared" si="15"/>
        <v>0.23026618771299623</v>
      </c>
      <c r="I71">
        <f t="shared" si="16"/>
        <v>-1.0828702045605247</v>
      </c>
      <c r="J71">
        <f t="shared" si="17"/>
        <v>1.0828702045605247</v>
      </c>
      <c r="K71">
        <f t="shared" si="18"/>
        <v>0.69253190991064917</v>
      </c>
      <c r="L71">
        <f t="shared" si="19"/>
        <v>0.30746809008935072</v>
      </c>
      <c r="M71">
        <f t="shared" si="20"/>
        <v>1.4439767838698154</v>
      </c>
      <c r="N71">
        <f t="shared" si="21"/>
        <v>3.2523700254858916</v>
      </c>
    </row>
    <row r="72" spans="1:14" x14ac:dyDescent="0.25">
      <c r="A72" s="4">
        <f>IF('True_Odds_Calculator_2-way'!A73="","",'True_Odds_Calculator_2-way'!A73)</f>
        <v>1.49</v>
      </c>
      <c r="B72" s="4">
        <f>IF('True_Odds_Calculator_2-way'!B73="","",'True_Odds_Calculator_2-way'!B73)</f>
        <v>2.74</v>
      </c>
      <c r="C72" s="4">
        <f t="shared" si="11"/>
        <v>0.67114093959731547</v>
      </c>
      <c r="D72">
        <f t="shared" si="12"/>
        <v>0.36496350364963503</v>
      </c>
      <c r="E72">
        <f t="shared" si="13"/>
        <v>3.6104443246950613E-2</v>
      </c>
      <c r="F72">
        <f t="shared" si="14"/>
        <v>-0.20883750551119373</v>
      </c>
      <c r="G72">
        <v>0</v>
      </c>
      <c r="H72">
        <f t="shared" si="15"/>
        <v>0.24494194875814432</v>
      </c>
      <c r="I72">
        <f t="shared" si="16"/>
        <v>-1.0829972051127195</v>
      </c>
      <c r="J72">
        <f t="shared" si="17"/>
        <v>1.0829972051127195</v>
      </c>
      <c r="K72">
        <f t="shared" si="18"/>
        <v>0.6533092663367166</v>
      </c>
      <c r="L72">
        <f t="shared" si="19"/>
        <v>0.34669073366328335</v>
      </c>
      <c r="M72">
        <f t="shared" si="20"/>
        <v>1.5306686305052322</v>
      </c>
      <c r="N72">
        <f t="shared" si="21"/>
        <v>2.8844151368961324</v>
      </c>
    </row>
    <row r="73" spans="1:14" x14ac:dyDescent="0.25">
      <c r="A73" s="4">
        <f>IF('True_Odds_Calculator_2-way'!A74="","",'True_Odds_Calculator_2-way'!A74)</f>
        <v>1.53</v>
      </c>
      <c r="B73" s="4">
        <f>IF('True_Odds_Calculator_2-way'!B74="","",'True_Odds_Calculator_2-way'!B74)</f>
        <v>2.66</v>
      </c>
      <c r="C73" s="4">
        <f t="shared" si="11"/>
        <v>0.65359477124183007</v>
      </c>
      <c r="D73">
        <f t="shared" si="12"/>
        <v>0.37593984962406013</v>
      </c>
      <c r="E73">
        <f t="shared" si="13"/>
        <v>2.9534620865890204E-2</v>
      </c>
      <c r="F73">
        <f t="shared" si="14"/>
        <v>-0.21617769914983542</v>
      </c>
      <c r="G73">
        <v>0</v>
      </c>
      <c r="H73">
        <f t="shared" si="15"/>
        <v>0.24571232001572557</v>
      </c>
      <c r="I73">
        <f t="shared" si="16"/>
        <v>-1.0661247392009332</v>
      </c>
      <c r="J73">
        <f t="shared" si="17"/>
        <v>1.0661247392009332</v>
      </c>
      <c r="K73">
        <f t="shared" si="18"/>
        <v>0.63895880924868931</v>
      </c>
      <c r="L73">
        <f t="shared" si="19"/>
        <v>0.36104119075131075</v>
      </c>
      <c r="M73">
        <f t="shared" si="20"/>
        <v>1.5650461117764944</v>
      </c>
      <c r="N73">
        <f t="shared" si="21"/>
        <v>2.7697670670735497</v>
      </c>
    </row>
    <row r="74" spans="1:14" x14ac:dyDescent="0.25">
      <c r="A74" s="4">
        <f>IF('True_Odds_Calculator_2-way'!A75="","",'True_Odds_Calculator_2-way'!A75)</f>
        <v>2.14</v>
      </c>
      <c r="B74" s="4">
        <f>IF('True_Odds_Calculator_2-way'!B75="","",'True_Odds_Calculator_2-way'!B75)</f>
        <v>1.77</v>
      </c>
      <c r="C74" s="4">
        <f t="shared" si="11"/>
        <v>0.46728971962616822</v>
      </c>
      <c r="D74">
        <f t="shared" si="12"/>
        <v>0.56497175141242939</v>
      </c>
      <c r="E74">
        <f t="shared" si="13"/>
        <v>3.2261471038597556E-2</v>
      </c>
      <c r="F74">
        <f t="shared" si="14"/>
        <v>-0.2317440202756218</v>
      </c>
      <c r="G74">
        <v>0</v>
      </c>
      <c r="H74">
        <f t="shared" si="15"/>
        <v>0.26400549131421935</v>
      </c>
      <c r="I74">
        <f t="shared" si="16"/>
        <v>-1.0673385899176768</v>
      </c>
      <c r="J74">
        <f t="shared" si="17"/>
        <v>1.0673385899176768</v>
      </c>
      <c r="K74">
        <f t="shared" si="18"/>
        <v>0.45110760602631583</v>
      </c>
      <c r="L74">
        <f t="shared" si="19"/>
        <v>0.54889239397368417</v>
      </c>
      <c r="M74">
        <f t="shared" si="20"/>
        <v>2.2167659925061516</v>
      </c>
      <c r="N74">
        <f t="shared" si="21"/>
        <v>1.8218507142366114</v>
      </c>
    </row>
    <row r="75" spans="1:14" x14ac:dyDescent="0.25">
      <c r="A75" s="4">
        <f>IF('True_Odds_Calculator_2-way'!A76="","",'True_Odds_Calculator_2-way'!A76)</f>
        <v>2.09</v>
      </c>
      <c r="B75" s="4">
        <f>IF('True_Odds_Calculator_2-way'!B76="","",'True_Odds_Calculator_2-way'!B76)</f>
        <v>1.82</v>
      </c>
      <c r="C75" s="4">
        <f t="shared" si="11"/>
        <v>0.47846889952153115</v>
      </c>
      <c r="D75">
        <f t="shared" si="12"/>
        <v>0.54945054945054939</v>
      </c>
      <c r="E75">
        <f t="shared" si="13"/>
        <v>2.7919448972080652E-2</v>
      </c>
      <c r="F75">
        <f t="shared" si="14"/>
        <v>-0.23497555076502441</v>
      </c>
      <c r="G75">
        <v>0</v>
      </c>
      <c r="H75">
        <f t="shared" si="15"/>
        <v>0.26289499973710501</v>
      </c>
      <c r="I75">
        <f t="shared" si="16"/>
        <v>-1.0577421839157299</v>
      </c>
      <c r="J75">
        <f t="shared" si="17"/>
        <v>1.0577421839157299</v>
      </c>
      <c r="K75">
        <f t="shared" si="18"/>
        <v>0.46448134808844194</v>
      </c>
      <c r="L75">
        <f t="shared" si="19"/>
        <v>0.53551865191155801</v>
      </c>
      <c r="M75">
        <f t="shared" si="20"/>
        <v>2.1529389804681456</v>
      </c>
      <c r="N75">
        <f t="shared" si="21"/>
        <v>1.8673485908108987</v>
      </c>
    </row>
    <row r="76" spans="1:14" x14ac:dyDescent="0.25">
      <c r="A76" s="4">
        <f>IF('True_Odds_Calculator_2-way'!A77="","",'True_Odds_Calculator_2-way'!A77)</f>
        <v>2.21</v>
      </c>
      <c r="B76" s="4">
        <f>IF('True_Odds_Calculator_2-way'!B77="","",'True_Odds_Calculator_2-way'!B77)</f>
        <v>1.72</v>
      </c>
      <c r="C76" s="4">
        <f t="shared" si="11"/>
        <v>0.45248868778280543</v>
      </c>
      <c r="D76">
        <f t="shared" si="12"/>
        <v>0.58139534883720934</v>
      </c>
      <c r="E76">
        <f t="shared" si="13"/>
        <v>3.3884036620014824E-2</v>
      </c>
      <c r="F76">
        <f t="shared" si="14"/>
        <v>-0.2291907818583605</v>
      </c>
      <c r="G76">
        <v>0</v>
      </c>
      <c r="H76">
        <f t="shared" si="15"/>
        <v>0.26307481847837527</v>
      </c>
      <c r="I76">
        <f t="shared" si="16"/>
        <v>-1.0713739108887084</v>
      </c>
      <c r="J76">
        <f t="shared" si="17"/>
        <v>1.0713739108887084</v>
      </c>
      <c r="K76">
        <f t="shared" si="18"/>
        <v>0.43547132891069945</v>
      </c>
      <c r="L76">
        <f t="shared" si="19"/>
        <v>0.56452867108930049</v>
      </c>
      <c r="M76">
        <f t="shared" si="20"/>
        <v>2.2963624321753371</v>
      </c>
      <c r="N76">
        <f t="shared" si="21"/>
        <v>1.7713892158398703</v>
      </c>
    </row>
    <row r="77" spans="1:14" x14ac:dyDescent="0.25">
      <c r="A77" s="4">
        <f>IF('True_Odds_Calculator_2-way'!A78="","",'True_Odds_Calculator_2-way'!A78)</f>
        <v>2.1800000000000002</v>
      </c>
      <c r="B77" s="4">
        <f>IF('True_Odds_Calculator_2-way'!B78="","",'True_Odds_Calculator_2-way'!B78)</f>
        <v>1.74</v>
      </c>
      <c r="C77" s="4">
        <f t="shared" si="11"/>
        <v>0.4587155963302752</v>
      </c>
      <c r="D77">
        <f t="shared" si="12"/>
        <v>0.57471264367816088</v>
      </c>
      <c r="E77">
        <f t="shared" si="13"/>
        <v>3.3428240008436028E-2</v>
      </c>
      <c r="F77">
        <f t="shared" si="14"/>
        <v>-0.23020141305494057</v>
      </c>
      <c r="G77">
        <v>0</v>
      </c>
      <c r="H77">
        <f t="shared" si="15"/>
        <v>0.26362965306337655</v>
      </c>
      <c r="I77">
        <f t="shared" si="16"/>
        <v>-1.0701462561817372</v>
      </c>
      <c r="J77">
        <f t="shared" si="17"/>
        <v>1.0701462561817372</v>
      </c>
      <c r="K77">
        <f t="shared" si="18"/>
        <v>0.44193570658612125</v>
      </c>
      <c r="L77">
        <f t="shared" si="19"/>
        <v>0.55806429341387886</v>
      </c>
      <c r="M77">
        <f t="shared" si="20"/>
        <v>2.26277258229445</v>
      </c>
      <c r="N77">
        <f t="shared" si="21"/>
        <v>1.7919082295744857</v>
      </c>
    </row>
    <row r="78" spans="1:14" x14ac:dyDescent="0.25">
      <c r="A78" s="4">
        <f>IF('True_Odds_Calculator_2-way'!A79="","",'True_Odds_Calculator_2-way'!A79)</f>
        <v>2.08</v>
      </c>
      <c r="B78" s="4">
        <f>IF('True_Odds_Calculator_2-way'!B79="","",'True_Odds_Calculator_2-way'!B79)</f>
        <v>1.83</v>
      </c>
      <c r="C78" s="4">
        <f t="shared" si="11"/>
        <v>0.48076923076923073</v>
      </c>
      <c r="D78">
        <f t="shared" si="12"/>
        <v>0.54644808743169393</v>
      </c>
      <c r="E78">
        <f t="shared" si="13"/>
        <v>2.7217318200924545E-2</v>
      </c>
      <c r="F78">
        <f t="shared" si="14"/>
        <v>-0.23549810844892827</v>
      </c>
      <c r="G78">
        <v>0</v>
      </c>
      <c r="H78">
        <f t="shared" si="15"/>
        <v>0.26271542664985281</v>
      </c>
      <c r="I78">
        <f t="shared" si="16"/>
        <v>-1.0562070842074627</v>
      </c>
      <c r="J78">
        <f t="shared" si="17"/>
        <v>1.0562070842074627</v>
      </c>
      <c r="K78">
        <f t="shared" si="18"/>
        <v>0.46713612113428016</v>
      </c>
      <c r="L78">
        <f t="shared" si="19"/>
        <v>0.53286387886572006</v>
      </c>
      <c r="M78">
        <f t="shared" si="20"/>
        <v>2.1407036509440598</v>
      </c>
      <c r="N78">
        <f t="shared" si="21"/>
        <v>1.8766518798921943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1.88</v>
      </c>
      <c r="C79" s="4">
        <f t="shared" si="11"/>
        <v>0.49751243781094534</v>
      </c>
      <c r="D79">
        <f t="shared" si="12"/>
        <v>0.53191489361702127</v>
      </c>
      <c r="E79">
        <f t="shared" si="13"/>
        <v>2.9427331427966497E-2</v>
      </c>
      <c r="F79">
        <f t="shared" si="14"/>
        <v>-0.23520694400338749</v>
      </c>
      <c r="G79">
        <v>0</v>
      </c>
      <c r="H79">
        <f t="shared" si="15"/>
        <v>0.26463427543135393</v>
      </c>
      <c r="I79">
        <f t="shared" si="16"/>
        <v>-1.060713208766217</v>
      </c>
      <c r="J79">
        <f t="shared" si="17"/>
        <v>1.060713208766217</v>
      </c>
      <c r="K79">
        <f t="shared" si="18"/>
        <v>0.48278384578010813</v>
      </c>
      <c r="L79">
        <f t="shared" si="19"/>
        <v>0.5172161542198922</v>
      </c>
      <c r="M79">
        <f t="shared" si="20"/>
        <v>2.0713203408538785</v>
      </c>
      <c r="N79">
        <f t="shared" si="21"/>
        <v>1.9334276237142709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2.1800000000000002</v>
      </c>
      <c r="C80" s="4">
        <f t="shared" si="11"/>
        <v>0.57471264367816088</v>
      </c>
      <c r="D80">
        <f t="shared" si="12"/>
        <v>0.4587155963302752</v>
      </c>
      <c r="E80">
        <f t="shared" si="13"/>
        <v>3.3428240008436028E-2</v>
      </c>
      <c r="F80">
        <f t="shared" si="14"/>
        <v>-0.23020141305494057</v>
      </c>
      <c r="G80">
        <v>0</v>
      </c>
      <c r="H80">
        <f t="shared" si="15"/>
        <v>0.26362965306337655</v>
      </c>
      <c r="I80">
        <f t="shared" si="16"/>
        <v>-1.0701462561817372</v>
      </c>
      <c r="J80">
        <f t="shared" si="17"/>
        <v>1.0701462561817372</v>
      </c>
      <c r="K80">
        <f t="shared" si="18"/>
        <v>0.55806429341387886</v>
      </c>
      <c r="L80">
        <f t="shared" si="19"/>
        <v>0.44193570658612125</v>
      </c>
      <c r="M80">
        <f t="shared" si="20"/>
        <v>1.7919082295744857</v>
      </c>
      <c r="N80">
        <f t="shared" si="21"/>
        <v>2.26277258229445</v>
      </c>
    </row>
    <row r="81" spans="1:14" x14ac:dyDescent="0.25">
      <c r="A81" s="4">
        <f>IF('True_Odds_Calculator_2-way'!A82="","",'True_Odds_Calculator_2-way'!A82)</f>
        <v>1.1399999999999999</v>
      </c>
      <c r="B81" s="4">
        <f>IF('True_Odds_Calculator_2-way'!B82="","",'True_Odds_Calculator_2-way'!B82)</f>
        <v>5.91</v>
      </c>
      <c r="C81" s="4">
        <f t="shared" si="11"/>
        <v>0.87719298245614041</v>
      </c>
      <c r="D81">
        <f t="shared" si="12"/>
        <v>0.16920473773265651</v>
      </c>
      <c r="E81">
        <f t="shared" si="13"/>
        <v>4.6397720188796843E-2</v>
      </c>
      <c r="F81">
        <f t="shared" si="14"/>
        <v>-0.10202748834862119</v>
      </c>
      <c r="G81">
        <v>0</v>
      </c>
      <c r="H81">
        <f t="shared" si="15"/>
        <v>0.148425208537418</v>
      </c>
      <c r="I81">
        <f t="shared" si="16"/>
        <v>-1.2061331002719886</v>
      </c>
      <c r="J81">
        <f t="shared" si="17"/>
        <v>1.2061331002719886</v>
      </c>
      <c r="K81">
        <f t="shared" si="18"/>
        <v>0.85553545217464066</v>
      </c>
      <c r="L81">
        <f t="shared" si="19"/>
        <v>0.14446454782535961</v>
      </c>
      <c r="M81">
        <f t="shared" si="20"/>
        <v>1.1688586340380782</v>
      </c>
      <c r="N81">
        <f t="shared" si="21"/>
        <v>6.9221135223354633</v>
      </c>
    </row>
    <row r="82" spans="1:14" x14ac:dyDescent="0.25">
      <c r="A82" s="4">
        <f>IF('True_Odds_Calculator_2-way'!A83="","",'True_Odds_Calculator_2-way'!A83)</f>
        <v>1.81</v>
      </c>
      <c r="B82" s="4">
        <f>IF('True_Odds_Calculator_2-way'!B83="","",'True_Odds_Calculator_2-way'!B83)</f>
        <v>2.08</v>
      </c>
      <c r="C82" s="4">
        <f t="shared" si="11"/>
        <v>0.5524861878453039</v>
      </c>
      <c r="D82">
        <f t="shared" si="12"/>
        <v>0.48076923076923073</v>
      </c>
      <c r="E82">
        <f t="shared" si="13"/>
        <v>3.3255418614534626E-2</v>
      </c>
      <c r="F82">
        <f t="shared" si="14"/>
        <v>-0.23236294092647691</v>
      </c>
      <c r="G82">
        <v>0</v>
      </c>
      <c r="H82">
        <f t="shared" si="15"/>
        <v>0.26561835954101148</v>
      </c>
      <c r="I82">
        <f t="shared" si="16"/>
        <v>-1.0691671651659735</v>
      </c>
      <c r="J82">
        <f t="shared" si="17"/>
        <v>1.0691671651659735</v>
      </c>
      <c r="K82">
        <f t="shared" si="18"/>
        <v>0.5358983848622455</v>
      </c>
      <c r="L82">
        <f t="shared" si="19"/>
        <v>0.4641016151377545</v>
      </c>
      <c r="M82">
        <f t="shared" si="20"/>
        <v>1.8660254037844384</v>
      </c>
      <c r="N82">
        <f t="shared" si="21"/>
        <v>2.1547005383792519</v>
      </c>
    </row>
    <row r="83" spans="1:14" x14ac:dyDescent="0.25">
      <c r="A83" s="4">
        <f>IF('True_Odds_Calculator_2-way'!A84="","",'True_Odds_Calculator_2-way'!A84)</f>
        <v>1.78</v>
      </c>
      <c r="B83" s="4">
        <f>IF('True_Odds_Calculator_2-way'!B84="","",'True_Odds_Calculator_2-way'!B84)</f>
        <v>2.12</v>
      </c>
      <c r="C83" s="4">
        <f t="shared" si="11"/>
        <v>0.5617977528089888</v>
      </c>
      <c r="D83">
        <f t="shared" si="12"/>
        <v>0.47169811320754712</v>
      </c>
      <c r="E83">
        <f t="shared" si="13"/>
        <v>3.3495866016535869E-2</v>
      </c>
      <c r="F83">
        <f t="shared" si="14"/>
        <v>-0.23150307398770409</v>
      </c>
      <c r="G83">
        <v>0</v>
      </c>
      <c r="H83">
        <f t="shared" si="15"/>
        <v>0.26499894000423996</v>
      </c>
      <c r="I83">
        <f t="shared" si="16"/>
        <v>-1.0699012312772822</v>
      </c>
      <c r="J83">
        <f t="shared" si="17"/>
        <v>1.0699012312772822</v>
      </c>
      <c r="K83">
        <f t="shared" si="18"/>
        <v>0.54510083634166528</v>
      </c>
      <c r="L83">
        <f t="shared" si="19"/>
        <v>0.45489916365833472</v>
      </c>
      <c r="M83">
        <f t="shared" si="20"/>
        <v>1.83452296039628</v>
      </c>
      <c r="N83">
        <f t="shared" si="21"/>
        <v>2.1982893790305562</v>
      </c>
    </row>
    <row r="84" spans="1:14" x14ac:dyDescent="0.25">
      <c r="A84" s="4">
        <f>IF('True_Odds_Calculator_2-way'!A85="","",'True_Odds_Calculator_2-way'!A85)</f>
        <v>2.27</v>
      </c>
      <c r="B84" s="4">
        <f>IF('True_Odds_Calculator_2-way'!B85="","",'True_Odds_Calculator_2-way'!B85)</f>
        <v>1.68</v>
      </c>
      <c r="C84" s="4">
        <f t="shared" si="11"/>
        <v>0.44052863436123346</v>
      </c>
      <c r="D84">
        <f t="shared" si="12"/>
        <v>0.59523809523809523</v>
      </c>
      <c r="E84">
        <f t="shared" si="13"/>
        <v>3.5766729599328695E-2</v>
      </c>
      <c r="F84">
        <f t="shared" si="14"/>
        <v>-0.22645269561569115</v>
      </c>
      <c r="G84">
        <v>0</v>
      </c>
      <c r="H84">
        <f t="shared" si="15"/>
        <v>0.2622194252150199</v>
      </c>
      <c r="I84">
        <f t="shared" si="16"/>
        <v>-1.0760778282064791</v>
      </c>
      <c r="J84">
        <f t="shared" si="17"/>
        <v>1.0760778282064791</v>
      </c>
      <c r="K84">
        <f t="shared" si="18"/>
        <v>0.42254374989680582</v>
      </c>
      <c r="L84">
        <f t="shared" si="19"/>
        <v>0.57745625010319412</v>
      </c>
      <c r="M84">
        <f t="shared" si="20"/>
        <v>2.3666188418222287</v>
      </c>
      <c r="N84">
        <f t="shared" si="21"/>
        <v>1.7317329231804059</v>
      </c>
    </row>
    <row r="85" spans="1:14" x14ac:dyDescent="0.25">
      <c r="A85" s="4">
        <f>IF('True_Odds_Calculator_2-way'!A86="","",'True_Odds_Calculator_2-way'!A86)</f>
        <v>2.14</v>
      </c>
      <c r="B85" s="4">
        <f>IF('True_Odds_Calculator_2-way'!B86="","",'True_Odds_Calculator_2-way'!B86)</f>
        <v>1.76</v>
      </c>
      <c r="C85" s="4">
        <f t="shared" si="11"/>
        <v>0.46728971962616822</v>
      </c>
      <c r="D85">
        <f t="shared" si="12"/>
        <v>0.56818181818181823</v>
      </c>
      <c r="E85">
        <f t="shared" si="13"/>
        <v>3.5471537807986397E-2</v>
      </c>
      <c r="F85">
        <f t="shared" si="14"/>
        <v>-0.23003398470688197</v>
      </c>
      <c r="G85">
        <v>0</v>
      </c>
      <c r="H85">
        <f t="shared" si="15"/>
        <v>0.26550552251486831</v>
      </c>
      <c r="I85">
        <f t="shared" si="16"/>
        <v>-1.0743376064838499</v>
      </c>
      <c r="J85">
        <f t="shared" si="17"/>
        <v>1.0743376064838499</v>
      </c>
      <c r="K85">
        <f t="shared" si="18"/>
        <v>0.4494897427831781</v>
      </c>
      <c r="L85">
        <f t="shared" si="19"/>
        <v>0.55051025721682212</v>
      </c>
      <c r="M85">
        <f t="shared" si="20"/>
        <v>2.2247448713915889</v>
      </c>
      <c r="N85">
        <f t="shared" si="21"/>
        <v>1.8164965809277254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1.81</v>
      </c>
      <c r="C86" s="4">
        <f t="shared" si="11"/>
        <v>0.48076923076923073</v>
      </c>
      <c r="D86">
        <f t="shared" si="12"/>
        <v>0.5524861878453039</v>
      </c>
      <c r="E86">
        <f t="shared" si="13"/>
        <v>3.3255418614534626E-2</v>
      </c>
      <c r="F86">
        <f t="shared" si="14"/>
        <v>-0.23236294092647691</v>
      </c>
      <c r="G86">
        <v>0</v>
      </c>
      <c r="H86">
        <f t="shared" si="15"/>
        <v>0.26561835954101148</v>
      </c>
      <c r="I86">
        <f t="shared" si="16"/>
        <v>-1.0691671651659735</v>
      </c>
      <c r="J86">
        <f t="shared" si="17"/>
        <v>1.0691671651659735</v>
      </c>
      <c r="K86">
        <f t="shared" si="18"/>
        <v>0.4641016151377545</v>
      </c>
      <c r="L86">
        <f t="shared" si="19"/>
        <v>0.5358983848622455</v>
      </c>
      <c r="M86">
        <f t="shared" si="20"/>
        <v>2.1547005383792519</v>
      </c>
      <c r="N86">
        <f t="shared" si="21"/>
        <v>1.8660254037844384</v>
      </c>
    </row>
    <row r="87" spans="1:14" x14ac:dyDescent="0.25">
      <c r="A87" s="4">
        <f>IF('True_Odds_Calculator_2-way'!A88="","",'True_Odds_Calculator_2-way'!A88)</f>
        <v>2.0499999999999998</v>
      </c>
      <c r="B87" s="4">
        <f>IF('True_Odds_Calculator_2-way'!B88="","",'True_Odds_Calculator_2-way'!B88)</f>
        <v>1.85</v>
      </c>
      <c r="C87" s="4">
        <f t="shared" si="11"/>
        <v>0.48780487804878053</v>
      </c>
      <c r="D87">
        <f t="shared" si="12"/>
        <v>0.54054054054054046</v>
      </c>
      <c r="E87">
        <f t="shared" si="13"/>
        <v>2.8345418589321048E-2</v>
      </c>
      <c r="F87">
        <f t="shared" si="14"/>
        <v>-0.2353328938694792</v>
      </c>
      <c r="G87">
        <v>0</v>
      </c>
      <c r="H87">
        <f t="shared" si="15"/>
        <v>0.26367831245880025</v>
      </c>
      <c r="I87">
        <f t="shared" si="16"/>
        <v>-1.0585122480499263</v>
      </c>
      <c r="J87">
        <f t="shared" si="17"/>
        <v>1.0585122480499263</v>
      </c>
      <c r="K87">
        <f t="shared" si="18"/>
        <v>0.47361090692279612</v>
      </c>
      <c r="L87">
        <f t="shared" si="19"/>
        <v>0.52638909307720383</v>
      </c>
      <c r="M87">
        <f t="shared" si="20"/>
        <v>2.1114378604524222</v>
      </c>
      <c r="N87">
        <f t="shared" si="21"/>
        <v>1.8997354108424378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1.9</v>
      </c>
      <c r="B89" s="4">
        <f>IF('True_Odds_Calculator_2-way'!B90="","",'True_Odds_Calculator_2-way'!B90)</f>
        <v>1.97</v>
      </c>
      <c r="C89" s="4">
        <f t="shared" si="11"/>
        <v>0.52631578947368418</v>
      </c>
      <c r="D89">
        <f t="shared" si="12"/>
        <v>0.50761421319796951</v>
      </c>
      <c r="E89">
        <f t="shared" si="13"/>
        <v>3.3930002671653803E-2</v>
      </c>
      <c r="F89">
        <f t="shared" si="14"/>
        <v>-0.23323537269569861</v>
      </c>
      <c r="G89">
        <v>0</v>
      </c>
      <c r="H89">
        <f t="shared" si="15"/>
        <v>0.26716537536735235</v>
      </c>
      <c r="I89">
        <f t="shared" si="16"/>
        <v>-1.0702688317798925</v>
      </c>
      <c r="J89">
        <f t="shared" si="17"/>
        <v>1.0702688317798925</v>
      </c>
      <c r="K89">
        <f t="shared" si="18"/>
        <v>0.50936156937362553</v>
      </c>
      <c r="L89">
        <f t="shared" si="19"/>
        <v>0.49063843062637452</v>
      </c>
      <c r="M89">
        <f t="shared" si="20"/>
        <v>1.963241948601903</v>
      </c>
      <c r="N89">
        <f t="shared" si="21"/>
        <v>2.0381607668264961</v>
      </c>
    </row>
    <row r="90" spans="1:14" x14ac:dyDescent="0.25">
      <c r="A90" s="4">
        <f>IF('True_Odds_Calculator_2-way'!A91="","",'True_Odds_Calculator_2-way'!A91)</f>
        <v>1.86</v>
      </c>
      <c r="B90" s="4">
        <f>IF('True_Odds_Calculator_2-way'!B91="","",'True_Odds_Calculator_2-way'!B91)</f>
        <v>2.0099999999999998</v>
      </c>
      <c r="C90" s="4">
        <f t="shared" si="11"/>
        <v>0.5376344086021505</v>
      </c>
      <c r="D90">
        <f t="shared" si="12"/>
        <v>0.49751243781094534</v>
      </c>
      <c r="E90">
        <f t="shared" si="13"/>
        <v>3.5146846413095734E-2</v>
      </c>
      <c r="F90">
        <f t="shared" si="14"/>
        <v>-0.2323329588616061</v>
      </c>
      <c r="G90">
        <v>0</v>
      </c>
      <c r="H90">
        <f t="shared" si="15"/>
        <v>0.26747980527470178</v>
      </c>
      <c r="I90">
        <f t="shared" si="16"/>
        <v>-1.0729761966090035</v>
      </c>
      <c r="J90">
        <f t="shared" si="17"/>
        <v>1.0729761966090035</v>
      </c>
      <c r="K90">
        <f t="shared" si="18"/>
        <v>0.52008583750279591</v>
      </c>
      <c r="L90">
        <f t="shared" si="19"/>
        <v>0.47991416249720437</v>
      </c>
      <c r="M90">
        <f t="shared" si="20"/>
        <v>1.9227595290837431</v>
      </c>
      <c r="N90">
        <f t="shared" si="21"/>
        <v>2.0837059585750928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1.93</v>
      </c>
      <c r="C91" s="4">
        <f t="shared" si="11"/>
        <v>0.51546391752577325</v>
      </c>
      <c r="D91">
        <f t="shared" si="12"/>
        <v>0.5181347150259068</v>
      </c>
      <c r="E91">
        <f t="shared" si="13"/>
        <v>3.3598632551679941E-2</v>
      </c>
      <c r="F91">
        <f t="shared" si="14"/>
        <v>-0.2334811174616741</v>
      </c>
      <c r="G91">
        <v>0</v>
      </c>
      <c r="H91">
        <f t="shared" si="15"/>
        <v>0.26707975001335404</v>
      </c>
      <c r="I91">
        <f t="shared" si="16"/>
        <v>-1.0695340092890231</v>
      </c>
      <c r="J91">
        <f t="shared" si="17"/>
        <v>1.0695340092890231</v>
      </c>
      <c r="K91">
        <f t="shared" si="18"/>
        <v>0.49866309204640175</v>
      </c>
      <c r="L91">
        <f t="shared" si="19"/>
        <v>0.50133690795359842</v>
      </c>
      <c r="M91">
        <f t="shared" si="20"/>
        <v>2.0053619687316817</v>
      </c>
      <c r="N91">
        <f t="shared" si="21"/>
        <v>1.9946666286387909</v>
      </c>
    </row>
    <row r="92" spans="1:14" x14ac:dyDescent="0.25">
      <c r="A92" s="4">
        <f>IF('True_Odds_Calculator_2-way'!A93="","",'True_Odds_Calculator_2-way'!A93)</f>
        <v>1.85</v>
      </c>
      <c r="B92" s="4">
        <f>IF('True_Odds_Calculator_2-way'!B93="","",'True_Odds_Calculator_2-way'!B93)</f>
        <v>2.02</v>
      </c>
      <c r="C92" s="4">
        <f t="shared" si="11"/>
        <v>0.54054054054054046</v>
      </c>
      <c r="D92">
        <f t="shared" si="12"/>
        <v>0.49504950495049505</v>
      </c>
      <c r="E92">
        <f t="shared" si="13"/>
        <v>3.5590045491035394E-2</v>
      </c>
      <c r="F92">
        <f t="shared" si="14"/>
        <v>-0.23200428150923214</v>
      </c>
      <c r="G92">
        <v>0</v>
      </c>
      <c r="H92">
        <f t="shared" si="15"/>
        <v>0.26759432700026753</v>
      </c>
      <c r="I92">
        <f t="shared" si="16"/>
        <v>-1.0739657990297369</v>
      </c>
      <c r="J92">
        <f t="shared" si="17"/>
        <v>1.0739657990297369</v>
      </c>
      <c r="K92">
        <f t="shared" si="18"/>
        <v>0.52277442494833892</v>
      </c>
      <c r="L92">
        <f t="shared" si="19"/>
        <v>0.4772255750516613</v>
      </c>
      <c r="M92">
        <f t="shared" si="20"/>
        <v>1.9128709291752766</v>
      </c>
      <c r="N92">
        <f t="shared" si="21"/>
        <v>2.0954451150103317</v>
      </c>
    </row>
    <row r="93" spans="1:14" x14ac:dyDescent="0.25">
      <c r="A93" s="4">
        <f>IF('True_Odds_Calculator_2-way'!A94="","",'True_Odds_Calculator_2-way'!A94)</f>
        <v>1.58</v>
      </c>
      <c r="B93" s="4">
        <f>IF('True_Odds_Calculator_2-way'!B94="","",'True_Odds_Calculator_2-way'!B94)</f>
        <v>2.38</v>
      </c>
      <c r="C93" s="4">
        <f t="shared" si="11"/>
        <v>0.63291139240506322</v>
      </c>
      <c r="D93">
        <f t="shared" si="12"/>
        <v>0.42016806722689076</v>
      </c>
      <c r="E93">
        <f t="shared" si="13"/>
        <v>5.3079459631953929E-2</v>
      </c>
      <c r="F93">
        <f t="shared" si="14"/>
        <v>-0.21284969684076172</v>
      </c>
      <c r="G93">
        <v>0</v>
      </c>
      <c r="H93">
        <f t="shared" si="15"/>
        <v>0.26592915647271564</v>
      </c>
      <c r="I93">
        <f t="shared" si="16"/>
        <v>-1.1177545850247395</v>
      </c>
      <c r="J93">
        <f t="shared" si="17"/>
        <v>1.1177545850247395</v>
      </c>
      <c r="K93">
        <f t="shared" si="18"/>
        <v>0.60668653768274794</v>
      </c>
      <c r="L93">
        <f t="shared" si="19"/>
        <v>0.39331346231725206</v>
      </c>
      <c r="M93">
        <f t="shared" si="20"/>
        <v>1.648297659314349</v>
      </c>
      <c r="N93">
        <f t="shared" si="21"/>
        <v>2.5425013273341408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2.34</v>
      </c>
      <c r="C94" s="4">
        <f t="shared" si="11"/>
        <v>0.625</v>
      </c>
      <c r="D94">
        <f t="shared" si="12"/>
        <v>0.42735042735042739</v>
      </c>
      <c r="E94">
        <f t="shared" si="13"/>
        <v>5.2350427350427386E-2</v>
      </c>
      <c r="F94">
        <f t="shared" si="14"/>
        <v>-0.21474358974358976</v>
      </c>
      <c r="G94">
        <v>0</v>
      </c>
      <c r="H94">
        <f t="shared" si="15"/>
        <v>0.26709401709401714</v>
      </c>
      <c r="I94">
        <f t="shared" si="16"/>
        <v>-1.1152493418636764</v>
      </c>
      <c r="J94">
        <f t="shared" si="17"/>
        <v>1.1152493418636764</v>
      </c>
      <c r="K94">
        <f t="shared" si="18"/>
        <v>0.59910747181297874</v>
      </c>
      <c r="L94">
        <f t="shared" si="19"/>
        <v>0.40089252818702131</v>
      </c>
      <c r="M94">
        <f t="shared" si="20"/>
        <v>1.6691496051182058</v>
      </c>
      <c r="N94">
        <f t="shared" si="21"/>
        <v>2.4944341180973262</v>
      </c>
    </row>
    <row r="95" spans="1:14" x14ac:dyDescent="0.25">
      <c r="A95" s="4">
        <f>IF('True_Odds_Calculator_2-way'!A96="","",'True_Odds_Calculator_2-way'!A96)</f>
        <v>1.87</v>
      </c>
      <c r="B95" s="4">
        <f>IF('True_Odds_Calculator_2-way'!B96="","",'True_Odds_Calculator_2-way'!B96)</f>
        <v>1.94</v>
      </c>
      <c r="C95" s="4">
        <f t="shared" si="11"/>
        <v>0.53475935828876997</v>
      </c>
      <c r="D95">
        <f t="shared" si="12"/>
        <v>0.51546391752577325</v>
      </c>
      <c r="E95">
        <f t="shared" si="13"/>
        <v>5.0223275814543111E-2</v>
      </c>
      <c r="F95">
        <f t="shared" si="14"/>
        <v>-0.22542587794255486</v>
      </c>
      <c r="G95">
        <v>0</v>
      </c>
      <c r="H95">
        <f t="shared" si="15"/>
        <v>0.27564915375709798</v>
      </c>
      <c r="I95">
        <f t="shared" si="16"/>
        <v>-1.1057996468120721</v>
      </c>
      <c r="J95">
        <f t="shared" si="17"/>
        <v>1.1057996468120721</v>
      </c>
      <c r="K95">
        <f t="shared" si="18"/>
        <v>0.50967212624410252</v>
      </c>
      <c r="L95">
        <f t="shared" si="19"/>
        <v>0.49032787375589754</v>
      </c>
      <c r="M95">
        <f t="shared" si="20"/>
        <v>1.9620456927265033</v>
      </c>
      <c r="N95">
        <f t="shared" si="21"/>
        <v>2.0394516680033474</v>
      </c>
    </row>
    <row r="96" spans="1:14" x14ac:dyDescent="0.25">
      <c r="A96" s="4">
        <f>IF('True_Odds_Calculator_2-way'!A97="","",'True_Odds_Calculator_2-way'!A97)</f>
        <v>1.75</v>
      </c>
      <c r="B96" s="4">
        <f>IF('True_Odds_Calculator_2-way'!B97="","",'True_Odds_Calculator_2-way'!B97)</f>
        <v>2.08</v>
      </c>
      <c r="C96" s="4">
        <f t="shared" si="11"/>
        <v>0.5714285714285714</v>
      </c>
      <c r="D96">
        <f t="shared" si="12"/>
        <v>0.48076923076923073</v>
      </c>
      <c r="E96">
        <f t="shared" si="13"/>
        <v>5.2197802197802012E-2</v>
      </c>
      <c r="F96">
        <f t="shared" si="14"/>
        <v>-0.22252747252747263</v>
      </c>
      <c r="G96">
        <v>0</v>
      </c>
      <c r="H96">
        <f t="shared" si="15"/>
        <v>0.27472527472527469</v>
      </c>
      <c r="I96">
        <f t="shared" si="16"/>
        <v>-1.1111111111111107</v>
      </c>
      <c r="J96">
        <f t="shared" si="17"/>
        <v>1.1111111111111107</v>
      </c>
      <c r="K96">
        <f t="shared" si="18"/>
        <v>0.54545454545454553</v>
      </c>
      <c r="L96">
        <f t="shared" si="19"/>
        <v>0.45454545454545459</v>
      </c>
      <c r="M96">
        <f t="shared" si="20"/>
        <v>1.833333333333333</v>
      </c>
      <c r="N96">
        <f t="shared" si="21"/>
        <v>2.1999999999999997</v>
      </c>
    </row>
    <row r="97" spans="1:14" x14ac:dyDescent="0.25">
      <c r="A97" s="4">
        <f>IF('True_Odds_Calculator_2-way'!A98="","",'True_Odds_Calculator_2-way'!A98)</f>
        <v>1.69</v>
      </c>
      <c r="B97" s="4">
        <f>IF('True_Odds_Calculator_2-way'!B98="","",'True_Odds_Calculator_2-way'!B98)</f>
        <v>2.16</v>
      </c>
      <c r="C97" s="4">
        <f t="shared" si="11"/>
        <v>0.59171597633136097</v>
      </c>
      <c r="D97">
        <f t="shared" si="12"/>
        <v>0.46296296296296291</v>
      </c>
      <c r="E97">
        <f t="shared" si="13"/>
        <v>5.4678939294323881E-2</v>
      </c>
      <c r="F97">
        <f t="shared" si="14"/>
        <v>-0.21926364234056539</v>
      </c>
      <c r="G97">
        <v>0</v>
      </c>
      <c r="H97">
        <f t="shared" si="15"/>
        <v>0.27394258163488933</v>
      </c>
      <c r="I97">
        <f t="shared" si="16"/>
        <v>-1.1177545850247397</v>
      </c>
      <c r="J97">
        <f t="shared" si="17"/>
        <v>1.1177545850247397</v>
      </c>
      <c r="K97">
        <f t="shared" si="18"/>
        <v>0.56457283009829429</v>
      </c>
      <c r="L97">
        <f t="shared" si="19"/>
        <v>0.43542716990170555</v>
      </c>
      <c r="M97">
        <f t="shared" si="20"/>
        <v>1.7712506636670706</v>
      </c>
      <c r="N97">
        <f t="shared" si="21"/>
        <v>2.2965953186286989</v>
      </c>
    </row>
    <row r="98" spans="1:14" x14ac:dyDescent="0.25">
      <c r="A98" s="4">
        <f>IF('True_Odds_Calculator_2-way'!A99="","",'True_Odds_Calculator_2-way'!A99)</f>
        <v>1.5</v>
      </c>
      <c r="B98" s="4">
        <f>IF('True_Odds_Calculator_2-way'!B99="","",'True_Odds_Calculator_2-way'!B99)</f>
        <v>2.58</v>
      </c>
      <c r="C98" s="4">
        <f t="shared" si="11"/>
        <v>0.66666666666666663</v>
      </c>
      <c r="D98">
        <f t="shared" si="12"/>
        <v>0.38759689922480617</v>
      </c>
      <c r="E98">
        <f t="shared" si="13"/>
        <v>5.4263565891472743E-2</v>
      </c>
      <c r="F98">
        <f t="shared" si="14"/>
        <v>-0.2041343669250647</v>
      </c>
      <c r="G98">
        <v>0</v>
      </c>
      <c r="H98">
        <f t="shared" si="15"/>
        <v>0.25839793281653745</v>
      </c>
      <c r="I98">
        <f t="shared" si="16"/>
        <v>-1.1250879009260235</v>
      </c>
      <c r="J98">
        <f t="shared" si="17"/>
        <v>1.1250879009260235</v>
      </c>
      <c r="K98">
        <f t="shared" si="18"/>
        <v>0.63998199839670467</v>
      </c>
      <c r="L98">
        <f t="shared" si="19"/>
        <v>0.36001800160329533</v>
      </c>
      <c r="M98">
        <f t="shared" si="20"/>
        <v>1.5625439504630121</v>
      </c>
      <c r="N98">
        <f t="shared" si="21"/>
        <v>2.7776388834631174</v>
      </c>
    </row>
    <row r="99" spans="1:14" x14ac:dyDescent="0.25">
      <c r="A99" s="4">
        <f>IF('True_Odds_Calculator_2-way'!A100="","",'True_Odds_Calculator_2-way'!A100)</f>
        <v>1.92</v>
      </c>
      <c r="B99" s="4">
        <f>IF('True_Odds_Calculator_2-way'!B100="","",'True_Odds_Calculator_2-way'!B100)</f>
        <v>1.9</v>
      </c>
      <c r="C99" s="4">
        <f t="shared" si="11"/>
        <v>0.52083333333333337</v>
      </c>
      <c r="D99">
        <f t="shared" si="12"/>
        <v>0.52631578947368418</v>
      </c>
      <c r="E99">
        <f t="shared" si="13"/>
        <v>4.7149122807017552E-2</v>
      </c>
      <c r="F99">
        <f t="shared" si="14"/>
        <v>-0.22697368421052633</v>
      </c>
      <c r="G99">
        <v>0</v>
      </c>
      <c r="H99">
        <f t="shared" si="15"/>
        <v>0.27412280701754388</v>
      </c>
      <c r="I99">
        <f t="shared" si="16"/>
        <v>-1.0989674556596449</v>
      </c>
      <c r="J99">
        <f t="shared" si="17"/>
        <v>1.0989674556596449</v>
      </c>
      <c r="K99">
        <f t="shared" si="18"/>
        <v>0.49725266430930348</v>
      </c>
      <c r="L99">
        <f t="shared" si="19"/>
        <v>0.50274733569069663</v>
      </c>
      <c r="M99">
        <f t="shared" si="20"/>
        <v>2.0110500592068727</v>
      </c>
      <c r="N99">
        <f t="shared" si="21"/>
        <v>1.9890707100936806</v>
      </c>
    </row>
    <row r="100" spans="1:14" x14ac:dyDescent="0.25">
      <c r="A100" s="4">
        <f>IF('True_Odds_Calculator_2-way'!A101="","",'True_Odds_Calculator_2-way'!A101)</f>
        <v>1.79</v>
      </c>
      <c r="B100" s="4">
        <f>IF('True_Odds_Calculator_2-way'!B101="","",'True_Odds_Calculator_2-way'!B101)</f>
        <v>2.0299999999999998</v>
      </c>
      <c r="C100" s="4">
        <f t="shared" si="11"/>
        <v>0.55865921787709494</v>
      </c>
      <c r="D100">
        <f t="shared" si="12"/>
        <v>0.49261083743842371</v>
      </c>
      <c r="E100">
        <f t="shared" si="13"/>
        <v>5.1270055315518537E-2</v>
      </c>
      <c r="F100">
        <f t="shared" si="14"/>
        <v>-0.22393152984561193</v>
      </c>
      <c r="G100">
        <v>0</v>
      </c>
      <c r="H100">
        <f t="shared" si="15"/>
        <v>0.27520158516113052</v>
      </c>
      <c r="I100">
        <f t="shared" si="16"/>
        <v>-1.1085820492908187</v>
      </c>
      <c r="J100">
        <f t="shared" si="17"/>
        <v>1.1085820492908187</v>
      </c>
      <c r="K100">
        <f t="shared" si="18"/>
        <v>0.53311161038358601</v>
      </c>
      <c r="L100">
        <f t="shared" si="19"/>
        <v>0.46688838961641399</v>
      </c>
      <c r="M100">
        <f t="shared" si="20"/>
        <v>1.8757798189397472</v>
      </c>
      <c r="N100">
        <f t="shared" si="21"/>
        <v>2.1418395107695432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1.94</v>
      </c>
      <c r="C101" s="4">
        <f t="shared" si="11"/>
        <v>0.53191489361702127</v>
      </c>
      <c r="D101">
        <f t="shared" si="12"/>
        <v>0.51546391752577325</v>
      </c>
      <c r="E101">
        <f t="shared" si="13"/>
        <v>4.7378811142794408E-2</v>
      </c>
      <c r="F101">
        <f t="shared" si="14"/>
        <v>-0.22680412371134029</v>
      </c>
      <c r="G101">
        <v>0</v>
      </c>
      <c r="H101">
        <f t="shared" si="15"/>
        <v>0.2741829348541347</v>
      </c>
      <c r="I101">
        <f t="shared" si="16"/>
        <v>-1.0994987428338558</v>
      </c>
      <c r="J101">
        <f t="shared" si="17"/>
        <v>1.0994987428338558</v>
      </c>
      <c r="K101">
        <f t="shared" si="18"/>
        <v>0.50824399879723636</v>
      </c>
      <c r="L101">
        <f t="shared" si="19"/>
        <v>0.49175600120276386</v>
      </c>
      <c r="M101">
        <f t="shared" si="20"/>
        <v>1.9675588936937933</v>
      </c>
      <c r="N101">
        <f t="shared" si="21"/>
        <v>2.0335288182638238</v>
      </c>
    </row>
    <row r="102" spans="1:14" x14ac:dyDescent="0.25">
      <c r="A102" s="4">
        <f>IF('True_Odds_Calculator_2-way'!A103="","",'True_Odds_Calculator_2-way'!A103)</f>
        <v>1.89</v>
      </c>
      <c r="B102" s="4">
        <f>IF('True_Odds_Calculator_2-way'!B103="","",'True_Odds_Calculator_2-way'!B103)</f>
        <v>1.93</v>
      </c>
      <c r="C102" s="4">
        <f t="shared" si="11"/>
        <v>0.52910052910052918</v>
      </c>
      <c r="D102">
        <f t="shared" si="12"/>
        <v>0.5181347150259068</v>
      </c>
      <c r="E102">
        <f t="shared" si="13"/>
        <v>4.7235244126436093E-2</v>
      </c>
      <c r="F102">
        <f t="shared" si="14"/>
        <v>-0.22691010773912312</v>
      </c>
      <c r="G102">
        <v>0</v>
      </c>
      <c r="H102">
        <f t="shared" si="15"/>
        <v>0.27414535186555922</v>
      </c>
      <c r="I102">
        <f t="shared" si="16"/>
        <v>-1.0991665980832535</v>
      </c>
      <c r="J102">
        <f t="shared" si="17"/>
        <v>1.0991665980832535</v>
      </c>
      <c r="K102">
        <f t="shared" si="18"/>
        <v>0.50549516916228832</v>
      </c>
      <c r="L102">
        <f t="shared" si="19"/>
        <v>0.49450483083771163</v>
      </c>
      <c r="M102">
        <f t="shared" si="20"/>
        <v>1.9782582722940953</v>
      </c>
      <c r="N102">
        <f t="shared" si="21"/>
        <v>2.0222249362174249</v>
      </c>
    </row>
    <row r="103" spans="1:14" x14ac:dyDescent="0.25">
      <c r="A103" s="4">
        <f>IF('True_Odds_Calculator_2-way'!A104="","",'True_Odds_Calculator_2-way'!A104)</f>
        <v>1.68</v>
      </c>
      <c r="B103" s="4">
        <f>IF('True_Odds_Calculator_2-way'!B104="","",'True_Odds_Calculator_2-way'!B104)</f>
        <v>2.31</v>
      </c>
      <c r="C103" s="4">
        <f t="shared" si="11"/>
        <v>0.59523809523809523</v>
      </c>
      <c r="D103">
        <f t="shared" si="12"/>
        <v>0.4329004329004329</v>
      </c>
      <c r="E103">
        <f t="shared" si="13"/>
        <v>2.813852813852824E-2</v>
      </c>
      <c r="F103">
        <f t="shared" si="14"/>
        <v>-0.22954030096887235</v>
      </c>
      <c r="G103">
        <v>0</v>
      </c>
      <c r="H103">
        <f t="shared" si="15"/>
        <v>0.25767882910740053</v>
      </c>
      <c r="I103">
        <f t="shared" si="16"/>
        <v>-1.0595217973953226</v>
      </c>
      <c r="J103">
        <f t="shared" si="17"/>
        <v>1.0595217973953226</v>
      </c>
      <c r="K103">
        <f t="shared" si="18"/>
        <v>0.581234893460709</v>
      </c>
      <c r="L103">
        <f t="shared" si="19"/>
        <v>0.41876510653929105</v>
      </c>
      <c r="M103">
        <f t="shared" si="20"/>
        <v>1.7204748222288193</v>
      </c>
      <c r="N103">
        <f t="shared" si="21"/>
        <v>2.3879735545878726</v>
      </c>
    </row>
    <row r="104" spans="1:14" x14ac:dyDescent="0.25">
      <c r="A104" s="4">
        <f>IF('True_Odds_Calculator_2-way'!A105="","",'True_Odds_Calculator_2-way'!A105)</f>
        <v>2.88</v>
      </c>
      <c r="B104" s="4">
        <f>IF('True_Odds_Calculator_2-way'!B105="","",'True_Odds_Calculator_2-way'!B105)</f>
        <v>1.47</v>
      </c>
      <c r="C104" s="4">
        <f t="shared" si="11"/>
        <v>0.34722222222222221</v>
      </c>
      <c r="D104">
        <f t="shared" si="12"/>
        <v>0.68027210884353739</v>
      </c>
      <c r="E104">
        <f t="shared" si="13"/>
        <v>2.7494331065759603E-2</v>
      </c>
      <c r="F104">
        <f t="shared" si="14"/>
        <v>-0.20871126228269088</v>
      </c>
      <c r="G104">
        <v>0</v>
      </c>
      <c r="H104">
        <f t="shared" si="15"/>
        <v>0.23620559334845048</v>
      </c>
      <c r="I104">
        <f t="shared" si="16"/>
        <v>-1.0638297872340425</v>
      </c>
      <c r="J104">
        <f t="shared" si="17"/>
        <v>1.0638297872340425</v>
      </c>
      <c r="K104">
        <f t="shared" si="18"/>
        <v>0.33333333333333331</v>
      </c>
      <c r="L104">
        <f t="shared" si="19"/>
        <v>0.66666666666666674</v>
      </c>
      <c r="M104">
        <f t="shared" si="20"/>
        <v>3</v>
      </c>
      <c r="N104">
        <f t="shared" si="21"/>
        <v>1.4999999999999998</v>
      </c>
    </row>
    <row r="105" spans="1:14" x14ac:dyDescent="0.25">
      <c r="A105" s="4">
        <f>IF('True_Odds_Calculator_2-way'!A106="","",'True_Odds_Calculator_2-way'!A106)</f>
        <v>2.46</v>
      </c>
      <c r="B105" s="4">
        <f>IF('True_Odds_Calculator_2-way'!B106="","",'True_Odds_Calculator_2-way'!B106)</f>
        <v>1.61</v>
      </c>
      <c r="C105" s="4">
        <f t="shared" si="11"/>
        <v>0.4065040650406504</v>
      </c>
      <c r="D105">
        <f t="shared" si="12"/>
        <v>0.6211180124223602</v>
      </c>
      <c r="E105">
        <f t="shared" si="13"/>
        <v>2.7622077463010708E-2</v>
      </c>
      <c r="F105">
        <f t="shared" si="14"/>
        <v>-0.22486491945664788</v>
      </c>
      <c r="G105">
        <v>0</v>
      </c>
      <c r="H105">
        <f t="shared" si="15"/>
        <v>0.25248699691965859</v>
      </c>
      <c r="I105">
        <f t="shared" si="16"/>
        <v>-1.0596407579073908</v>
      </c>
      <c r="J105">
        <f t="shared" si="17"/>
        <v>1.0596407579073908</v>
      </c>
      <c r="K105">
        <f t="shared" si="18"/>
        <v>0.39260712822626126</v>
      </c>
      <c r="L105">
        <f t="shared" si="19"/>
        <v>0.60739287177373846</v>
      </c>
      <c r="M105">
        <f t="shared" si="20"/>
        <v>2.5470755065447905</v>
      </c>
      <c r="N105">
        <f t="shared" si="21"/>
        <v>1.646380862323509</v>
      </c>
    </row>
    <row r="106" spans="1:14" x14ac:dyDescent="0.25">
      <c r="A106" s="4">
        <f>IF('True_Odds_Calculator_2-way'!A107="","",'True_Odds_Calculator_2-way'!A107)</f>
        <v>1.65</v>
      </c>
      <c r="B106" s="4">
        <f>IF('True_Odds_Calculator_2-way'!B107="","",'True_Odds_Calculator_2-way'!B107)</f>
        <v>2.36</v>
      </c>
      <c r="C106" s="4">
        <f t="shared" si="11"/>
        <v>0.60606060606060608</v>
      </c>
      <c r="D106">
        <f t="shared" si="12"/>
        <v>0.42372881355932207</v>
      </c>
      <c r="E106">
        <f t="shared" si="13"/>
        <v>2.9789419619928204E-2</v>
      </c>
      <c r="F106">
        <f t="shared" si="14"/>
        <v>-0.22701592193117603</v>
      </c>
      <c r="G106">
        <v>0</v>
      </c>
      <c r="H106">
        <f t="shared" si="15"/>
        <v>0.25680534155110429</v>
      </c>
      <c r="I106">
        <f t="shared" si="16"/>
        <v>-1.063589074528793</v>
      </c>
      <c r="J106">
        <f t="shared" si="17"/>
        <v>1.063589074528793</v>
      </c>
      <c r="K106">
        <f t="shared" si="18"/>
        <v>0.59124965931908058</v>
      </c>
      <c r="L106">
        <f t="shared" si="19"/>
        <v>0.4087503406809192</v>
      </c>
      <c r="M106">
        <f t="shared" si="20"/>
        <v>1.6913328984437157</v>
      </c>
      <c r="N106">
        <f t="shared" si="21"/>
        <v>2.4464811413591585</v>
      </c>
    </row>
    <row r="107" spans="1:14" x14ac:dyDescent="0.25">
      <c r="A107" s="4">
        <f>IF('True_Odds_Calculator_2-way'!A108="","",'True_Odds_Calculator_2-way'!A108)</f>
        <v>2.58</v>
      </c>
      <c r="B107" s="4">
        <f>IF('True_Odds_Calculator_2-way'!B108="","",'True_Odds_Calculator_2-way'!B108)</f>
        <v>1.53</v>
      </c>
      <c r="C107" s="4">
        <f t="shared" si="11"/>
        <v>0.38759689922480617</v>
      </c>
      <c r="D107">
        <f t="shared" si="12"/>
        <v>0.65359477124183007</v>
      </c>
      <c r="E107">
        <f t="shared" si="13"/>
        <v>4.1191670466636188E-2</v>
      </c>
      <c r="F107">
        <f t="shared" si="14"/>
        <v>-0.21213963621624365</v>
      </c>
      <c r="G107">
        <v>0</v>
      </c>
      <c r="H107">
        <f t="shared" si="15"/>
        <v>0.25333130668287984</v>
      </c>
      <c r="I107">
        <f t="shared" si="16"/>
        <v>-1.0927819720786571</v>
      </c>
      <c r="J107">
        <f t="shared" si="17"/>
        <v>1.0927819720786571</v>
      </c>
      <c r="K107">
        <f t="shared" si="18"/>
        <v>0.36675773658920729</v>
      </c>
      <c r="L107">
        <f t="shared" si="19"/>
        <v>0.63324226341079282</v>
      </c>
      <c r="M107">
        <f t="shared" si="20"/>
        <v>2.7265955158842785</v>
      </c>
      <c r="N107">
        <f t="shared" si="21"/>
        <v>1.579174445201688</v>
      </c>
    </row>
    <row r="108" spans="1:14" x14ac:dyDescent="0.25">
      <c r="A108" s="4">
        <f>IF('True_Odds_Calculator_2-way'!A109="","",'True_Odds_Calculator_2-way'!A109)</f>
        <v>2.82</v>
      </c>
      <c r="B108" s="4">
        <f>IF('True_Odds_Calculator_2-way'!B109="","",'True_Odds_Calculator_2-way'!B109)</f>
        <v>1.45</v>
      </c>
      <c r="C108" s="4">
        <f t="shared" si="11"/>
        <v>0.3546099290780142</v>
      </c>
      <c r="D108">
        <f t="shared" si="12"/>
        <v>0.68965517241379315</v>
      </c>
      <c r="E108">
        <f t="shared" si="13"/>
        <v>4.4265101491807402E-2</v>
      </c>
      <c r="F108">
        <f t="shared" si="14"/>
        <v>-0.20029347028613342</v>
      </c>
      <c r="G108">
        <v>0</v>
      </c>
      <c r="H108">
        <f t="shared" si="15"/>
        <v>0.24455857177794085</v>
      </c>
      <c r="I108">
        <f t="shared" si="16"/>
        <v>-1.1049892402196602</v>
      </c>
      <c r="J108">
        <f t="shared" si="17"/>
        <v>1.1049892402196602</v>
      </c>
      <c r="K108">
        <f t="shared" si="18"/>
        <v>0.33210670637948997</v>
      </c>
      <c r="L108">
        <f t="shared" si="19"/>
        <v>0.66789329362050986</v>
      </c>
      <c r="M108">
        <f t="shared" si="20"/>
        <v>3.0110804171997816</v>
      </c>
      <c r="N108">
        <f t="shared" si="21"/>
        <v>1.4972451580988471</v>
      </c>
    </row>
    <row r="109" spans="1:14" x14ac:dyDescent="0.25">
      <c r="A109" s="4">
        <f>IF('True_Odds_Calculator_2-way'!A110="","",'True_Odds_Calculator_2-way'!A110)</f>
        <v>1.85</v>
      </c>
      <c r="B109" s="4">
        <f>IF('True_Odds_Calculator_2-way'!B110="","",'True_Odds_Calculator_2-way'!B110)</f>
        <v>2</v>
      </c>
      <c r="C109" s="4">
        <f t="shared" si="11"/>
        <v>0.54054054054054046</v>
      </c>
      <c r="D109">
        <f t="shared" si="12"/>
        <v>0.5</v>
      </c>
      <c r="E109">
        <f t="shared" si="13"/>
        <v>4.0540540540540349E-2</v>
      </c>
      <c r="F109">
        <f t="shared" si="14"/>
        <v>-0.22972972972972983</v>
      </c>
      <c r="G109">
        <v>0</v>
      </c>
      <c r="H109">
        <f t="shared" si="15"/>
        <v>0.27027027027027023</v>
      </c>
      <c r="I109">
        <f t="shared" si="16"/>
        <v>-1.0846522890932806</v>
      </c>
      <c r="J109">
        <f t="shared" si="17"/>
        <v>1.0846522890932806</v>
      </c>
      <c r="K109">
        <f t="shared" si="18"/>
        <v>0.52030369513807517</v>
      </c>
      <c r="L109">
        <f t="shared" si="19"/>
        <v>0.47969630486192494</v>
      </c>
      <c r="M109">
        <f t="shared" si="20"/>
        <v>1.9219544457292885</v>
      </c>
      <c r="N109">
        <f t="shared" si="21"/>
        <v>2.0846522890932806</v>
      </c>
    </row>
    <row r="110" spans="1:14" x14ac:dyDescent="0.25">
      <c r="A110" s="4">
        <f>IF('True_Odds_Calculator_2-way'!A111="","",'True_Odds_Calculator_2-way'!A111)</f>
        <v>1.53</v>
      </c>
      <c r="B110" s="4">
        <f>IF('True_Odds_Calculator_2-way'!B111="","",'True_Odds_Calculator_2-way'!B111)</f>
        <v>2.58</v>
      </c>
      <c r="C110" s="4">
        <f t="shared" si="11"/>
        <v>0.65359477124183007</v>
      </c>
      <c r="D110">
        <f t="shared" si="12"/>
        <v>0.38759689922480617</v>
      </c>
      <c r="E110">
        <f t="shared" si="13"/>
        <v>4.1191670466636188E-2</v>
      </c>
      <c r="F110">
        <f t="shared" si="14"/>
        <v>-0.21213963621624365</v>
      </c>
      <c r="G110">
        <v>0</v>
      </c>
      <c r="H110">
        <f t="shared" si="15"/>
        <v>0.25333130668287984</v>
      </c>
      <c r="I110">
        <f t="shared" si="16"/>
        <v>-1.0927819720786571</v>
      </c>
      <c r="J110">
        <f t="shared" si="17"/>
        <v>1.0927819720786571</v>
      </c>
      <c r="K110">
        <f t="shared" si="18"/>
        <v>0.63324226341079282</v>
      </c>
      <c r="L110">
        <f t="shared" si="19"/>
        <v>0.36675773658920729</v>
      </c>
      <c r="M110">
        <f t="shared" si="20"/>
        <v>1.579174445201688</v>
      </c>
      <c r="N110">
        <f t="shared" si="21"/>
        <v>2.7265955158842785</v>
      </c>
    </row>
    <row r="111" spans="1:14" x14ac:dyDescent="0.25">
      <c r="A111" s="4">
        <f>IF('True_Odds_Calculator_2-way'!A112="","",'True_Odds_Calculator_2-way'!A112)</f>
        <v>1.7</v>
      </c>
      <c r="B111" s="4">
        <f>IF('True_Odds_Calculator_2-way'!B112="","",'True_Odds_Calculator_2-way'!B112)</f>
        <v>2.25</v>
      </c>
      <c r="C111" s="4">
        <f t="shared" si="11"/>
        <v>0.58823529411764708</v>
      </c>
      <c r="D111">
        <f t="shared" si="12"/>
        <v>0.44444444444444442</v>
      </c>
      <c r="E111">
        <f t="shared" si="13"/>
        <v>3.2679738562091387E-2</v>
      </c>
      <c r="F111">
        <f t="shared" si="14"/>
        <v>-0.2287581699346406</v>
      </c>
      <c r="G111">
        <v>0</v>
      </c>
      <c r="H111">
        <f t="shared" si="15"/>
        <v>0.26143790849673204</v>
      </c>
      <c r="I111">
        <f t="shared" si="16"/>
        <v>-1.0690449676496974</v>
      </c>
      <c r="J111">
        <f t="shared" si="17"/>
        <v>1.0690449676496974</v>
      </c>
      <c r="K111">
        <f t="shared" si="18"/>
        <v>0.57197391510275408</v>
      </c>
      <c r="L111">
        <f t="shared" si="19"/>
        <v>0.42802608489724608</v>
      </c>
      <c r="M111">
        <f t="shared" si="20"/>
        <v>1.7483314773547878</v>
      </c>
      <c r="N111">
        <f t="shared" si="21"/>
        <v>2.3363062095621219</v>
      </c>
    </row>
    <row r="112" spans="1:14" x14ac:dyDescent="0.25">
      <c r="A112" s="4">
        <f>IF('True_Odds_Calculator_2-way'!A113="","",'True_Odds_Calculator_2-way'!A113)</f>
        <v>1.71</v>
      </c>
      <c r="B112" s="4">
        <f>IF('True_Odds_Calculator_2-way'!B113="","",'True_Odds_Calculator_2-way'!B113)</f>
        <v>2.2400000000000002</v>
      </c>
      <c r="C112" s="4">
        <f t="shared" si="11"/>
        <v>0.58479532163742687</v>
      </c>
      <c r="D112">
        <f t="shared" si="12"/>
        <v>0.4464285714285714</v>
      </c>
      <c r="E112">
        <f t="shared" si="13"/>
        <v>3.1223893065998265E-2</v>
      </c>
      <c r="F112">
        <f t="shared" si="14"/>
        <v>-0.22984544695071008</v>
      </c>
      <c r="G112">
        <v>0</v>
      </c>
      <c r="H112">
        <f t="shared" si="15"/>
        <v>0.2610693400167084</v>
      </c>
      <c r="I112">
        <f t="shared" si="16"/>
        <v>-1.0657613907987189</v>
      </c>
      <c r="J112">
        <f t="shared" si="17"/>
        <v>1.0657613907987189</v>
      </c>
      <c r="K112">
        <f t="shared" si="18"/>
        <v>0.56925221045435459</v>
      </c>
      <c r="L112">
        <f t="shared" si="19"/>
        <v>0.4307477895456453</v>
      </c>
      <c r="M112">
        <f t="shared" si="20"/>
        <v>1.7566905874670904</v>
      </c>
      <c r="N112">
        <f t="shared" si="21"/>
        <v>2.3215441245904116</v>
      </c>
    </row>
    <row r="113" spans="1:14" x14ac:dyDescent="0.25">
      <c r="A113" s="4">
        <f>IF('True_Odds_Calculator_2-way'!A114="","",'True_Odds_Calculator_2-way'!A114)</f>
        <v>1.97</v>
      </c>
      <c r="B113" s="4">
        <f>IF('True_Odds_Calculator_2-way'!B114="","",'True_Odds_Calculator_2-way'!B114)</f>
        <v>1.92</v>
      </c>
      <c r="C113" s="4">
        <f t="shared" si="11"/>
        <v>0.50761421319796951</v>
      </c>
      <c r="D113">
        <f t="shared" si="12"/>
        <v>0.52083333333333337</v>
      </c>
      <c r="E113">
        <f t="shared" si="13"/>
        <v>2.844754653130277E-2</v>
      </c>
      <c r="F113">
        <f t="shared" si="14"/>
        <v>-0.2359348561759731</v>
      </c>
      <c r="G113">
        <v>0</v>
      </c>
      <c r="H113">
        <f t="shared" si="15"/>
        <v>0.26438240270727581</v>
      </c>
      <c r="I113">
        <f t="shared" si="16"/>
        <v>-1.0585715534396718</v>
      </c>
      <c r="J113">
        <f t="shared" si="17"/>
        <v>1.0585715534396718</v>
      </c>
      <c r="K113">
        <f t="shared" si="18"/>
        <v>0.49338508579127022</v>
      </c>
      <c r="L113">
        <f t="shared" si="19"/>
        <v>0.50661491420873006</v>
      </c>
      <c r="M113">
        <f t="shared" si="20"/>
        <v>2.0268144068364817</v>
      </c>
      <c r="N113">
        <f t="shared" si="21"/>
        <v>1.9738858291644976</v>
      </c>
    </row>
    <row r="114" spans="1:14" x14ac:dyDescent="0.25">
      <c r="A114" s="4">
        <f>IF('True_Odds_Calculator_2-way'!A115="","",'True_Odds_Calculator_2-way'!A115)</f>
        <v>1.54</v>
      </c>
      <c r="B114" s="4">
        <f>IF('True_Odds_Calculator_2-way'!B115="","",'True_Odds_Calculator_2-way'!B115)</f>
        <v>2.59</v>
      </c>
      <c r="C114" s="4">
        <f t="shared" si="11"/>
        <v>0.64935064935064934</v>
      </c>
      <c r="D114">
        <f t="shared" si="12"/>
        <v>0.38610038610038611</v>
      </c>
      <c r="E114">
        <f t="shared" si="13"/>
        <v>3.5451035451035562E-2</v>
      </c>
      <c r="F114">
        <f t="shared" si="14"/>
        <v>-0.21526350097778657</v>
      </c>
      <c r="G114">
        <v>0</v>
      </c>
      <c r="H114">
        <f t="shared" si="15"/>
        <v>0.25071453642882213</v>
      </c>
      <c r="I114">
        <f t="shared" si="16"/>
        <v>-1.0792065137302937</v>
      </c>
      <c r="J114">
        <f t="shared" si="17"/>
        <v>1.0792065137302937</v>
      </c>
      <c r="K114">
        <f t="shared" si="18"/>
        <v>0.6318031307725428</v>
      </c>
      <c r="L114">
        <f t="shared" si="19"/>
        <v>0.36819686922745715</v>
      </c>
      <c r="M114">
        <f t="shared" si="20"/>
        <v>1.5827715174143586</v>
      </c>
      <c r="N114">
        <f t="shared" si="21"/>
        <v>2.7159383568311668</v>
      </c>
    </row>
    <row r="115" spans="1:14" x14ac:dyDescent="0.25">
      <c r="A115" s="4">
        <f>IF('True_Odds_Calculator_2-way'!A116="","",'True_Odds_Calculator_2-way'!A116)</f>
        <v>2.78</v>
      </c>
      <c r="B115" s="4">
        <f>IF('True_Odds_Calculator_2-way'!B116="","",'True_Odds_Calculator_2-way'!B116)</f>
        <v>1.51</v>
      </c>
      <c r="C115" s="4">
        <f t="shared" si="11"/>
        <v>0.35971223021582738</v>
      </c>
      <c r="D115">
        <f t="shared" si="12"/>
        <v>0.66225165562913912</v>
      </c>
      <c r="E115">
        <f t="shared" si="13"/>
        <v>2.1963885844966446E-2</v>
      </c>
      <c r="F115">
        <f t="shared" si="14"/>
        <v>-0.21625613416551526</v>
      </c>
      <c r="G115">
        <v>0</v>
      </c>
      <c r="H115">
        <f t="shared" si="15"/>
        <v>0.23822002001048173</v>
      </c>
      <c r="I115">
        <f t="shared" si="16"/>
        <v>-1.049554296448781</v>
      </c>
      <c r="J115">
        <f t="shared" si="17"/>
        <v>1.049554296448781</v>
      </c>
      <c r="K115">
        <f t="shared" si="18"/>
        <v>0.34864991363480591</v>
      </c>
      <c r="L115">
        <f t="shared" si="19"/>
        <v>0.65135008636519431</v>
      </c>
      <c r="M115">
        <f t="shared" si="20"/>
        <v>2.868206647678829</v>
      </c>
      <c r="N115">
        <f t="shared" si="21"/>
        <v>1.5352726911888781</v>
      </c>
    </row>
    <row r="116" spans="1:14" x14ac:dyDescent="0.25">
      <c r="A116" s="4">
        <f>IF('True_Odds_Calculator_2-way'!A117="","",'True_Odds_Calculator_2-way'!A117)</f>
        <v>2.41</v>
      </c>
      <c r="B116" s="4">
        <f>IF('True_Odds_Calculator_2-way'!B117="","",'True_Odds_Calculator_2-way'!B117)</f>
        <v>1.61</v>
      </c>
      <c r="C116" s="4">
        <f t="shared" si="11"/>
        <v>0.41493775933609955</v>
      </c>
      <c r="D116">
        <f t="shared" si="12"/>
        <v>0.6211180124223602</v>
      </c>
      <c r="E116">
        <f t="shared" si="13"/>
        <v>3.6055771758459754E-2</v>
      </c>
      <c r="F116">
        <f t="shared" si="14"/>
        <v>-0.22166954459936605</v>
      </c>
      <c r="G116">
        <v>0</v>
      </c>
      <c r="H116">
        <f t="shared" si="15"/>
        <v>0.25772531635782581</v>
      </c>
      <c r="I116">
        <f t="shared" si="16"/>
        <v>-1.0782650440285155</v>
      </c>
      <c r="J116">
        <f t="shared" si="17"/>
        <v>1.0782650440285155</v>
      </c>
      <c r="K116">
        <f t="shared" si="18"/>
        <v>0.39676970546115803</v>
      </c>
      <c r="L116">
        <f t="shared" si="19"/>
        <v>0.60323029453884203</v>
      </c>
      <c r="M116">
        <f t="shared" si="20"/>
        <v>2.5203537120802069</v>
      </c>
      <c r="N116">
        <f t="shared" si="21"/>
        <v>1.6577416768573945</v>
      </c>
    </row>
    <row r="117" spans="1:14" x14ac:dyDescent="0.25">
      <c r="A117" s="4">
        <f>IF('True_Odds_Calculator_2-way'!A118="","",'True_Odds_Calculator_2-way'!A118)</f>
        <v>1.96</v>
      </c>
      <c r="B117" s="4">
        <f>IF('True_Odds_Calculator_2-way'!B118="","",'True_Odds_Calculator_2-way'!B118)</f>
        <v>1.91</v>
      </c>
      <c r="C117" s="4">
        <f t="shared" si="11"/>
        <v>0.51020408163265307</v>
      </c>
      <c r="D117">
        <f t="shared" si="12"/>
        <v>0.52356020942408377</v>
      </c>
      <c r="E117">
        <f t="shared" si="13"/>
        <v>3.3764291056736839E-2</v>
      </c>
      <c r="F117">
        <f t="shared" si="14"/>
        <v>-0.23335826477187727</v>
      </c>
      <c r="G117">
        <v>0</v>
      </c>
      <c r="H117">
        <f t="shared" si="15"/>
        <v>0.26712255582861416</v>
      </c>
      <c r="I117">
        <f t="shared" si="16"/>
        <v>-1.0699012312772824</v>
      </c>
      <c r="J117">
        <f t="shared" si="17"/>
        <v>1.0699012312772824</v>
      </c>
      <c r="K117">
        <f t="shared" si="18"/>
        <v>0.49331431287667615</v>
      </c>
      <c r="L117">
        <f t="shared" si="19"/>
        <v>0.50668568712332396</v>
      </c>
      <c r="M117">
        <f t="shared" si="20"/>
        <v>2.0271051820261912</v>
      </c>
      <c r="N117">
        <f t="shared" si="21"/>
        <v>1.9736101204623264</v>
      </c>
    </row>
    <row r="118" spans="1:14" x14ac:dyDescent="0.25">
      <c r="A118" s="4">
        <f>IF('True_Odds_Calculator_2-way'!A119="","",'True_Odds_Calculator_2-way'!A119)</f>
        <v>3.46</v>
      </c>
      <c r="B118" s="4">
        <f>IF('True_Odds_Calculator_2-way'!B119="","",'True_Odds_Calculator_2-way'!B119)</f>
        <v>1.34</v>
      </c>
      <c r="C118" s="4">
        <f t="shared" si="11"/>
        <v>0.28901734104046245</v>
      </c>
      <c r="D118">
        <f t="shared" si="12"/>
        <v>0.74626865671641784</v>
      </c>
      <c r="E118">
        <f t="shared" si="13"/>
        <v>3.5285997756880239E-2</v>
      </c>
      <c r="F118">
        <f t="shared" si="14"/>
        <v>-0.18039858510913653</v>
      </c>
      <c r="G118">
        <v>0</v>
      </c>
      <c r="H118">
        <f t="shared" si="15"/>
        <v>0.21568458286601674</v>
      </c>
      <c r="I118">
        <f t="shared" si="16"/>
        <v>-1.093435042101738</v>
      </c>
      <c r="J118">
        <f t="shared" si="17"/>
        <v>1.093435042101738</v>
      </c>
      <c r="K118">
        <f t="shared" si="18"/>
        <v>0.27101371189334633</v>
      </c>
      <c r="L118">
        <f t="shared" si="19"/>
        <v>0.72898628810665378</v>
      </c>
      <c r="M118">
        <f t="shared" si="20"/>
        <v>3.6898502035702756</v>
      </c>
      <c r="N118">
        <f t="shared" si="21"/>
        <v>1.3717679143145911</v>
      </c>
    </row>
    <row r="119" spans="1:14" x14ac:dyDescent="0.25">
      <c r="A119" s="4">
        <f>IF('True_Odds_Calculator_2-way'!A120="","",'True_Odds_Calculator_2-way'!A120)</f>
        <v>2.0699999999999998</v>
      </c>
      <c r="B119" s="4">
        <f>IF('True_Odds_Calculator_2-way'!B120="","",'True_Odds_Calculator_2-way'!B120)</f>
        <v>1.8</v>
      </c>
      <c r="C119" s="4">
        <f t="shared" si="11"/>
        <v>0.48309178743961356</v>
      </c>
      <c r="D119">
        <f t="shared" si="12"/>
        <v>0.55555555555555558</v>
      </c>
      <c r="E119">
        <f t="shared" si="13"/>
        <v>3.8647342995169254E-2</v>
      </c>
      <c r="F119">
        <f t="shared" si="14"/>
        <v>-0.22973698336017168</v>
      </c>
      <c r="G119">
        <v>0</v>
      </c>
      <c r="H119">
        <f t="shared" si="15"/>
        <v>0.26838432635534087</v>
      </c>
      <c r="I119">
        <f t="shared" si="16"/>
        <v>-1.0808442529177926</v>
      </c>
      <c r="J119">
        <f t="shared" si="17"/>
        <v>1.0808442529177926</v>
      </c>
      <c r="K119">
        <f t="shared" si="18"/>
        <v>0.46371363147270434</v>
      </c>
      <c r="L119">
        <f t="shared" si="19"/>
        <v>0.53628636852729539</v>
      </c>
      <c r="M119">
        <f t="shared" si="20"/>
        <v>2.1565033506220384</v>
      </c>
      <c r="N119">
        <f t="shared" si="21"/>
        <v>1.8646754023342345</v>
      </c>
    </row>
    <row r="120" spans="1:14" x14ac:dyDescent="0.25">
      <c r="A120" s="4">
        <f>IF('True_Odds_Calculator_2-way'!A121="","",'True_Odds_Calculator_2-way'!A121)</f>
        <v>1.83</v>
      </c>
      <c r="B120" s="4">
        <f>IF('True_Odds_Calculator_2-way'!B121="","",'True_Odds_Calculator_2-way'!B121)</f>
        <v>2.0499999999999998</v>
      </c>
      <c r="C120" s="4">
        <f t="shared" si="11"/>
        <v>0.54644808743169393</v>
      </c>
      <c r="D120">
        <f t="shared" si="12"/>
        <v>0.48780487804878053</v>
      </c>
      <c r="E120">
        <f t="shared" si="13"/>
        <v>3.4252965480474407E-2</v>
      </c>
      <c r="F120">
        <f t="shared" si="14"/>
        <v>-0.23230707716913246</v>
      </c>
      <c r="G120">
        <v>0</v>
      </c>
      <c r="H120">
        <f t="shared" si="15"/>
        <v>0.26656004264960681</v>
      </c>
      <c r="I120">
        <f t="shared" si="16"/>
        <v>-1.0711894933108055</v>
      </c>
      <c r="J120">
        <f t="shared" si="17"/>
        <v>1.0711894933108055</v>
      </c>
      <c r="K120">
        <f t="shared" si="18"/>
        <v>0.52935616627105819</v>
      </c>
      <c r="L120">
        <f t="shared" si="19"/>
        <v>0.47064383372894186</v>
      </c>
      <c r="M120">
        <f t="shared" si="20"/>
        <v>1.8890872794479689</v>
      </c>
      <c r="N120">
        <f t="shared" si="21"/>
        <v>2.1247489679763456</v>
      </c>
    </row>
    <row r="121" spans="1:14" x14ac:dyDescent="0.25">
      <c r="A121" s="4">
        <f>IF('True_Odds_Calculator_2-way'!A122="","",'True_Odds_Calculator_2-way'!A122)</f>
        <v>1.61</v>
      </c>
      <c r="B121" s="4">
        <f>IF('True_Odds_Calculator_2-way'!B122="","",'True_Odds_Calculator_2-way'!B122)</f>
        <v>2.4</v>
      </c>
      <c r="C121" s="4">
        <f t="shared" si="11"/>
        <v>0.6211180124223602</v>
      </c>
      <c r="D121">
        <f t="shared" si="12"/>
        <v>0.41666666666666669</v>
      </c>
      <c r="E121">
        <f t="shared" si="13"/>
        <v>3.7784679089026829E-2</v>
      </c>
      <c r="F121">
        <f t="shared" si="14"/>
        <v>-0.22101449275362328</v>
      </c>
      <c r="G121">
        <v>0</v>
      </c>
      <c r="H121">
        <f t="shared" si="15"/>
        <v>0.25879917184265011</v>
      </c>
      <c r="I121">
        <f t="shared" si="16"/>
        <v>-1.0821091383745125</v>
      </c>
      <c r="J121">
        <f t="shared" si="17"/>
        <v>1.0821091383745125</v>
      </c>
      <c r="K121">
        <f t="shared" si="18"/>
        <v>0.602378222567299</v>
      </c>
      <c r="L121">
        <f t="shared" si="19"/>
        <v>0.39762177743270088</v>
      </c>
      <c r="M121">
        <f t="shared" si="20"/>
        <v>1.660086574408453</v>
      </c>
      <c r="N121">
        <f t="shared" si="21"/>
        <v>2.5149527937243179</v>
      </c>
    </row>
    <row r="122" spans="1:14" x14ac:dyDescent="0.25">
      <c r="A122" s="4">
        <f>IF('True_Odds_Calculator_2-way'!A123="","",'True_Odds_Calculator_2-way'!A123)</f>
        <v>1.64</v>
      </c>
      <c r="B122" s="4">
        <f>IF('True_Odds_Calculator_2-way'!B123="","",'True_Odds_Calculator_2-way'!B123)</f>
        <v>2.38</v>
      </c>
      <c r="C122" s="4">
        <f t="shared" si="11"/>
        <v>0.6097560975609756</v>
      </c>
      <c r="D122">
        <f t="shared" si="12"/>
        <v>0.42016806722689076</v>
      </c>
      <c r="E122">
        <f t="shared" si="13"/>
        <v>2.9924164787866303E-2</v>
      </c>
      <c r="F122">
        <f t="shared" si="14"/>
        <v>-0.22627587620414025</v>
      </c>
      <c r="G122">
        <v>0</v>
      </c>
      <c r="H122">
        <f t="shared" si="15"/>
        <v>0.25620004099200655</v>
      </c>
      <c r="I122">
        <f t="shared" si="16"/>
        <v>-1.0640706634484356</v>
      </c>
      <c r="J122">
        <f t="shared" si="17"/>
        <v>1.0640706634484356</v>
      </c>
      <c r="K122">
        <f t="shared" si="18"/>
        <v>0.59488214870586709</v>
      </c>
      <c r="L122">
        <f t="shared" si="19"/>
        <v>0.40511785129413308</v>
      </c>
      <c r="M122">
        <f t="shared" si="20"/>
        <v>1.6810052246069986</v>
      </c>
      <c r="N122">
        <f t="shared" si="21"/>
        <v>2.468417515558841</v>
      </c>
    </row>
    <row r="123" spans="1:14" x14ac:dyDescent="0.25">
      <c r="A123" s="4">
        <f>IF('True_Odds_Calculator_2-way'!A124="","",'True_Odds_Calculator_2-way'!A124)</f>
        <v>2.13</v>
      </c>
      <c r="B123" s="4">
        <f>IF('True_Odds_Calculator_2-way'!B124="","",'True_Odds_Calculator_2-way'!B124)</f>
        <v>1.8</v>
      </c>
      <c r="C123" s="4">
        <f t="shared" si="11"/>
        <v>0.46948356807511737</v>
      </c>
      <c r="D123">
        <f t="shared" si="12"/>
        <v>0.55555555555555558</v>
      </c>
      <c r="E123">
        <f t="shared" si="13"/>
        <v>2.5039123630672844E-2</v>
      </c>
      <c r="F123">
        <f t="shared" si="14"/>
        <v>-0.23578508085550354</v>
      </c>
      <c r="G123">
        <v>0</v>
      </c>
      <c r="H123">
        <f t="shared" si="15"/>
        <v>0.26082420448617633</v>
      </c>
      <c r="I123">
        <f t="shared" si="16"/>
        <v>-1.0517579047791779</v>
      </c>
      <c r="J123">
        <f t="shared" si="17"/>
        <v>1.0517579047791779</v>
      </c>
      <c r="K123">
        <f t="shared" si="18"/>
        <v>0.45693680581932439</v>
      </c>
      <c r="L123">
        <f t="shared" si="19"/>
        <v>0.54306319418067583</v>
      </c>
      <c r="M123">
        <f t="shared" si="20"/>
        <v>2.1884864324004711</v>
      </c>
      <c r="N123">
        <f t="shared" si="21"/>
        <v>1.841406323823342</v>
      </c>
    </row>
    <row r="124" spans="1:14" x14ac:dyDescent="0.25">
      <c r="A124" s="4">
        <f>IF('True_Odds_Calculator_2-way'!A125="","",'True_Odds_Calculator_2-way'!A125)</f>
        <v>1.76</v>
      </c>
      <c r="B124" s="4">
        <f>IF('True_Odds_Calculator_2-way'!B125="","",'True_Odds_Calculator_2-way'!B125)</f>
        <v>2.19</v>
      </c>
      <c r="C124" s="4">
        <f t="shared" si="11"/>
        <v>0.56818181818181823</v>
      </c>
      <c r="D124">
        <f t="shared" si="12"/>
        <v>0.45662100456621008</v>
      </c>
      <c r="E124">
        <f t="shared" si="13"/>
        <v>2.4802822748028364E-2</v>
      </c>
      <c r="F124">
        <f t="shared" si="14"/>
        <v>-0.23464092984640916</v>
      </c>
      <c r="G124">
        <v>0</v>
      </c>
      <c r="H124">
        <f t="shared" si="15"/>
        <v>0.25944375259443758</v>
      </c>
      <c r="I124">
        <f t="shared" si="16"/>
        <v>-1.0515252921688409</v>
      </c>
      <c r="J124">
        <f t="shared" si="17"/>
        <v>1.0515252921688409</v>
      </c>
      <c r="K124">
        <f t="shared" si="18"/>
        <v>0.55581517619186205</v>
      </c>
      <c r="L124">
        <f t="shared" si="19"/>
        <v>0.44418482380813773</v>
      </c>
      <c r="M124">
        <f t="shared" si="20"/>
        <v>1.7991592220483192</v>
      </c>
      <c r="N124">
        <f t="shared" si="21"/>
        <v>2.2513150976809202</v>
      </c>
    </row>
    <row r="125" spans="1:14" x14ac:dyDescent="0.25">
      <c r="A125" s="4">
        <f>IF('True_Odds_Calculator_2-way'!A126="","",'True_Odds_Calculator_2-way'!A126)</f>
        <v>2.66</v>
      </c>
      <c r="B125" s="4">
        <f>IF('True_Odds_Calculator_2-way'!B126="","",'True_Odds_Calculator_2-way'!B126)</f>
        <v>1.5</v>
      </c>
      <c r="C125" s="4">
        <f t="shared" si="11"/>
        <v>0.37593984962406013</v>
      </c>
      <c r="D125">
        <f t="shared" si="12"/>
        <v>0.66666666666666663</v>
      </c>
      <c r="E125">
        <f t="shared" si="13"/>
        <v>4.2606516290726759E-2</v>
      </c>
      <c r="F125">
        <f t="shared" si="14"/>
        <v>-0.20802005012531333</v>
      </c>
      <c r="G125">
        <v>0</v>
      </c>
      <c r="H125">
        <f t="shared" si="15"/>
        <v>0.25062656641604009</v>
      </c>
      <c r="I125">
        <f t="shared" si="16"/>
        <v>-1.0976425998969033</v>
      </c>
      <c r="J125">
        <f t="shared" si="17"/>
        <v>1.0976425998969033</v>
      </c>
      <c r="K125">
        <f t="shared" si="18"/>
        <v>0.35434772234002576</v>
      </c>
      <c r="L125">
        <f t="shared" si="19"/>
        <v>0.64565227765997424</v>
      </c>
      <c r="M125">
        <f t="shared" si="20"/>
        <v>2.8220867158288598</v>
      </c>
      <c r="N125">
        <f t="shared" si="21"/>
        <v>1.5488212999484516</v>
      </c>
    </row>
    <row r="126" spans="1:14" x14ac:dyDescent="0.25">
      <c r="A126" s="4">
        <f>IF('True_Odds_Calculator_2-way'!A127="","",'True_Odds_Calculator_2-way'!A127)</f>
        <v>1.76</v>
      </c>
      <c r="B126" s="4">
        <f>IF('True_Odds_Calculator_2-way'!B127="","",'True_Odds_Calculator_2-way'!B127)</f>
        <v>2.09</v>
      </c>
      <c r="C126" s="4">
        <f t="shared" si="11"/>
        <v>0.56818181818181823</v>
      </c>
      <c r="D126">
        <f t="shared" si="12"/>
        <v>0.47846889952153115</v>
      </c>
      <c r="E126">
        <f t="shared" si="13"/>
        <v>4.6650717703349276E-2</v>
      </c>
      <c r="F126">
        <f t="shared" si="14"/>
        <v>-0.22520661157024802</v>
      </c>
      <c r="G126">
        <v>0</v>
      </c>
      <c r="H126">
        <f t="shared" si="15"/>
        <v>0.27185732927359729</v>
      </c>
      <c r="I126">
        <f t="shared" si="16"/>
        <v>-1.0987021007226223</v>
      </c>
      <c r="J126">
        <f t="shared" si="17"/>
        <v>1.0987021007226223</v>
      </c>
      <c r="K126">
        <f t="shared" si="18"/>
        <v>0.54495509018599919</v>
      </c>
      <c r="L126">
        <f t="shared" si="19"/>
        <v>0.45504490981400092</v>
      </c>
      <c r="M126">
        <f t="shared" si="20"/>
        <v>1.8350135965491927</v>
      </c>
      <c r="N126">
        <f t="shared" si="21"/>
        <v>2.197585289787658</v>
      </c>
    </row>
    <row r="127" spans="1:14" x14ac:dyDescent="0.25">
      <c r="A127" s="4">
        <f>IF('True_Odds_Calculator_2-way'!A128="","",'True_Odds_Calculator_2-way'!A128)</f>
        <v>1.97</v>
      </c>
      <c r="B127" s="4">
        <f>IF('True_Odds_Calculator_2-way'!B128="","",'True_Odds_Calculator_2-way'!B128)</f>
        <v>1.89</v>
      </c>
      <c r="C127" s="4">
        <f t="shared" si="11"/>
        <v>0.50761421319796951</v>
      </c>
      <c r="D127">
        <f t="shared" si="12"/>
        <v>0.52910052910052918</v>
      </c>
      <c r="E127">
        <f t="shared" si="13"/>
        <v>3.6714742298498582E-2</v>
      </c>
      <c r="F127">
        <f t="shared" si="14"/>
        <v>-0.23186420648349593</v>
      </c>
      <c r="G127">
        <v>0</v>
      </c>
      <c r="H127">
        <f t="shared" si="15"/>
        <v>0.26857894878199451</v>
      </c>
      <c r="I127">
        <f t="shared" si="16"/>
        <v>-1.0762647825142235</v>
      </c>
      <c r="J127">
        <f t="shared" si="17"/>
        <v>1.0762647825142235</v>
      </c>
      <c r="K127">
        <f t="shared" si="18"/>
        <v>0.48924233430661629</v>
      </c>
      <c r="L127">
        <f t="shared" si="19"/>
        <v>0.51075766569338388</v>
      </c>
      <c r="M127">
        <f t="shared" si="20"/>
        <v>2.0439768390387969</v>
      </c>
      <c r="N127">
        <f t="shared" si="21"/>
        <v>1.9578756564376583</v>
      </c>
    </row>
    <row r="128" spans="1:14" x14ac:dyDescent="0.25">
      <c r="A128" s="4">
        <f>IF('True_Odds_Calculator_2-way'!A129="","",'True_Odds_Calculator_2-way'!A129)</f>
        <v>1.55</v>
      </c>
      <c r="B128" s="4">
        <f>IF('True_Odds_Calculator_2-way'!B129="","",'True_Odds_Calculator_2-way'!B129)</f>
        <v>2.5299999999999998</v>
      </c>
      <c r="C128" s="4">
        <f t="shared" si="11"/>
        <v>0.64516129032258063</v>
      </c>
      <c r="D128">
        <f t="shared" si="12"/>
        <v>0.39525691699604748</v>
      </c>
      <c r="E128">
        <f t="shared" si="13"/>
        <v>4.0418207318628108E-2</v>
      </c>
      <c r="F128">
        <f t="shared" si="14"/>
        <v>-0.21458625525946706</v>
      </c>
      <c r="G128">
        <v>0</v>
      </c>
      <c r="H128">
        <f t="shared" si="15"/>
        <v>0.25500446257809511</v>
      </c>
      <c r="I128">
        <f t="shared" si="16"/>
        <v>-1.0901165669462143</v>
      </c>
      <c r="J128">
        <f t="shared" si="17"/>
        <v>1.0901165669462143</v>
      </c>
      <c r="K128">
        <f t="shared" si="18"/>
        <v>0.62517031521914335</v>
      </c>
      <c r="L128">
        <f t="shared" si="19"/>
        <v>0.37482968478085649</v>
      </c>
      <c r="M128">
        <f t="shared" si="20"/>
        <v>1.5995641118204185</v>
      </c>
      <c r="N128">
        <f t="shared" si="21"/>
        <v>2.6678783474277079</v>
      </c>
    </row>
    <row r="129" spans="1:14" x14ac:dyDescent="0.25">
      <c r="A129" s="4">
        <f>IF('True_Odds_Calculator_2-way'!A130="","",'True_Odds_Calculator_2-way'!A130)</f>
        <v>1.51</v>
      </c>
      <c r="B129" s="4">
        <f>IF('True_Odds_Calculator_2-way'!B130="","",'True_Odds_Calculator_2-way'!B130)</f>
        <v>2.63</v>
      </c>
      <c r="C129" s="4">
        <f t="shared" si="11"/>
        <v>0.66225165562913912</v>
      </c>
      <c r="D129">
        <f t="shared" si="12"/>
        <v>0.38022813688212931</v>
      </c>
      <c r="E129">
        <f t="shared" si="13"/>
        <v>4.2479792511268322E-2</v>
      </c>
      <c r="F129">
        <f t="shared" si="14"/>
        <v>-0.20932692065570468</v>
      </c>
      <c r="G129">
        <v>0</v>
      </c>
      <c r="H129">
        <f t="shared" si="15"/>
        <v>0.25180671316697306</v>
      </c>
      <c r="I129">
        <f t="shared" si="16"/>
        <v>-1.0967840087249536</v>
      </c>
      <c r="J129">
        <f t="shared" si="17"/>
        <v>1.0967840087249536</v>
      </c>
      <c r="K129">
        <f t="shared" si="18"/>
        <v>0.64128879780977321</v>
      </c>
      <c r="L129">
        <f t="shared" si="19"/>
        <v>0.35871120219022673</v>
      </c>
      <c r="M129">
        <f t="shared" si="20"/>
        <v>1.5593598444497263</v>
      </c>
      <c r="N129">
        <f t="shared" si="21"/>
        <v>2.7877579342216747</v>
      </c>
    </row>
    <row r="130" spans="1:14" x14ac:dyDescent="0.25">
      <c r="A130" s="4">
        <f>IF('True_Odds_Calculator_2-way'!A131="","",'True_Odds_Calculator_2-way'!A131)</f>
        <v>1.99</v>
      </c>
      <c r="B130" s="4">
        <f>IF('True_Odds_Calculator_2-way'!B131="","",'True_Odds_Calculator_2-way'!B131)</f>
        <v>1.92</v>
      </c>
      <c r="C130" s="4">
        <f t="shared" si="11"/>
        <v>0.50251256281407031</v>
      </c>
      <c r="D130">
        <f t="shared" si="12"/>
        <v>0.52083333333333337</v>
      </c>
      <c r="E130">
        <f t="shared" si="13"/>
        <v>2.3345896147403788E-2</v>
      </c>
      <c r="F130">
        <f t="shared" si="14"/>
        <v>-0.2383793969849245</v>
      </c>
      <c r="G130">
        <v>0</v>
      </c>
      <c r="H130">
        <f t="shared" si="15"/>
        <v>0.26172529313232828</v>
      </c>
      <c r="I130">
        <f t="shared" si="16"/>
        <v>-1.0478243557698861</v>
      </c>
      <c r="J130">
        <f t="shared" si="17"/>
        <v>1.0478243557698861</v>
      </c>
      <c r="K130">
        <f t="shared" si="18"/>
        <v>0.49083461764588526</v>
      </c>
      <c r="L130">
        <f t="shared" si="19"/>
        <v>0.50916538235411457</v>
      </c>
      <c r="M130">
        <f t="shared" si="20"/>
        <v>2.0373461122121879</v>
      </c>
      <c r="N130">
        <f t="shared" si="21"/>
        <v>1.9639984073082948</v>
      </c>
    </row>
    <row r="131" spans="1:14" x14ac:dyDescent="0.25">
      <c r="A131" s="4">
        <f>IF('True_Odds_Calculator_2-way'!A132="","",'True_Odds_Calculator_2-way'!A132)</f>
        <v>2.86</v>
      </c>
      <c r="B131" s="4">
        <f>IF('True_Odds_Calculator_2-way'!B132="","",'True_Odds_Calculator_2-way'!B132)</f>
        <v>1.45</v>
      </c>
      <c r="C131" s="4">
        <f t="shared" ref="C131:C194" si="22">1/A131</f>
        <v>0.34965034965034969</v>
      </c>
      <c r="D131">
        <f t="shared" ref="D131:D194" si="23">1/B131</f>
        <v>0.68965517241379315</v>
      </c>
      <c r="E131">
        <f t="shared" ref="E131:E194" si="24">C131+D131-1</f>
        <v>3.9305522064142728E-2</v>
      </c>
      <c r="F131">
        <f t="shared" ref="F131:F194" si="25">C131+D131-(C131*D131)-1</f>
        <v>-0.20183265010851226</v>
      </c>
      <c r="G131">
        <v>0</v>
      </c>
      <c r="H131">
        <f t="shared" ref="H131:H194" si="26">C131*D131</f>
        <v>0.24113817217265499</v>
      </c>
      <c r="I131">
        <f t="shared" ref="I131:I194" si="27">((-4*F131*H131)^0.5)/(2*F131)</f>
        <v>-1.0930430596399214</v>
      </c>
      <c r="J131">
        <f t="shared" ref="J131:J194" si="28">(-((-4*F131*H131)^0.5))/(2*F131)</f>
        <v>1.0930430596399214</v>
      </c>
      <c r="K131">
        <f t="shared" ref="K131:K194" si="29">IF(A131="","",(C131/($J131+C131-($J131*C131))))</f>
        <v>0.32970002902029394</v>
      </c>
      <c r="L131">
        <f t="shared" ref="L131:L194" si="30">IF(B131="","",(D131/($J131+D131-($J131*D131))))</f>
        <v>0.67029997097970617</v>
      </c>
      <c r="M131">
        <f t="shared" ref="M131:M194" si="31">IF(A131="","",1/K131)</f>
        <v>3.0330600909302539</v>
      </c>
      <c r="N131">
        <f t="shared" ref="N131:N194" si="32">IF(B131="","",1/L131)</f>
        <v>1.4918693768379645</v>
      </c>
    </row>
    <row r="132" spans="1:14" x14ac:dyDescent="0.25">
      <c r="A132" s="4">
        <f>IF('True_Odds_Calculator_2-way'!A133="","",'True_Odds_Calculator_2-way'!A133)</f>
        <v>2.94</v>
      </c>
      <c r="B132" s="4">
        <f>IF('True_Odds_Calculator_2-way'!B133="","",'True_Odds_Calculator_2-way'!B133)</f>
        <v>1.42</v>
      </c>
      <c r="C132" s="4">
        <f t="shared" si="22"/>
        <v>0.3401360544217687</v>
      </c>
      <c r="D132">
        <f t="shared" si="23"/>
        <v>0.70422535211267612</v>
      </c>
      <c r="E132">
        <f t="shared" si="24"/>
        <v>4.4361406534444869E-2</v>
      </c>
      <c r="F132">
        <f t="shared" si="25"/>
        <v>-0.1951710261569416</v>
      </c>
      <c r="G132">
        <v>0</v>
      </c>
      <c r="H132">
        <f t="shared" si="26"/>
        <v>0.23953243269138644</v>
      </c>
      <c r="I132">
        <f t="shared" si="27"/>
        <v>-1.1078334900733195</v>
      </c>
      <c r="J132">
        <f t="shared" si="28"/>
        <v>1.1078334900733195</v>
      </c>
      <c r="K132">
        <f t="shared" si="29"/>
        <v>0.31754126823140827</v>
      </c>
      <c r="L132">
        <f t="shared" si="30"/>
        <v>0.68245873176859184</v>
      </c>
      <c r="M132">
        <f t="shared" si="31"/>
        <v>3.1491969707422398</v>
      </c>
      <c r="N132">
        <f t="shared" si="32"/>
        <v>1.4652900658307939</v>
      </c>
    </row>
    <row r="133" spans="1:14" x14ac:dyDescent="0.25">
      <c r="A133" s="4">
        <f>IF('True_Odds_Calculator_2-way'!A134="","",'True_Odds_Calculator_2-way'!A134)</f>
        <v>2.69</v>
      </c>
      <c r="B133" s="4">
        <f>IF('True_Odds_Calculator_2-way'!B134="","",'True_Odds_Calculator_2-way'!B134)</f>
        <v>1.5</v>
      </c>
      <c r="C133" s="4">
        <f t="shared" si="22"/>
        <v>0.37174721189591081</v>
      </c>
      <c r="D133">
        <f t="shared" si="23"/>
        <v>0.66666666666666663</v>
      </c>
      <c r="E133">
        <f t="shared" si="24"/>
        <v>3.8413878562577386E-2</v>
      </c>
      <c r="F133">
        <f t="shared" si="25"/>
        <v>-0.20941759603469645</v>
      </c>
      <c r="G133">
        <v>0</v>
      </c>
      <c r="H133">
        <f t="shared" si="26"/>
        <v>0.24783147459727387</v>
      </c>
      <c r="I133">
        <f t="shared" si="27"/>
        <v>-1.0878565864408423</v>
      </c>
      <c r="J133">
        <f t="shared" si="28"/>
        <v>1.0878565864408423</v>
      </c>
      <c r="K133">
        <f t="shared" si="29"/>
        <v>0.35230152566597633</v>
      </c>
      <c r="L133">
        <f t="shared" si="30"/>
        <v>0.64769847433402361</v>
      </c>
      <c r="M133">
        <f t="shared" si="31"/>
        <v>2.838477631085023</v>
      </c>
      <c r="N133">
        <f t="shared" si="32"/>
        <v>1.5439282932204215</v>
      </c>
    </row>
    <row r="134" spans="1:14" x14ac:dyDescent="0.25">
      <c r="A134" s="4">
        <f>IF('True_Odds_Calculator_2-way'!A135="","",'True_Odds_Calculator_2-way'!A135)</f>
        <v>1.68</v>
      </c>
      <c r="B134" s="4">
        <f>IF('True_Odds_Calculator_2-way'!B135="","",'True_Odds_Calculator_2-way'!B135)</f>
        <v>2.23</v>
      </c>
      <c r="C134" s="4">
        <f t="shared" si="22"/>
        <v>0.59523809523809523</v>
      </c>
      <c r="D134">
        <f t="shared" si="23"/>
        <v>0.44843049327354262</v>
      </c>
      <c r="E134">
        <f t="shared" si="24"/>
        <v>4.3668588511637907E-2</v>
      </c>
      <c r="F134">
        <f t="shared" si="25"/>
        <v>-0.22325432415118507</v>
      </c>
      <c r="G134">
        <v>0</v>
      </c>
      <c r="H134">
        <f t="shared" si="26"/>
        <v>0.26692291266282298</v>
      </c>
      <c r="I134">
        <f t="shared" si="27"/>
        <v>-1.0934350421017387</v>
      </c>
      <c r="J134">
        <f t="shared" si="28"/>
        <v>1.0934350421017387</v>
      </c>
      <c r="K134">
        <f t="shared" si="29"/>
        <v>0.57354714688382902</v>
      </c>
      <c r="L134">
        <f t="shared" si="30"/>
        <v>0.42645285311617104</v>
      </c>
      <c r="M134">
        <f t="shared" si="31"/>
        <v>1.743535828629182</v>
      </c>
      <c r="N134">
        <f t="shared" si="32"/>
        <v>2.3449251017851385</v>
      </c>
    </row>
    <row r="135" spans="1:14" x14ac:dyDescent="0.25">
      <c r="A135" s="4">
        <f>IF('True_Odds_Calculator_2-way'!A136="","",'True_Odds_Calculator_2-way'!A136)</f>
        <v>1.77</v>
      </c>
      <c r="B135" s="4">
        <f>IF('True_Odds_Calculator_2-way'!B136="","",'True_Odds_Calculator_2-way'!B136)</f>
        <v>2.13</v>
      </c>
      <c r="C135" s="4">
        <f t="shared" si="22"/>
        <v>0.56497175141242939</v>
      </c>
      <c r="D135">
        <f t="shared" si="23"/>
        <v>0.46948356807511737</v>
      </c>
      <c r="E135">
        <f t="shared" si="24"/>
        <v>3.4455319487546765E-2</v>
      </c>
      <c r="F135">
        <f t="shared" si="25"/>
        <v>-0.23078963422720888</v>
      </c>
      <c r="G135">
        <v>0</v>
      </c>
      <c r="H135">
        <f t="shared" si="26"/>
        <v>0.26524495371475559</v>
      </c>
      <c r="I135">
        <f t="shared" si="27"/>
        <v>-1.0720509244860594</v>
      </c>
      <c r="J135">
        <f t="shared" si="28"/>
        <v>1.0720509244860594</v>
      </c>
      <c r="K135">
        <f t="shared" si="29"/>
        <v>0.54780136279077696</v>
      </c>
      <c r="L135">
        <f t="shared" si="30"/>
        <v>0.45219863720922326</v>
      </c>
      <c r="M135">
        <f t="shared" si="31"/>
        <v>1.8254792118542653</v>
      </c>
      <c r="N135">
        <f t="shared" si="32"/>
        <v>2.2114175446692466</v>
      </c>
    </row>
    <row r="136" spans="1:14" x14ac:dyDescent="0.25">
      <c r="A136" s="4">
        <f>IF('True_Odds_Calculator_2-way'!A137="","",'True_Odds_Calculator_2-way'!A137)</f>
        <v>1.86</v>
      </c>
      <c r="B136" s="4">
        <f>IF('True_Odds_Calculator_2-way'!B137="","",'True_Odds_Calculator_2-way'!B137)</f>
        <v>2.0299999999999998</v>
      </c>
      <c r="C136" s="4">
        <f t="shared" si="22"/>
        <v>0.5376344086021505</v>
      </c>
      <c r="D136">
        <f t="shared" si="23"/>
        <v>0.49261083743842371</v>
      </c>
      <c r="E136">
        <f t="shared" si="24"/>
        <v>3.0245246040574214E-2</v>
      </c>
      <c r="F136">
        <f t="shared" si="25"/>
        <v>-0.23459929021664283</v>
      </c>
      <c r="G136">
        <v>0</v>
      </c>
      <c r="H136">
        <f t="shared" si="26"/>
        <v>0.26484453625721704</v>
      </c>
      <c r="I136">
        <f t="shared" si="27"/>
        <v>-1.0625078858299792</v>
      </c>
      <c r="J136">
        <f t="shared" si="28"/>
        <v>1.0625078858299792</v>
      </c>
      <c r="K136">
        <f t="shared" si="29"/>
        <v>0.5225324395988501</v>
      </c>
      <c r="L136">
        <f t="shared" si="30"/>
        <v>0.47746756040114985</v>
      </c>
      <c r="M136">
        <f t="shared" si="31"/>
        <v>1.9137567818137824</v>
      </c>
      <c r="N136">
        <f t="shared" si="32"/>
        <v>2.0943831224048783</v>
      </c>
    </row>
    <row r="137" spans="1:14" x14ac:dyDescent="0.25">
      <c r="A137" s="4">
        <f>IF('True_Odds_Calculator_2-way'!A138="","",'True_Odds_Calculator_2-way'!A138)</f>
        <v>1.47</v>
      </c>
      <c r="B137" s="4">
        <f>IF('True_Odds_Calculator_2-way'!B138="","",'True_Odds_Calculator_2-way'!B138)</f>
        <v>2.81</v>
      </c>
      <c r="C137" s="4">
        <f t="shared" si="22"/>
        <v>0.68027210884353739</v>
      </c>
      <c r="D137">
        <f t="shared" si="23"/>
        <v>0.35587188612099646</v>
      </c>
      <c r="E137">
        <f t="shared" si="24"/>
        <v>3.614399496453391E-2</v>
      </c>
      <c r="F137">
        <f t="shared" si="25"/>
        <v>-0.20594572348512352</v>
      </c>
      <c r="G137">
        <v>0</v>
      </c>
      <c r="H137">
        <f t="shared" si="26"/>
        <v>0.24208971844965746</v>
      </c>
      <c r="I137">
        <f t="shared" si="27"/>
        <v>-1.0842059432277773</v>
      </c>
      <c r="J137">
        <f t="shared" si="28"/>
        <v>1.0842059432277773</v>
      </c>
      <c r="K137">
        <f t="shared" si="29"/>
        <v>0.6624373164896491</v>
      </c>
      <c r="L137">
        <f t="shared" si="30"/>
        <v>0.33756268351035074</v>
      </c>
      <c r="M137">
        <f t="shared" si="31"/>
        <v>1.5095767933170556</v>
      </c>
      <c r="N137">
        <f t="shared" si="32"/>
        <v>2.9624127572422765</v>
      </c>
    </row>
    <row r="138" spans="1:14" x14ac:dyDescent="0.25">
      <c r="A138" s="4">
        <f>IF('True_Odds_Calculator_2-way'!A139="","",'True_Odds_Calculator_2-way'!A139)</f>
        <v>1.76</v>
      </c>
      <c r="B138" s="4">
        <f>IF('True_Odds_Calculator_2-way'!B139="","",'True_Odds_Calculator_2-way'!B139)</f>
        <v>2.17</v>
      </c>
      <c r="C138" s="4">
        <f t="shared" si="22"/>
        <v>0.56818181818181823</v>
      </c>
      <c r="D138">
        <f t="shared" si="23"/>
        <v>0.46082949308755761</v>
      </c>
      <c r="E138">
        <f t="shared" si="24"/>
        <v>2.9011311269375728E-2</v>
      </c>
      <c r="F138">
        <f t="shared" si="25"/>
        <v>-0.2328236279849184</v>
      </c>
      <c r="G138">
        <v>0</v>
      </c>
      <c r="H138">
        <f t="shared" si="26"/>
        <v>0.26183493925429413</v>
      </c>
      <c r="I138">
        <f t="shared" si="27"/>
        <v>-1.0604746049596294</v>
      </c>
      <c r="J138">
        <f t="shared" si="28"/>
        <v>1.0604746049596294</v>
      </c>
      <c r="K138">
        <f t="shared" si="29"/>
        <v>0.55372190553633505</v>
      </c>
      <c r="L138">
        <f t="shared" si="30"/>
        <v>0.44627809446366512</v>
      </c>
      <c r="M138">
        <f t="shared" si="31"/>
        <v>1.8059606997693183</v>
      </c>
      <c r="N138">
        <f t="shared" si="32"/>
        <v>2.2407552878027661</v>
      </c>
    </row>
    <row r="139" spans="1:14" x14ac:dyDescent="0.25">
      <c r="A139" s="4">
        <f>IF('True_Odds_Calculator_2-way'!A140="","",'True_Odds_Calculator_2-way'!A140)</f>
        <v>1.78</v>
      </c>
      <c r="B139" s="4">
        <f>IF('True_Odds_Calculator_2-way'!B140="","",'True_Odds_Calculator_2-way'!B140)</f>
        <v>2.14</v>
      </c>
      <c r="C139" s="4">
        <f t="shared" si="22"/>
        <v>0.5617977528089888</v>
      </c>
      <c r="D139">
        <f t="shared" si="23"/>
        <v>0.46728971962616822</v>
      </c>
      <c r="E139">
        <f t="shared" si="24"/>
        <v>2.908747243515708E-2</v>
      </c>
      <c r="F139">
        <f t="shared" si="25"/>
        <v>-0.23343484196156661</v>
      </c>
      <c r="G139">
        <v>0</v>
      </c>
      <c r="H139">
        <f t="shared" si="26"/>
        <v>0.26252231439672374</v>
      </c>
      <c r="I139">
        <f t="shared" si="27"/>
        <v>-1.0604746049596299</v>
      </c>
      <c r="J139">
        <f t="shared" si="28"/>
        <v>1.0604746049596299</v>
      </c>
      <c r="K139">
        <f t="shared" si="29"/>
        <v>0.54729439241638145</v>
      </c>
      <c r="L139">
        <f t="shared" si="30"/>
        <v>0.45270560758361844</v>
      </c>
      <c r="M139">
        <f t="shared" si="31"/>
        <v>1.8271701918685113</v>
      </c>
      <c r="N139">
        <f t="shared" si="32"/>
        <v>2.2089410496539781</v>
      </c>
    </row>
    <row r="140" spans="1:14" x14ac:dyDescent="0.25">
      <c r="A140" s="4">
        <f>IF('True_Odds_Calculator_2-way'!A141="","",'True_Odds_Calculator_2-way'!A141)</f>
        <v>1.77</v>
      </c>
      <c r="B140" s="4">
        <f>IF('True_Odds_Calculator_2-way'!B141="","",'True_Odds_Calculator_2-way'!B141)</f>
        <v>2.14</v>
      </c>
      <c r="C140" s="4">
        <f t="shared" si="22"/>
        <v>0.56497175141242939</v>
      </c>
      <c r="D140">
        <f t="shared" si="23"/>
        <v>0.46728971962616822</v>
      </c>
      <c r="E140">
        <f t="shared" si="24"/>
        <v>3.2261471038597556E-2</v>
      </c>
      <c r="F140">
        <f t="shared" si="25"/>
        <v>-0.2317440202756218</v>
      </c>
      <c r="G140">
        <v>0</v>
      </c>
      <c r="H140">
        <f t="shared" si="26"/>
        <v>0.26400549131421935</v>
      </c>
      <c r="I140">
        <f t="shared" si="27"/>
        <v>-1.0673385899176768</v>
      </c>
      <c r="J140">
        <f t="shared" si="28"/>
        <v>1.0673385899176768</v>
      </c>
      <c r="K140">
        <f t="shared" si="29"/>
        <v>0.54889239397368417</v>
      </c>
      <c r="L140">
        <f t="shared" si="30"/>
        <v>0.45110760602631583</v>
      </c>
      <c r="M140">
        <f t="shared" si="31"/>
        <v>1.8218507142366114</v>
      </c>
      <c r="N140">
        <f t="shared" si="32"/>
        <v>2.2167659925061516</v>
      </c>
    </row>
    <row r="141" spans="1:14" x14ac:dyDescent="0.25">
      <c r="A141" s="4">
        <f>IF('True_Odds_Calculator_2-way'!A142="","",'True_Odds_Calculator_2-way'!A142)</f>
        <v>1.93</v>
      </c>
      <c r="B141" s="4">
        <f>IF('True_Odds_Calculator_2-way'!B142="","",'True_Odds_Calculator_2-way'!B142)</f>
        <v>1.96</v>
      </c>
      <c r="C141" s="4">
        <f t="shared" si="22"/>
        <v>0.5181347150259068</v>
      </c>
      <c r="D141">
        <f t="shared" si="23"/>
        <v>0.51020408163265307</v>
      </c>
      <c r="E141">
        <f t="shared" si="24"/>
        <v>2.8338796658559762E-2</v>
      </c>
      <c r="F141">
        <f t="shared" si="25"/>
        <v>-0.23601564978322942</v>
      </c>
      <c r="G141">
        <v>0</v>
      </c>
      <c r="H141">
        <f t="shared" si="26"/>
        <v>0.26435444644178918</v>
      </c>
      <c r="I141">
        <f t="shared" si="27"/>
        <v>-1.0583343916682539</v>
      </c>
      <c r="J141">
        <f t="shared" si="28"/>
        <v>1.0583343916682539</v>
      </c>
      <c r="K141">
        <f t="shared" si="29"/>
        <v>0.50396850395275605</v>
      </c>
      <c r="L141">
        <f t="shared" si="30"/>
        <v>0.49603149604724417</v>
      </c>
      <c r="M141">
        <f t="shared" si="31"/>
        <v>1.9842509842514759</v>
      </c>
      <c r="N141">
        <f t="shared" si="32"/>
        <v>2.0160010160015238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1.66</v>
      </c>
      <c r="B143" s="4">
        <f>IF('True_Odds_Calculator_2-way'!B144="","",'True_Odds_Calculator_2-way'!B144)</f>
        <v>2.37</v>
      </c>
      <c r="C143" s="4">
        <f t="shared" si="22"/>
        <v>0.60240963855421692</v>
      </c>
      <c r="D143">
        <f t="shared" si="23"/>
        <v>0.42194092827004215</v>
      </c>
      <c r="E143">
        <f t="shared" si="24"/>
        <v>2.4350566824259179E-2</v>
      </c>
      <c r="F143">
        <f t="shared" si="25"/>
        <v>-0.22983071526612764</v>
      </c>
      <c r="G143">
        <v>0</v>
      </c>
      <c r="H143">
        <f t="shared" si="26"/>
        <v>0.25418128209038687</v>
      </c>
      <c r="I143">
        <f t="shared" si="27"/>
        <v>-1.0516415791796656</v>
      </c>
      <c r="J143">
        <f t="shared" si="28"/>
        <v>1.0516415791796656</v>
      </c>
      <c r="K143">
        <f t="shared" si="29"/>
        <v>0.59028969592358693</v>
      </c>
      <c r="L143">
        <f t="shared" si="30"/>
        <v>0.40971030407641301</v>
      </c>
      <c r="M143">
        <f t="shared" si="31"/>
        <v>1.6940834422585789</v>
      </c>
      <c r="N143">
        <f t="shared" si="32"/>
        <v>2.4407489634761421</v>
      </c>
    </row>
    <row r="144" spans="1:14" x14ac:dyDescent="0.25">
      <c r="A144" s="4">
        <f>IF('True_Odds_Calculator_2-way'!A145="","",'True_Odds_Calculator_2-way'!A145)</f>
        <v>1.86</v>
      </c>
      <c r="B144" s="4">
        <f>IF('True_Odds_Calculator_2-way'!B145="","",'True_Odds_Calculator_2-way'!B145)</f>
        <v>2.0699999999999998</v>
      </c>
      <c r="C144" s="4">
        <f t="shared" si="22"/>
        <v>0.5376344086021505</v>
      </c>
      <c r="D144">
        <f t="shared" si="23"/>
        <v>0.48309178743961356</v>
      </c>
      <c r="E144">
        <f t="shared" si="24"/>
        <v>2.0726196041763956E-2</v>
      </c>
      <c r="F144">
        <f t="shared" si="25"/>
        <v>-0.23900057139888853</v>
      </c>
      <c r="G144">
        <v>0</v>
      </c>
      <c r="H144">
        <f t="shared" si="26"/>
        <v>0.25972676744065243</v>
      </c>
      <c r="I144">
        <f t="shared" si="27"/>
        <v>-1.0424587657074933</v>
      </c>
      <c r="J144">
        <f t="shared" si="28"/>
        <v>1.0424587657074933</v>
      </c>
      <c r="K144">
        <f t="shared" si="29"/>
        <v>0.52728306569506822</v>
      </c>
      <c r="L144">
        <f t="shared" si="30"/>
        <v>0.47271693430493206</v>
      </c>
      <c r="M144">
        <f t="shared" si="31"/>
        <v>1.8965145385084443</v>
      </c>
      <c r="N144">
        <f t="shared" si="32"/>
        <v>2.1154308793070173</v>
      </c>
    </row>
    <row r="145" spans="1:14" x14ac:dyDescent="0.25">
      <c r="A145" s="4">
        <f>IF('True_Odds_Calculator_2-way'!A146="","",'True_Odds_Calculator_2-way'!A146)</f>
        <v>2.1800000000000002</v>
      </c>
      <c r="B145" s="4">
        <f>IF('True_Odds_Calculator_2-way'!B146="","",'True_Odds_Calculator_2-way'!B146)</f>
        <v>1.74</v>
      </c>
      <c r="C145" s="4">
        <f t="shared" si="22"/>
        <v>0.4587155963302752</v>
      </c>
      <c r="D145">
        <f t="shared" si="23"/>
        <v>0.57471264367816088</v>
      </c>
      <c r="E145">
        <f t="shared" si="24"/>
        <v>3.3428240008436028E-2</v>
      </c>
      <c r="F145">
        <f t="shared" si="25"/>
        <v>-0.23020141305494057</v>
      </c>
      <c r="G145">
        <v>0</v>
      </c>
      <c r="H145">
        <f t="shared" si="26"/>
        <v>0.26362965306337655</v>
      </c>
      <c r="I145">
        <f t="shared" si="27"/>
        <v>-1.0701462561817372</v>
      </c>
      <c r="J145">
        <f t="shared" si="28"/>
        <v>1.0701462561817372</v>
      </c>
      <c r="K145">
        <f t="shared" si="29"/>
        <v>0.44193570658612125</v>
      </c>
      <c r="L145">
        <f t="shared" si="30"/>
        <v>0.55806429341387886</v>
      </c>
      <c r="M145">
        <f t="shared" si="31"/>
        <v>2.26277258229445</v>
      </c>
      <c r="N145">
        <f t="shared" si="32"/>
        <v>1.7919082295744857</v>
      </c>
    </row>
    <row r="146" spans="1:14" x14ac:dyDescent="0.25">
      <c r="A146" s="4">
        <f>IF('True_Odds_Calculator_2-way'!A147="","",'True_Odds_Calculator_2-way'!A147)</f>
        <v>2.19</v>
      </c>
      <c r="B146" s="4">
        <f>IF('True_Odds_Calculator_2-way'!B147="","",'True_Odds_Calculator_2-way'!B147)</f>
        <v>1.73</v>
      </c>
      <c r="C146" s="4">
        <f t="shared" si="22"/>
        <v>0.45662100456621008</v>
      </c>
      <c r="D146">
        <f t="shared" si="23"/>
        <v>0.5780346820809249</v>
      </c>
      <c r="E146">
        <f t="shared" si="24"/>
        <v>3.4655686647135031E-2</v>
      </c>
      <c r="F146">
        <f t="shared" si="25"/>
        <v>-0.22928709055876673</v>
      </c>
      <c r="G146">
        <v>0</v>
      </c>
      <c r="H146">
        <f t="shared" si="26"/>
        <v>0.26394277720590181</v>
      </c>
      <c r="I146">
        <f t="shared" si="27"/>
        <v>-1.0729144372515058</v>
      </c>
      <c r="J146">
        <f t="shared" si="28"/>
        <v>1.0729144372515058</v>
      </c>
      <c r="K146">
        <f t="shared" si="29"/>
        <v>0.43921906878344058</v>
      </c>
      <c r="L146">
        <f t="shared" si="30"/>
        <v>0.56078093121655925</v>
      </c>
      <c r="M146">
        <f t="shared" si="31"/>
        <v>2.2767681803292916</v>
      </c>
      <c r="N146">
        <f t="shared" si="32"/>
        <v>1.7832275391935992</v>
      </c>
    </row>
    <row r="147" spans="1:14" x14ac:dyDescent="0.25">
      <c r="A147" s="4">
        <f>IF('True_Odds_Calculator_2-way'!A148="","",'True_Odds_Calculator_2-way'!A148)</f>
        <v>2.12</v>
      </c>
      <c r="B147" s="4">
        <f>IF('True_Odds_Calculator_2-way'!B148="","",'True_Odds_Calculator_2-way'!B148)</f>
        <v>1.78</v>
      </c>
      <c r="C147" s="4">
        <f t="shared" si="22"/>
        <v>0.47169811320754712</v>
      </c>
      <c r="D147">
        <f t="shared" si="23"/>
        <v>0.5617977528089888</v>
      </c>
      <c r="E147">
        <f t="shared" si="24"/>
        <v>3.3495866016535869E-2</v>
      </c>
      <c r="F147">
        <f t="shared" si="25"/>
        <v>-0.23150307398770409</v>
      </c>
      <c r="G147">
        <v>0</v>
      </c>
      <c r="H147">
        <f t="shared" si="26"/>
        <v>0.26499894000423996</v>
      </c>
      <c r="I147">
        <f t="shared" si="27"/>
        <v>-1.0699012312772822</v>
      </c>
      <c r="J147">
        <f t="shared" si="28"/>
        <v>1.0699012312772822</v>
      </c>
      <c r="K147">
        <f t="shared" si="29"/>
        <v>0.45489916365833472</v>
      </c>
      <c r="L147">
        <f t="shared" si="30"/>
        <v>0.54510083634166528</v>
      </c>
      <c r="M147">
        <f t="shared" si="31"/>
        <v>2.1982893790305562</v>
      </c>
      <c r="N147">
        <f t="shared" si="32"/>
        <v>1.83452296039628</v>
      </c>
    </row>
    <row r="148" spans="1:14" x14ac:dyDescent="0.25">
      <c r="A148" s="4">
        <f>IF('True_Odds_Calculator_2-way'!A149="","",'True_Odds_Calculator_2-way'!A149)</f>
        <v>2.13</v>
      </c>
      <c r="B148" s="4">
        <f>IF('True_Odds_Calculator_2-way'!B149="","",'True_Odds_Calculator_2-way'!B149)</f>
        <v>1.77</v>
      </c>
      <c r="C148" s="4">
        <f t="shared" si="22"/>
        <v>0.46948356807511737</v>
      </c>
      <c r="D148">
        <f t="shared" si="23"/>
        <v>0.56497175141242939</v>
      </c>
      <c r="E148">
        <f t="shared" si="24"/>
        <v>3.4455319487546765E-2</v>
      </c>
      <c r="F148">
        <f t="shared" si="25"/>
        <v>-0.23078963422720888</v>
      </c>
      <c r="G148">
        <v>0</v>
      </c>
      <c r="H148">
        <f t="shared" si="26"/>
        <v>0.26524495371475559</v>
      </c>
      <c r="I148">
        <f t="shared" si="27"/>
        <v>-1.0720509244860594</v>
      </c>
      <c r="J148">
        <f t="shared" si="28"/>
        <v>1.0720509244860594</v>
      </c>
      <c r="K148">
        <f t="shared" si="29"/>
        <v>0.45219863720922326</v>
      </c>
      <c r="L148">
        <f t="shared" si="30"/>
        <v>0.54780136279077696</v>
      </c>
      <c r="M148">
        <f t="shared" si="31"/>
        <v>2.2114175446692466</v>
      </c>
      <c r="N148">
        <f t="shared" si="32"/>
        <v>1.8254792118542653</v>
      </c>
    </row>
    <row r="149" spans="1:14" x14ac:dyDescent="0.25">
      <c r="A149" s="4">
        <f>IF('True_Odds_Calculator_2-way'!A150="","",'True_Odds_Calculator_2-way'!A150)</f>
        <v>2.19</v>
      </c>
      <c r="B149" s="4">
        <f>IF('True_Odds_Calculator_2-way'!B150="","",'True_Odds_Calculator_2-way'!B150)</f>
        <v>1.73</v>
      </c>
      <c r="C149" s="4">
        <f t="shared" si="22"/>
        <v>0.45662100456621008</v>
      </c>
      <c r="D149">
        <f t="shared" si="23"/>
        <v>0.5780346820809249</v>
      </c>
      <c r="E149">
        <f t="shared" si="24"/>
        <v>3.4655686647135031E-2</v>
      </c>
      <c r="F149">
        <f t="shared" si="25"/>
        <v>-0.22928709055876673</v>
      </c>
      <c r="G149">
        <v>0</v>
      </c>
      <c r="H149">
        <f t="shared" si="26"/>
        <v>0.26394277720590181</v>
      </c>
      <c r="I149">
        <f t="shared" si="27"/>
        <v>-1.0729144372515058</v>
      </c>
      <c r="J149">
        <f t="shared" si="28"/>
        <v>1.0729144372515058</v>
      </c>
      <c r="K149">
        <f t="shared" si="29"/>
        <v>0.43921906878344058</v>
      </c>
      <c r="L149">
        <f t="shared" si="30"/>
        <v>0.56078093121655925</v>
      </c>
      <c r="M149">
        <f t="shared" si="31"/>
        <v>2.2767681803292916</v>
      </c>
      <c r="N149">
        <f t="shared" si="32"/>
        <v>1.7832275391935992</v>
      </c>
    </row>
    <row r="150" spans="1:14" x14ac:dyDescent="0.25">
      <c r="A150" s="4">
        <f>IF('True_Odds_Calculator_2-way'!A151="","",'True_Odds_Calculator_2-way'!A151)</f>
        <v>2.2400000000000002</v>
      </c>
      <c r="B150" s="4">
        <f>IF('True_Odds_Calculator_2-way'!B151="","",'True_Odds_Calculator_2-way'!B151)</f>
        <v>1.7</v>
      </c>
      <c r="C150" s="4">
        <f t="shared" si="22"/>
        <v>0.4464285714285714</v>
      </c>
      <c r="D150">
        <f t="shared" si="23"/>
        <v>0.58823529411764708</v>
      </c>
      <c r="E150">
        <f t="shared" si="24"/>
        <v>3.4663865546218364E-2</v>
      </c>
      <c r="F150">
        <f t="shared" si="25"/>
        <v>-0.22794117647058831</v>
      </c>
      <c r="G150">
        <v>0</v>
      </c>
      <c r="H150">
        <f t="shared" si="26"/>
        <v>0.26260504201680673</v>
      </c>
      <c r="I150">
        <f t="shared" si="27"/>
        <v>-1.0733469768527293</v>
      </c>
      <c r="J150">
        <f t="shared" si="28"/>
        <v>1.0733469768527293</v>
      </c>
      <c r="K150">
        <f t="shared" si="29"/>
        <v>0.42900958501512831</v>
      </c>
      <c r="L150">
        <f t="shared" si="30"/>
        <v>0.5709904149848718</v>
      </c>
      <c r="M150">
        <f t="shared" si="31"/>
        <v>2.3309502512973848</v>
      </c>
      <c r="N150">
        <f t="shared" si="32"/>
        <v>1.7513428837969105</v>
      </c>
    </row>
    <row r="151" spans="1:14" x14ac:dyDescent="0.25">
      <c r="A151" s="4">
        <f>IF('True_Odds_Calculator_2-way'!A152="","",'True_Odds_Calculator_2-way'!A152)</f>
        <v>2.21</v>
      </c>
      <c r="B151" s="4">
        <f>IF('True_Odds_Calculator_2-way'!B152="","",'True_Odds_Calculator_2-way'!B152)</f>
        <v>1.72</v>
      </c>
      <c r="C151" s="4">
        <f t="shared" si="22"/>
        <v>0.45248868778280543</v>
      </c>
      <c r="D151">
        <f t="shared" si="23"/>
        <v>0.58139534883720934</v>
      </c>
      <c r="E151">
        <f t="shared" si="24"/>
        <v>3.3884036620014824E-2</v>
      </c>
      <c r="F151">
        <f t="shared" si="25"/>
        <v>-0.2291907818583605</v>
      </c>
      <c r="G151">
        <v>0</v>
      </c>
      <c r="H151">
        <f t="shared" si="26"/>
        <v>0.26307481847837527</v>
      </c>
      <c r="I151">
        <f t="shared" si="27"/>
        <v>-1.0713739108887084</v>
      </c>
      <c r="J151">
        <f t="shared" si="28"/>
        <v>1.0713739108887084</v>
      </c>
      <c r="K151">
        <f t="shared" si="29"/>
        <v>0.43547132891069945</v>
      </c>
      <c r="L151">
        <f t="shared" si="30"/>
        <v>0.56452867108930049</v>
      </c>
      <c r="M151">
        <f t="shared" si="31"/>
        <v>2.2963624321753371</v>
      </c>
      <c r="N151">
        <f t="shared" si="32"/>
        <v>1.7713892158398703</v>
      </c>
    </row>
    <row r="152" spans="1:14" x14ac:dyDescent="0.25">
      <c r="A152" s="4">
        <f>IF('True_Odds_Calculator_2-way'!A153="","",'True_Odds_Calculator_2-way'!A153)</f>
        <v>2.0099999999999998</v>
      </c>
      <c r="B152" s="4">
        <f>IF('True_Odds_Calculator_2-way'!B153="","",'True_Odds_Calculator_2-way'!B153)</f>
        <v>1.88</v>
      </c>
      <c r="C152" s="4">
        <f t="shared" si="22"/>
        <v>0.49751243781094534</v>
      </c>
      <c r="D152">
        <f t="shared" si="23"/>
        <v>0.53191489361702127</v>
      </c>
      <c r="E152">
        <f t="shared" si="24"/>
        <v>2.9427331427966497E-2</v>
      </c>
      <c r="F152">
        <f t="shared" si="25"/>
        <v>-0.23520694400338749</v>
      </c>
      <c r="G152">
        <v>0</v>
      </c>
      <c r="H152">
        <f t="shared" si="26"/>
        <v>0.26463427543135393</v>
      </c>
      <c r="I152">
        <f t="shared" si="27"/>
        <v>-1.060713208766217</v>
      </c>
      <c r="J152">
        <f t="shared" si="28"/>
        <v>1.060713208766217</v>
      </c>
      <c r="K152">
        <f t="shared" si="29"/>
        <v>0.48278384578010813</v>
      </c>
      <c r="L152">
        <f t="shared" si="30"/>
        <v>0.5172161542198922</v>
      </c>
      <c r="M152">
        <f t="shared" si="31"/>
        <v>2.0713203408538785</v>
      </c>
      <c r="N152">
        <f t="shared" si="32"/>
        <v>1.9334276237142709</v>
      </c>
    </row>
    <row r="153" spans="1:14" x14ac:dyDescent="0.25">
      <c r="A153" s="4">
        <f>IF('True_Odds_Calculator_2-way'!A154="","",'True_Odds_Calculator_2-way'!A154)</f>
        <v>1.99</v>
      </c>
      <c r="B153" s="4">
        <f>IF('True_Odds_Calculator_2-way'!B154="","",'True_Odds_Calculator_2-way'!B154)</f>
        <v>1.9</v>
      </c>
      <c r="C153" s="4">
        <f t="shared" si="22"/>
        <v>0.50251256281407031</v>
      </c>
      <c r="D153">
        <f t="shared" si="23"/>
        <v>0.52631578947368418</v>
      </c>
      <c r="E153">
        <f t="shared" si="24"/>
        <v>2.8828352287754377E-2</v>
      </c>
      <c r="F153">
        <f t="shared" si="25"/>
        <v>-0.23565194393017741</v>
      </c>
      <c r="G153">
        <v>0</v>
      </c>
      <c r="H153">
        <f t="shared" si="26"/>
        <v>0.26448029621793173</v>
      </c>
      <c r="I153">
        <f t="shared" si="27"/>
        <v>-1.0594028769395465</v>
      </c>
      <c r="J153">
        <f t="shared" si="28"/>
        <v>1.0594028769395465</v>
      </c>
      <c r="K153">
        <f t="shared" si="29"/>
        <v>0.48808848170151553</v>
      </c>
      <c r="L153">
        <f t="shared" si="30"/>
        <v>0.51191151829848447</v>
      </c>
      <c r="M153">
        <f t="shared" si="31"/>
        <v>2.0488088481701512</v>
      </c>
      <c r="N153">
        <f t="shared" si="32"/>
        <v>1.9534625892455926</v>
      </c>
    </row>
    <row r="154" spans="1:14" x14ac:dyDescent="0.25">
      <c r="A154" s="4">
        <f>IF('True_Odds_Calculator_2-way'!A155="","",'True_Odds_Calculator_2-way'!A155)</f>
        <v>2.31</v>
      </c>
      <c r="B154" s="4">
        <f>IF('True_Odds_Calculator_2-way'!B155="","",'True_Odds_Calculator_2-way'!B155)</f>
        <v>1.67</v>
      </c>
      <c r="C154" s="4">
        <f t="shared" si="22"/>
        <v>0.4329004329004329</v>
      </c>
      <c r="D154">
        <f t="shared" si="23"/>
        <v>0.5988023952095809</v>
      </c>
      <c r="E154">
        <f t="shared" si="24"/>
        <v>3.1702828110013792E-2</v>
      </c>
      <c r="F154">
        <f t="shared" si="25"/>
        <v>-0.22751898799802994</v>
      </c>
      <c r="G154">
        <v>0</v>
      </c>
      <c r="H154">
        <f t="shared" si="26"/>
        <v>0.25922181610804368</v>
      </c>
      <c r="I154">
        <f t="shared" si="27"/>
        <v>-1.0673993913412883</v>
      </c>
      <c r="J154">
        <f t="shared" si="28"/>
        <v>1.0673993913412883</v>
      </c>
      <c r="K154">
        <f t="shared" si="29"/>
        <v>0.41696319653163855</v>
      </c>
      <c r="L154">
        <f t="shared" si="30"/>
        <v>0.5830368034683614</v>
      </c>
      <c r="M154">
        <f t="shared" si="31"/>
        <v>2.3982932026570873</v>
      </c>
      <c r="N154">
        <f t="shared" si="32"/>
        <v>1.7151575921986633</v>
      </c>
    </row>
    <row r="155" spans="1:14" x14ac:dyDescent="0.25">
      <c r="A155" s="4">
        <f>IF('True_Odds_Calculator_2-way'!A156="","",'True_Odds_Calculator_2-way'!A156)</f>
        <v>2.0699999999999998</v>
      </c>
      <c r="B155" s="4">
        <f>IF('True_Odds_Calculator_2-way'!B156="","",'True_Odds_Calculator_2-way'!B156)</f>
        <v>1.83</v>
      </c>
      <c r="C155" s="4">
        <f t="shared" si="22"/>
        <v>0.48309178743961356</v>
      </c>
      <c r="D155">
        <f t="shared" si="23"/>
        <v>0.54644808743169393</v>
      </c>
      <c r="E155">
        <f t="shared" si="24"/>
        <v>2.9539874871307603E-2</v>
      </c>
      <c r="F155">
        <f t="shared" si="25"/>
        <v>-0.23444470842902765</v>
      </c>
      <c r="G155">
        <v>0</v>
      </c>
      <c r="H155">
        <f t="shared" si="26"/>
        <v>0.26398458330033525</v>
      </c>
      <c r="I155">
        <f t="shared" si="27"/>
        <v>-1.0611311532512866</v>
      </c>
      <c r="J155">
        <f t="shared" si="28"/>
        <v>1.0611311532512866</v>
      </c>
      <c r="K155">
        <f t="shared" si="29"/>
        <v>0.46829407167694814</v>
      </c>
      <c r="L155">
        <f t="shared" si="30"/>
        <v>0.53170592832305175</v>
      </c>
      <c r="M155">
        <f t="shared" si="31"/>
        <v>2.1354103339788768</v>
      </c>
      <c r="N155">
        <f t="shared" si="32"/>
        <v>1.8807388571985679</v>
      </c>
    </row>
    <row r="156" spans="1:14" x14ac:dyDescent="0.25">
      <c r="A156" s="4">
        <f>IF('True_Odds_Calculator_2-way'!A157="","",'True_Odds_Calculator_2-way'!A157)</f>
        <v>2.0499999999999998</v>
      </c>
      <c r="B156" s="4">
        <f>IF('True_Odds_Calculator_2-way'!B157="","",'True_Odds_Calculator_2-way'!B157)</f>
        <v>1.85</v>
      </c>
      <c r="C156" s="4">
        <f t="shared" si="22"/>
        <v>0.48780487804878053</v>
      </c>
      <c r="D156">
        <f t="shared" si="23"/>
        <v>0.54054054054054046</v>
      </c>
      <c r="E156">
        <f t="shared" si="24"/>
        <v>2.8345418589321048E-2</v>
      </c>
      <c r="F156">
        <f t="shared" si="25"/>
        <v>-0.2353328938694792</v>
      </c>
      <c r="G156">
        <v>0</v>
      </c>
      <c r="H156">
        <f t="shared" si="26"/>
        <v>0.26367831245880025</v>
      </c>
      <c r="I156">
        <f t="shared" si="27"/>
        <v>-1.0585122480499263</v>
      </c>
      <c r="J156">
        <f t="shared" si="28"/>
        <v>1.0585122480499263</v>
      </c>
      <c r="K156">
        <f t="shared" si="29"/>
        <v>0.47361090692279612</v>
      </c>
      <c r="L156">
        <f t="shared" si="30"/>
        <v>0.52638909307720383</v>
      </c>
      <c r="M156">
        <f t="shared" si="31"/>
        <v>2.1114378604524222</v>
      </c>
      <c r="N156">
        <f t="shared" si="32"/>
        <v>1.8997354108424378</v>
      </c>
    </row>
    <row r="157" spans="1:14" x14ac:dyDescent="0.25">
      <c r="A157" s="4">
        <f>IF('True_Odds_Calculator_2-way'!A158="","",'True_Odds_Calculator_2-way'!A158)</f>
        <v>1.83</v>
      </c>
      <c r="B157" s="4">
        <f>IF('True_Odds_Calculator_2-way'!B158="","",'True_Odds_Calculator_2-way'!B158)</f>
        <v>2.0699999999999998</v>
      </c>
      <c r="C157" s="4">
        <f t="shared" si="22"/>
        <v>0.54644808743169393</v>
      </c>
      <c r="D157">
        <f t="shared" si="23"/>
        <v>0.48309178743961356</v>
      </c>
      <c r="E157">
        <f t="shared" si="24"/>
        <v>2.9539874871307603E-2</v>
      </c>
      <c r="F157">
        <f t="shared" si="25"/>
        <v>-0.23444470842902765</v>
      </c>
      <c r="G157">
        <v>0</v>
      </c>
      <c r="H157">
        <f t="shared" si="26"/>
        <v>0.26398458330033525</v>
      </c>
      <c r="I157">
        <f t="shared" si="27"/>
        <v>-1.0611311532512866</v>
      </c>
      <c r="J157">
        <f t="shared" si="28"/>
        <v>1.0611311532512866</v>
      </c>
      <c r="K157">
        <f t="shared" si="29"/>
        <v>0.53170592832305175</v>
      </c>
      <c r="L157">
        <f t="shared" si="30"/>
        <v>0.46829407167694814</v>
      </c>
      <c r="M157">
        <f t="shared" si="31"/>
        <v>1.8807388571985679</v>
      </c>
      <c r="N157">
        <f t="shared" si="32"/>
        <v>2.1354103339788768</v>
      </c>
    </row>
    <row r="158" spans="1:14" x14ac:dyDescent="0.25">
      <c r="A158" s="4">
        <f>IF('True_Odds_Calculator_2-way'!A159="","",'True_Odds_Calculator_2-way'!A159)</f>
        <v>1.7</v>
      </c>
      <c r="B158" s="4">
        <f>IF('True_Odds_Calculator_2-way'!B159="","",'True_Odds_Calculator_2-way'!B159)</f>
        <v>2.2400000000000002</v>
      </c>
      <c r="C158" s="4">
        <f t="shared" si="22"/>
        <v>0.58823529411764708</v>
      </c>
      <c r="D158">
        <f t="shared" si="23"/>
        <v>0.4464285714285714</v>
      </c>
      <c r="E158">
        <f t="shared" si="24"/>
        <v>3.4663865546218364E-2</v>
      </c>
      <c r="F158">
        <f t="shared" si="25"/>
        <v>-0.22794117647058831</v>
      </c>
      <c r="G158">
        <v>0</v>
      </c>
      <c r="H158">
        <f t="shared" si="26"/>
        <v>0.26260504201680673</v>
      </c>
      <c r="I158">
        <f t="shared" si="27"/>
        <v>-1.0733469768527293</v>
      </c>
      <c r="J158">
        <f t="shared" si="28"/>
        <v>1.0733469768527293</v>
      </c>
      <c r="K158">
        <f t="shared" si="29"/>
        <v>0.5709904149848718</v>
      </c>
      <c r="L158">
        <f t="shared" si="30"/>
        <v>0.42900958501512831</v>
      </c>
      <c r="M158">
        <f t="shared" si="31"/>
        <v>1.7513428837969105</v>
      </c>
      <c r="N158">
        <f t="shared" si="32"/>
        <v>2.3309502512973848</v>
      </c>
    </row>
    <row r="159" spans="1:14" x14ac:dyDescent="0.25">
      <c r="A159" s="4">
        <f>IF('True_Odds_Calculator_2-way'!A160="","",'True_Odds_Calculator_2-way'!A160)</f>
        <v>2.15</v>
      </c>
      <c r="B159" s="4">
        <f>IF('True_Odds_Calculator_2-way'!B160="","",'True_Odds_Calculator_2-way'!B160)</f>
        <v>1.76</v>
      </c>
      <c r="C159" s="4">
        <f t="shared" si="22"/>
        <v>0.46511627906976744</v>
      </c>
      <c r="D159">
        <f t="shared" si="23"/>
        <v>0.56818181818181823</v>
      </c>
      <c r="E159">
        <f t="shared" si="24"/>
        <v>3.3298097251585723E-2</v>
      </c>
      <c r="F159">
        <f t="shared" si="25"/>
        <v>-0.23097251585623668</v>
      </c>
      <c r="G159">
        <v>0</v>
      </c>
      <c r="H159">
        <f t="shared" si="26"/>
        <v>0.26427061310782241</v>
      </c>
      <c r="I159">
        <f t="shared" si="27"/>
        <v>-1.0696563746013956</v>
      </c>
      <c r="J159">
        <f t="shared" si="28"/>
        <v>1.0696563746013956</v>
      </c>
      <c r="K159">
        <f t="shared" si="29"/>
        <v>0.44840941385030625</v>
      </c>
      <c r="L159">
        <f t="shared" si="30"/>
        <v>0.5515905861496937</v>
      </c>
      <c r="M159">
        <f t="shared" si="31"/>
        <v>2.2301048307916052</v>
      </c>
      <c r="N159">
        <f t="shared" si="32"/>
        <v>1.8129388446970602</v>
      </c>
    </row>
    <row r="160" spans="1:14" x14ac:dyDescent="0.25">
      <c r="A160" s="4">
        <f>IF('True_Odds_Calculator_2-way'!A161="","",'True_Odds_Calculator_2-way'!A161)</f>
        <v>2.09</v>
      </c>
      <c r="B160" s="4">
        <f>IF('True_Odds_Calculator_2-way'!B161="","",'True_Odds_Calculator_2-way'!B161)</f>
        <v>1.8</v>
      </c>
      <c r="C160" s="4">
        <f t="shared" si="22"/>
        <v>0.47846889952153115</v>
      </c>
      <c r="D160">
        <f t="shared" si="23"/>
        <v>0.55555555555555558</v>
      </c>
      <c r="E160">
        <f t="shared" si="24"/>
        <v>3.4024455077086735E-2</v>
      </c>
      <c r="F160">
        <f t="shared" si="25"/>
        <v>-0.23179160021265277</v>
      </c>
      <c r="G160">
        <v>0</v>
      </c>
      <c r="H160">
        <f t="shared" si="26"/>
        <v>0.26581605528973956</v>
      </c>
      <c r="I160">
        <f t="shared" si="27"/>
        <v>-1.0708823421952987</v>
      </c>
      <c r="J160">
        <f t="shared" si="28"/>
        <v>1.0708823421952987</v>
      </c>
      <c r="K160">
        <f t="shared" si="29"/>
        <v>0.46141173239413841</v>
      </c>
      <c r="L160">
        <f t="shared" si="30"/>
        <v>0.53858826760586154</v>
      </c>
      <c r="M160">
        <f t="shared" si="31"/>
        <v>2.1672617529928755</v>
      </c>
      <c r="N160">
        <f t="shared" si="32"/>
        <v>1.8567058737562385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22"/>
        <v>0.47393364928909953</v>
      </c>
      <c r="D161">
        <f t="shared" si="23"/>
        <v>0.55865921787709494</v>
      </c>
      <c r="E161">
        <f t="shared" si="24"/>
        <v>3.2592867166194583E-2</v>
      </c>
      <c r="F161">
        <f t="shared" si="25"/>
        <v>-0.23217453467129112</v>
      </c>
      <c r="G161">
        <v>0</v>
      </c>
      <c r="H161">
        <f t="shared" si="26"/>
        <v>0.26476740183748576</v>
      </c>
      <c r="I161">
        <f t="shared" si="27"/>
        <v>-1.0678861770883312</v>
      </c>
      <c r="J161">
        <f t="shared" si="28"/>
        <v>1.0678861770883312</v>
      </c>
      <c r="K161">
        <f t="shared" si="29"/>
        <v>0.45759183965236705</v>
      </c>
      <c r="L161">
        <f t="shared" si="30"/>
        <v>0.54240816034763273</v>
      </c>
      <c r="M161">
        <f t="shared" si="31"/>
        <v>2.1853536565680476</v>
      </c>
      <c r="N161">
        <f t="shared" si="32"/>
        <v>1.8436300798997822</v>
      </c>
    </row>
    <row r="162" spans="1:14" x14ac:dyDescent="0.25">
      <c r="A162" s="4">
        <f>IF('True_Odds_Calculator_2-way'!A163="","",'True_Odds_Calculator_2-way'!A163)</f>
        <v>2.02</v>
      </c>
      <c r="B162" s="4">
        <f>IF('True_Odds_Calculator_2-way'!B163="","",'True_Odds_Calculator_2-way'!B163)</f>
        <v>1.88</v>
      </c>
      <c r="C162" s="4">
        <f t="shared" si="22"/>
        <v>0.49504950495049505</v>
      </c>
      <c r="D162">
        <f t="shared" si="23"/>
        <v>0.53191489361702127</v>
      </c>
      <c r="E162">
        <f t="shared" si="24"/>
        <v>2.6964398567516312E-2</v>
      </c>
      <c r="F162">
        <f t="shared" si="25"/>
        <v>-0.23635980619338537</v>
      </c>
      <c r="G162">
        <v>0</v>
      </c>
      <c r="H162">
        <f t="shared" si="26"/>
        <v>0.26332420476090163</v>
      </c>
      <c r="I162">
        <f t="shared" si="27"/>
        <v>-1.0555008273018724</v>
      </c>
      <c r="J162">
        <f t="shared" si="28"/>
        <v>1.0555008273018724</v>
      </c>
      <c r="K162">
        <f t="shared" si="29"/>
        <v>0.48155387561543506</v>
      </c>
      <c r="L162">
        <f t="shared" si="30"/>
        <v>0.51844612438456505</v>
      </c>
      <c r="M162">
        <f t="shared" si="31"/>
        <v>2.0766108438479098</v>
      </c>
      <c r="N162">
        <f t="shared" si="32"/>
        <v>1.9288407280256479</v>
      </c>
    </row>
    <row r="163" spans="1:14" x14ac:dyDescent="0.25">
      <c r="A163" s="4">
        <f>IF('True_Odds_Calculator_2-way'!A164="","",'True_Odds_Calculator_2-way'!A164)</f>
        <v>2.0699999999999998</v>
      </c>
      <c r="B163" s="4">
        <f>IF('True_Odds_Calculator_2-way'!B164="","",'True_Odds_Calculator_2-way'!B164)</f>
        <v>1.83</v>
      </c>
      <c r="C163" s="4">
        <f t="shared" si="22"/>
        <v>0.48309178743961356</v>
      </c>
      <c r="D163">
        <f t="shared" si="23"/>
        <v>0.54644808743169393</v>
      </c>
      <c r="E163">
        <f t="shared" si="24"/>
        <v>2.9539874871307603E-2</v>
      </c>
      <c r="F163">
        <f t="shared" si="25"/>
        <v>-0.23444470842902765</v>
      </c>
      <c r="G163">
        <v>0</v>
      </c>
      <c r="H163">
        <f t="shared" si="26"/>
        <v>0.26398458330033525</v>
      </c>
      <c r="I163">
        <f t="shared" si="27"/>
        <v>-1.0611311532512866</v>
      </c>
      <c r="J163">
        <f t="shared" si="28"/>
        <v>1.0611311532512866</v>
      </c>
      <c r="K163">
        <f t="shared" si="29"/>
        <v>0.46829407167694814</v>
      </c>
      <c r="L163">
        <f t="shared" si="30"/>
        <v>0.53170592832305175</v>
      </c>
      <c r="M163">
        <f t="shared" si="31"/>
        <v>2.1354103339788768</v>
      </c>
      <c r="N163">
        <f t="shared" si="32"/>
        <v>1.8807388571985679</v>
      </c>
    </row>
    <row r="164" spans="1:14" x14ac:dyDescent="0.25">
      <c r="A164" s="4">
        <f>IF('True_Odds_Calculator_2-way'!A165="","",'True_Odds_Calculator_2-way'!A165)</f>
        <v>2.08</v>
      </c>
      <c r="B164" s="4">
        <f>IF('True_Odds_Calculator_2-way'!B165="","",'True_Odds_Calculator_2-way'!B165)</f>
        <v>1.81</v>
      </c>
      <c r="C164" s="4">
        <f t="shared" si="22"/>
        <v>0.48076923076923073</v>
      </c>
      <c r="D164">
        <f t="shared" si="23"/>
        <v>0.5524861878453039</v>
      </c>
      <c r="E164">
        <f t="shared" si="24"/>
        <v>3.3255418614534626E-2</v>
      </c>
      <c r="F164">
        <f t="shared" si="25"/>
        <v>-0.23236294092647691</v>
      </c>
      <c r="G164">
        <v>0</v>
      </c>
      <c r="H164">
        <f t="shared" si="26"/>
        <v>0.26561835954101148</v>
      </c>
      <c r="I164">
        <f t="shared" si="27"/>
        <v>-1.0691671651659735</v>
      </c>
      <c r="J164">
        <f t="shared" si="28"/>
        <v>1.0691671651659735</v>
      </c>
      <c r="K164">
        <f t="shared" si="29"/>
        <v>0.4641016151377545</v>
      </c>
      <c r="L164">
        <f t="shared" si="30"/>
        <v>0.5358983848622455</v>
      </c>
      <c r="M164">
        <f t="shared" si="31"/>
        <v>2.1547005383792519</v>
      </c>
      <c r="N164">
        <f t="shared" si="32"/>
        <v>1.8660254037844384</v>
      </c>
    </row>
    <row r="165" spans="1:14" x14ac:dyDescent="0.25">
      <c r="A165" s="4">
        <f>IF('True_Odds_Calculator_2-way'!A166="","",'True_Odds_Calculator_2-way'!A166)</f>
        <v>2</v>
      </c>
      <c r="B165" s="4">
        <f>IF('True_Odds_Calculator_2-way'!B166="","",'True_Odds_Calculator_2-way'!B166)</f>
        <v>1.89</v>
      </c>
      <c r="C165" s="4">
        <f t="shared" si="22"/>
        <v>0.5</v>
      </c>
      <c r="D165">
        <f t="shared" si="23"/>
        <v>0.52910052910052918</v>
      </c>
      <c r="E165">
        <f t="shared" si="24"/>
        <v>2.9100529100529293E-2</v>
      </c>
      <c r="F165">
        <f t="shared" si="25"/>
        <v>-0.23544973544973535</v>
      </c>
      <c r="G165">
        <v>0</v>
      </c>
      <c r="H165">
        <f t="shared" si="26"/>
        <v>0.26455026455026459</v>
      </c>
      <c r="I165">
        <f t="shared" si="27"/>
        <v>-1.0599978800063603</v>
      </c>
      <c r="J165">
        <f t="shared" si="28"/>
        <v>1.0599978800063603</v>
      </c>
      <c r="K165">
        <f t="shared" si="29"/>
        <v>0.48543739277873066</v>
      </c>
      <c r="L165">
        <f t="shared" si="30"/>
        <v>0.51456260722126923</v>
      </c>
      <c r="M165">
        <f t="shared" si="31"/>
        <v>2.0599978800063603</v>
      </c>
      <c r="N165">
        <f t="shared" si="32"/>
        <v>1.9433981132056606</v>
      </c>
    </row>
    <row r="166" spans="1:14" x14ac:dyDescent="0.25">
      <c r="A166" s="4">
        <f>IF('True_Odds_Calculator_2-way'!A167="","",'True_Odds_Calculator_2-way'!A167)</f>
        <v>2.0499999999999998</v>
      </c>
      <c r="B166" s="4">
        <f>IF('True_Odds_Calculator_2-way'!B167="","",'True_Odds_Calculator_2-way'!B167)</f>
        <v>1.84</v>
      </c>
      <c r="C166" s="4">
        <f t="shared" si="22"/>
        <v>0.48780487804878053</v>
      </c>
      <c r="D166">
        <f t="shared" si="23"/>
        <v>0.54347826086956519</v>
      </c>
      <c r="E166">
        <f t="shared" si="24"/>
        <v>3.1283138918345665E-2</v>
      </c>
      <c r="F166">
        <f t="shared" si="25"/>
        <v>-0.23382820784729597</v>
      </c>
      <c r="G166">
        <v>0</v>
      </c>
      <c r="H166">
        <f t="shared" si="26"/>
        <v>0.26511134676564158</v>
      </c>
      <c r="I166">
        <f t="shared" si="27"/>
        <v>-1.0647942749998995</v>
      </c>
      <c r="J166">
        <f t="shared" si="28"/>
        <v>1.0647942749998995</v>
      </c>
      <c r="K166">
        <f t="shared" si="29"/>
        <v>0.47213595499957955</v>
      </c>
      <c r="L166">
        <f t="shared" si="30"/>
        <v>0.52786404500042072</v>
      </c>
      <c r="M166">
        <f t="shared" si="31"/>
        <v>2.118033988749894</v>
      </c>
      <c r="N166">
        <f t="shared" si="32"/>
        <v>1.8944271909999155</v>
      </c>
    </row>
    <row r="167" spans="1:14" x14ac:dyDescent="0.25">
      <c r="A167" s="4">
        <f>IF('True_Odds_Calculator_2-way'!A168="","",'True_Odds_Calculator_2-way'!A168)</f>
        <v>2.25</v>
      </c>
      <c r="B167" s="4">
        <f>IF('True_Odds_Calculator_2-way'!B168="","",'True_Odds_Calculator_2-way'!B168)</f>
        <v>1.69</v>
      </c>
      <c r="C167" s="4">
        <f t="shared" si="22"/>
        <v>0.44444444444444442</v>
      </c>
      <c r="D167">
        <f t="shared" si="23"/>
        <v>0.59171597633136097</v>
      </c>
      <c r="E167">
        <f t="shared" si="24"/>
        <v>3.6160420775805502E-2</v>
      </c>
      <c r="F167">
        <f t="shared" si="25"/>
        <v>-0.22682445759368819</v>
      </c>
      <c r="G167">
        <v>0</v>
      </c>
      <c r="H167">
        <f t="shared" si="26"/>
        <v>0.26298487836949375</v>
      </c>
      <c r="I167">
        <f t="shared" si="27"/>
        <v>-1.0767638041163314</v>
      </c>
      <c r="J167">
        <f t="shared" si="28"/>
        <v>1.0767638041163314</v>
      </c>
      <c r="K167">
        <f t="shared" si="29"/>
        <v>0.42626568044702751</v>
      </c>
      <c r="L167">
        <f t="shared" si="30"/>
        <v>0.57373431955297227</v>
      </c>
      <c r="M167">
        <f t="shared" si="31"/>
        <v>2.3459547551454145</v>
      </c>
      <c r="N167">
        <f t="shared" si="32"/>
        <v>1.7429670248402687</v>
      </c>
    </row>
    <row r="168" spans="1:14" x14ac:dyDescent="0.25">
      <c r="A168" s="4">
        <f>IF('True_Odds_Calculator_2-way'!A169="","",'True_Odds_Calculator_2-way'!A169)</f>
        <v>2.23</v>
      </c>
      <c r="B168" s="4">
        <f>IF('True_Odds_Calculator_2-way'!B169="","",'True_Odds_Calculator_2-way'!B169)</f>
        <v>1.7</v>
      </c>
      <c r="C168" s="4">
        <f t="shared" si="22"/>
        <v>0.44843049327354262</v>
      </c>
      <c r="D168">
        <f t="shared" si="23"/>
        <v>0.58823529411764708</v>
      </c>
      <c r="E168">
        <f t="shared" si="24"/>
        <v>3.6665787391189752E-2</v>
      </c>
      <c r="F168">
        <f t="shared" si="25"/>
        <v>-0.22711685571089413</v>
      </c>
      <c r="G168">
        <v>0</v>
      </c>
      <c r="H168">
        <f t="shared" si="26"/>
        <v>0.26378264310208388</v>
      </c>
      <c r="I168">
        <f t="shared" si="27"/>
        <v>-1.0777013435226062</v>
      </c>
      <c r="J168">
        <f t="shared" si="28"/>
        <v>1.0777013435226062</v>
      </c>
      <c r="K168">
        <f t="shared" si="29"/>
        <v>0.43000161655276159</v>
      </c>
      <c r="L168">
        <f t="shared" si="30"/>
        <v>0.56999838344723819</v>
      </c>
      <c r="M168">
        <f t="shared" si="31"/>
        <v>2.3255726525328053</v>
      </c>
      <c r="N168">
        <f t="shared" si="32"/>
        <v>1.7543909404658247</v>
      </c>
    </row>
    <row r="169" spans="1:14" x14ac:dyDescent="0.25">
      <c r="A169" s="4">
        <f>IF('True_Odds_Calculator_2-way'!A170="","",'True_Odds_Calculator_2-way'!A170)</f>
        <v>2.08</v>
      </c>
      <c r="B169" s="4">
        <f>IF('True_Odds_Calculator_2-way'!B170="","",'True_Odds_Calculator_2-way'!B170)</f>
        <v>1.81</v>
      </c>
      <c r="C169" s="4">
        <f t="shared" si="22"/>
        <v>0.48076923076923073</v>
      </c>
      <c r="D169">
        <f t="shared" si="23"/>
        <v>0.5524861878453039</v>
      </c>
      <c r="E169">
        <f t="shared" si="24"/>
        <v>3.3255418614534626E-2</v>
      </c>
      <c r="F169">
        <f t="shared" si="25"/>
        <v>-0.23236294092647691</v>
      </c>
      <c r="G169">
        <v>0</v>
      </c>
      <c r="H169">
        <f t="shared" si="26"/>
        <v>0.26561835954101148</v>
      </c>
      <c r="I169">
        <f t="shared" si="27"/>
        <v>-1.0691671651659735</v>
      </c>
      <c r="J169">
        <f t="shared" si="28"/>
        <v>1.0691671651659735</v>
      </c>
      <c r="K169">
        <f t="shared" si="29"/>
        <v>0.4641016151377545</v>
      </c>
      <c r="L169">
        <f t="shared" si="30"/>
        <v>0.5358983848622455</v>
      </c>
      <c r="M169">
        <f t="shared" si="31"/>
        <v>2.1547005383792519</v>
      </c>
      <c r="N169">
        <f t="shared" si="32"/>
        <v>1.8660254037844384</v>
      </c>
    </row>
    <row r="170" spans="1:14" x14ac:dyDescent="0.25">
      <c r="A170" s="4">
        <f>IF('True_Odds_Calculator_2-way'!A171="","",'True_Odds_Calculator_2-way'!A171)</f>
        <v>1.93</v>
      </c>
      <c r="B170" s="4">
        <f>IF('True_Odds_Calculator_2-way'!B171="","",'True_Odds_Calculator_2-way'!B171)</f>
        <v>1.95</v>
      </c>
      <c r="C170" s="4">
        <f t="shared" si="22"/>
        <v>0.5181347150259068</v>
      </c>
      <c r="D170">
        <f t="shared" si="23"/>
        <v>0.51282051282051289</v>
      </c>
      <c r="E170">
        <f t="shared" si="24"/>
        <v>3.0955227846419575E-2</v>
      </c>
      <c r="F170">
        <f t="shared" si="25"/>
        <v>-0.23475488242327625</v>
      </c>
      <c r="G170">
        <v>0</v>
      </c>
      <c r="H170">
        <f t="shared" si="26"/>
        <v>0.26571011026969582</v>
      </c>
      <c r="I170">
        <f t="shared" si="27"/>
        <v>-1.0638899909514294</v>
      </c>
      <c r="J170">
        <f t="shared" si="28"/>
        <v>1.0638899909514294</v>
      </c>
      <c r="K170">
        <f t="shared" si="29"/>
        <v>0.50265964972060251</v>
      </c>
      <c r="L170">
        <f t="shared" si="30"/>
        <v>0.49734035027939766</v>
      </c>
      <c r="M170">
        <f t="shared" si="31"/>
        <v>1.9894176915848294</v>
      </c>
      <c r="N170">
        <f t="shared" si="32"/>
        <v>2.0106954914038573</v>
      </c>
    </row>
    <row r="171" spans="1:14" x14ac:dyDescent="0.25">
      <c r="A171" s="4">
        <f>IF('True_Odds_Calculator_2-way'!A172="","",'True_Odds_Calculator_2-way'!A172)</f>
        <v>2.27</v>
      </c>
      <c r="B171" s="4">
        <f>IF('True_Odds_Calculator_2-way'!B172="","",'True_Odds_Calculator_2-way'!B172)</f>
        <v>1.68</v>
      </c>
      <c r="C171" s="4">
        <f t="shared" si="22"/>
        <v>0.44052863436123346</v>
      </c>
      <c r="D171">
        <f t="shared" si="23"/>
        <v>0.59523809523809523</v>
      </c>
      <c r="E171">
        <f t="shared" si="24"/>
        <v>3.5766729599328695E-2</v>
      </c>
      <c r="F171">
        <f t="shared" si="25"/>
        <v>-0.22645269561569115</v>
      </c>
      <c r="G171">
        <v>0</v>
      </c>
      <c r="H171">
        <f t="shared" si="26"/>
        <v>0.2622194252150199</v>
      </c>
      <c r="I171">
        <f t="shared" si="27"/>
        <v>-1.0760778282064791</v>
      </c>
      <c r="J171">
        <f t="shared" si="28"/>
        <v>1.0760778282064791</v>
      </c>
      <c r="K171">
        <f t="shared" si="29"/>
        <v>0.42254374989680582</v>
      </c>
      <c r="L171">
        <f t="shared" si="30"/>
        <v>0.57745625010319412</v>
      </c>
      <c r="M171">
        <f t="shared" si="31"/>
        <v>2.3666188418222287</v>
      </c>
      <c r="N171">
        <f t="shared" si="32"/>
        <v>1.7317329231804059</v>
      </c>
    </row>
    <row r="172" spans="1:14" x14ac:dyDescent="0.25">
      <c r="A172" s="4">
        <f>IF('True_Odds_Calculator_2-way'!A173="","",'True_Odds_Calculator_2-way'!A173)</f>
        <v>2.09</v>
      </c>
      <c r="B172" s="4">
        <f>IF('True_Odds_Calculator_2-way'!B173="","",'True_Odds_Calculator_2-way'!B173)</f>
        <v>1.8</v>
      </c>
      <c r="C172" s="4">
        <f t="shared" si="22"/>
        <v>0.47846889952153115</v>
      </c>
      <c r="D172">
        <f t="shared" si="23"/>
        <v>0.55555555555555558</v>
      </c>
      <c r="E172">
        <f t="shared" si="24"/>
        <v>3.4024455077086735E-2</v>
      </c>
      <c r="F172">
        <f t="shared" si="25"/>
        <v>-0.23179160021265277</v>
      </c>
      <c r="G172">
        <v>0</v>
      </c>
      <c r="H172">
        <f t="shared" si="26"/>
        <v>0.26581605528973956</v>
      </c>
      <c r="I172">
        <f t="shared" si="27"/>
        <v>-1.0708823421952987</v>
      </c>
      <c r="J172">
        <f t="shared" si="28"/>
        <v>1.0708823421952987</v>
      </c>
      <c r="K172">
        <f t="shared" si="29"/>
        <v>0.46141173239413841</v>
      </c>
      <c r="L172">
        <f t="shared" si="30"/>
        <v>0.53858826760586154</v>
      </c>
      <c r="M172">
        <f t="shared" si="31"/>
        <v>2.1672617529928755</v>
      </c>
      <c r="N172">
        <f t="shared" si="32"/>
        <v>1.8567058737562385</v>
      </c>
    </row>
    <row r="173" spans="1:14" x14ac:dyDescent="0.25">
      <c r="A173" s="4">
        <f>IF('True_Odds_Calculator_2-way'!A174="","",'True_Odds_Calculator_2-way'!A174)</f>
        <v>2.36</v>
      </c>
      <c r="B173" s="4">
        <f>IF('True_Odds_Calculator_2-way'!B174="","",'True_Odds_Calculator_2-way'!B174)</f>
        <v>1.6</v>
      </c>
      <c r="C173" s="4">
        <f t="shared" si="22"/>
        <v>0.42372881355932207</v>
      </c>
      <c r="D173">
        <f t="shared" si="23"/>
        <v>0.625</v>
      </c>
      <c r="E173">
        <f t="shared" si="24"/>
        <v>4.8728813559322015E-2</v>
      </c>
      <c r="F173">
        <f t="shared" si="25"/>
        <v>-0.21610169491525433</v>
      </c>
      <c r="G173">
        <v>0</v>
      </c>
      <c r="H173">
        <f t="shared" si="26"/>
        <v>0.26483050847457629</v>
      </c>
      <c r="I173">
        <f t="shared" si="27"/>
        <v>-1.1070186069251189</v>
      </c>
      <c r="J173">
        <f t="shared" si="28"/>
        <v>1.1070186069251189</v>
      </c>
      <c r="K173">
        <f t="shared" si="29"/>
        <v>0.39911471480381222</v>
      </c>
      <c r="L173">
        <f t="shared" si="30"/>
        <v>0.600885285196188</v>
      </c>
      <c r="M173">
        <f t="shared" si="31"/>
        <v>2.5055453054181611</v>
      </c>
      <c r="N173">
        <f t="shared" si="32"/>
        <v>1.6642111641550712</v>
      </c>
    </row>
    <row r="174" spans="1:14" x14ac:dyDescent="0.25">
      <c r="A174" s="4">
        <f>IF('True_Odds_Calculator_2-way'!A175="","",'True_Odds_Calculator_2-way'!A175)</f>
        <v>1.77</v>
      </c>
      <c r="B174" s="4">
        <f>IF('True_Odds_Calculator_2-way'!B175="","",'True_Odds_Calculator_2-way'!B175)</f>
        <v>2.0699999999999998</v>
      </c>
      <c r="C174" s="4">
        <f t="shared" si="22"/>
        <v>0.56497175141242939</v>
      </c>
      <c r="D174">
        <f t="shared" si="23"/>
        <v>0.48309178743961356</v>
      </c>
      <c r="E174">
        <f t="shared" si="24"/>
        <v>4.8063538852042953E-2</v>
      </c>
      <c r="F174">
        <f t="shared" si="25"/>
        <v>-0.22486967439067662</v>
      </c>
      <c r="G174">
        <v>0</v>
      </c>
      <c r="H174">
        <f t="shared" si="26"/>
        <v>0.27293321324271952</v>
      </c>
      <c r="I174">
        <f t="shared" si="27"/>
        <v>-1.1016984757621029</v>
      </c>
      <c r="J174">
        <f t="shared" si="28"/>
        <v>1.1016984757621029</v>
      </c>
      <c r="K174">
        <f t="shared" si="29"/>
        <v>0.54103541939867805</v>
      </c>
      <c r="L174">
        <f t="shared" si="30"/>
        <v>0.45896458060132206</v>
      </c>
      <c r="M174">
        <f t="shared" si="31"/>
        <v>1.8483078263368193</v>
      </c>
      <c r="N174">
        <f t="shared" si="32"/>
        <v>2.1788173690654498</v>
      </c>
    </row>
    <row r="175" spans="1:14" x14ac:dyDescent="0.25">
      <c r="A175" s="4">
        <f>IF('True_Odds_Calculator_2-way'!A176="","",'True_Odds_Calculator_2-way'!A176)</f>
        <v>2.2999999999999998</v>
      </c>
      <c r="B175" s="4">
        <f>IF('True_Odds_Calculator_2-way'!B176="","",'True_Odds_Calculator_2-way'!B176)</f>
        <v>1.67</v>
      </c>
      <c r="C175" s="4">
        <f t="shared" si="22"/>
        <v>0.43478260869565222</v>
      </c>
      <c r="D175">
        <f t="shared" si="23"/>
        <v>0.5988023952095809</v>
      </c>
      <c r="E175">
        <f t="shared" si="24"/>
        <v>3.3585003905233002E-2</v>
      </c>
      <c r="F175">
        <f t="shared" si="25"/>
        <v>-0.22676386357719358</v>
      </c>
      <c r="G175">
        <v>0</v>
      </c>
      <c r="H175">
        <f t="shared" si="26"/>
        <v>0.26034886748242653</v>
      </c>
      <c r="I175">
        <f t="shared" si="27"/>
        <v>-1.0714969088698136</v>
      </c>
      <c r="J175">
        <f t="shared" si="28"/>
        <v>1.0714969088698136</v>
      </c>
      <c r="K175">
        <f t="shared" si="29"/>
        <v>0.41789493273906014</v>
      </c>
      <c r="L175">
        <f t="shared" si="30"/>
        <v>0.58210506726094002</v>
      </c>
      <c r="M175">
        <f t="shared" si="31"/>
        <v>2.3929459815307572</v>
      </c>
      <c r="N175">
        <f t="shared" si="32"/>
        <v>1.7179029289427752</v>
      </c>
    </row>
    <row r="176" spans="1:14" x14ac:dyDescent="0.25">
      <c r="A176" s="4">
        <f>IF('True_Odds_Calculator_2-way'!A177="","",'True_Odds_Calculator_2-way'!A177)</f>
        <v>2.74</v>
      </c>
      <c r="B176" s="4">
        <f>IF('True_Odds_Calculator_2-way'!B177="","",'True_Odds_Calculator_2-way'!B177)</f>
        <v>1.5</v>
      </c>
      <c r="C176" s="4">
        <f t="shared" si="22"/>
        <v>0.36496350364963503</v>
      </c>
      <c r="D176">
        <f t="shared" si="23"/>
        <v>0.66666666666666663</v>
      </c>
      <c r="E176">
        <f t="shared" si="24"/>
        <v>3.1630170316301776E-2</v>
      </c>
      <c r="F176">
        <f t="shared" si="25"/>
        <v>-0.21167883211678817</v>
      </c>
      <c r="G176">
        <v>0</v>
      </c>
      <c r="H176">
        <f t="shared" si="26"/>
        <v>0.24330900243309</v>
      </c>
      <c r="I176">
        <f t="shared" si="27"/>
        <v>-1.0721125348377951</v>
      </c>
      <c r="J176">
        <f t="shared" si="28"/>
        <v>1.0721125348377951</v>
      </c>
      <c r="K176">
        <f t="shared" si="29"/>
        <v>0.34898218170071083</v>
      </c>
      <c r="L176">
        <f t="shared" si="30"/>
        <v>0.65101781829928906</v>
      </c>
      <c r="M176">
        <f t="shared" si="31"/>
        <v>2.8654758106177636</v>
      </c>
      <c r="N176">
        <f t="shared" si="32"/>
        <v>1.5360562674188976</v>
      </c>
    </row>
    <row r="177" spans="1:14" x14ac:dyDescent="0.25">
      <c r="A177" s="4">
        <f>IF('True_Odds_Calculator_2-way'!A178="","",'True_Odds_Calculator_2-way'!A178)</f>
        <v>2.25</v>
      </c>
      <c r="B177" s="4">
        <f>IF('True_Odds_Calculator_2-way'!B178="","",'True_Odds_Calculator_2-way'!B178)</f>
        <v>1.69</v>
      </c>
      <c r="C177" s="4">
        <f t="shared" si="22"/>
        <v>0.44444444444444442</v>
      </c>
      <c r="D177">
        <f t="shared" si="23"/>
        <v>0.59171597633136097</v>
      </c>
      <c r="E177">
        <f t="shared" si="24"/>
        <v>3.6160420775805502E-2</v>
      </c>
      <c r="F177">
        <f t="shared" si="25"/>
        <v>-0.22682445759368819</v>
      </c>
      <c r="G177">
        <v>0</v>
      </c>
      <c r="H177">
        <f t="shared" si="26"/>
        <v>0.26298487836949375</v>
      </c>
      <c r="I177">
        <f t="shared" si="27"/>
        <v>-1.0767638041163314</v>
      </c>
      <c r="J177">
        <f t="shared" si="28"/>
        <v>1.0767638041163314</v>
      </c>
      <c r="K177">
        <f t="shared" si="29"/>
        <v>0.42626568044702751</v>
      </c>
      <c r="L177">
        <f t="shared" si="30"/>
        <v>0.57373431955297227</v>
      </c>
      <c r="M177">
        <f t="shared" si="31"/>
        <v>2.3459547551454145</v>
      </c>
      <c r="N177">
        <f t="shared" si="32"/>
        <v>1.7429670248402687</v>
      </c>
    </row>
    <row r="178" spans="1:14" x14ac:dyDescent="0.25">
      <c r="A178" s="4">
        <f>IF('True_Odds_Calculator_2-way'!A179="","",'True_Odds_Calculator_2-way'!A179)</f>
        <v>2.09</v>
      </c>
      <c r="B178" s="4">
        <f>IF('True_Odds_Calculator_2-way'!B179="","",'True_Odds_Calculator_2-way'!B179)</f>
        <v>1.82</v>
      </c>
      <c r="C178" s="4">
        <f t="shared" si="22"/>
        <v>0.47846889952153115</v>
      </c>
      <c r="D178">
        <f t="shared" si="23"/>
        <v>0.54945054945054939</v>
      </c>
      <c r="E178">
        <f t="shared" si="24"/>
        <v>2.7919448972080652E-2</v>
      </c>
      <c r="F178">
        <f t="shared" si="25"/>
        <v>-0.23497555076502441</v>
      </c>
      <c r="G178">
        <v>0</v>
      </c>
      <c r="H178">
        <f t="shared" si="26"/>
        <v>0.26289499973710501</v>
      </c>
      <c r="I178">
        <f t="shared" si="27"/>
        <v>-1.0577421839157299</v>
      </c>
      <c r="J178">
        <f t="shared" si="28"/>
        <v>1.0577421839157299</v>
      </c>
      <c r="K178">
        <f t="shared" si="29"/>
        <v>0.46448134808844194</v>
      </c>
      <c r="L178">
        <f t="shared" si="30"/>
        <v>0.53551865191155801</v>
      </c>
      <c r="M178">
        <f t="shared" si="31"/>
        <v>2.1529389804681456</v>
      </c>
      <c r="N178">
        <f t="shared" si="32"/>
        <v>1.8673485908108987</v>
      </c>
    </row>
    <row r="179" spans="1:14" x14ac:dyDescent="0.25">
      <c r="A179" s="4">
        <f>IF('True_Odds_Calculator_2-way'!A180="","",'True_Odds_Calculator_2-way'!A180)</f>
        <v>2.21</v>
      </c>
      <c r="B179" s="4">
        <f>IF('True_Odds_Calculator_2-way'!B180="","",'True_Odds_Calculator_2-way'!B180)</f>
        <v>1.72</v>
      </c>
      <c r="C179" s="4">
        <f t="shared" si="22"/>
        <v>0.45248868778280543</v>
      </c>
      <c r="D179">
        <f t="shared" si="23"/>
        <v>0.58139534883720934</v>
      </c>
      <c r="E179">
        <f t="shared" si="24"/>
        <v>3.3884036620014824E-2</v>
      </c>
      <c r="F179">
        <f t="shared" si="25"/>
        <v>-0.2291907818583605</v>
      </c>
      <c r="G179">
        <v>0</v>
      </c>
      <c r="H179">
        <f t="shared" si="26"/>
        <v>0.26307481847837527</v>
      </c>
      <c r="I179">
        <f t="shared" si="27"/>
        <v>-1.0713739108887084</v>
      </c>
      <c r="J179">
        <f t="shared" si="28"/>
        <v>1.0713739108887084</v>
      </c>
      <c r="K179">
        <f t="shared" si="29"/>
        <v>0.43547132891069945</v>
      </c>
      <c r="L179">
        <f t="shared" si="30"/>
        <v>0.56452867108930049</v>
      </c>
      <c r="M179">
        <f t="shared" si="31"/>
        <v>2.2963624321753371</v>
      </c>
      <c r="N179">
        <f t="shared" si="32"/>
        <v>1.7713892158398703</v>
      </c>
    </row>
    <row r="180" spans="1:14" x14ac:dyDescent="0.25">
      <c r="A180" s="4">
        <f>IF('True_Odds_Calculator_2-way'!A181="","",'True_Odds_Calculator_2-way'!A181)</f>
        <v>2.31</v>
      </c>
      <c r="B180" s="4">
        <f>IF('True_Odds_Calculator_2-way'!B181="","",'True_Odds_Calculator_2-way'!B181)</f>
        <v>1.66</v>
      </c>
      <c r="C180" s="4">
        <f t="shared" si="22"/>
        <v>0.4329004329004329</v>
      </c>
      <c r="D180">
        <f t="shared" si="23"/>
        <v>0.60240963855421692</v>
      </c>
      <c r="E180">
        <f t="shared" si="24"/>
        <v>3.5310071454649705E-2</v>
      </c>
      <c r="F180">
        <f t="shared" si="25"/>
        <v>-0.22547332185886404</v>
      </c>
      <c r="G180">
        <v>0</v>
      </c>
      <c r="H180">
        <f t="shared" si="26"/>
        <v>0.2607833933135138</v>
      </c>
      <c r="I180">
        <f t="shared" si="27"/>
        <v>-1.0754553500909856</v>
      </c>
      <c r="J180">
        <f t="shared" si="28"/>
        <v>1.0754553500909856</v>
      </c>
      <c r="K180">
        <f t="shared" si="29"/>
        <v>0.41513645490564033</v>
      </c>
      <c r="L180">
        <f t="shared" si="30"/>
        <v>0.58486354509435967</v>
      </c>
      <c r="M180">
        <f t="shared" si="31"/>
        <v>2.4088465086191913</v>
      </c>
      <c r="N180">
        <f t="shared" si="32"/>
        <v>1.7098005310600506</v>
      </c>
    </row>
    <row r="181" spans="1:14" x14ac:dyDescent="0.25">
      <c r="A181" s="4">
        <f>IF('True_Odds_Calculator_2-way'!A182="","",'True_Odds_Calculator_2-way'!A182)</f>
        <v>2.2599999999999998</v>
      </c>
      <c r="B181" s="4">
        <f>IF('True_Odds_Calculator_2-way'!B182="","",'True_Odds_Calculator_2-way'!B182)</f>
        <v>1.64</v>
      </c>
      <c r="C181" s="4">
        <f t="shared" si="22"/>
        <v>0.44247787610619471</v>
      </c>
      <c r="D181">
        <f t="shared" si="23"/>
        <v>0.6097560975609756</v>
      </c>
      <c r="E181">
        <f t="shared" si="24"/>
        <v>5.2233973667170197E-2</v>
      </c>
      <c r="F181">
        <f t="shared" si="25"/>
        <v>-0.21756960932441194</v>
      </c>
      <c r="G181">
        <v>0</v>
      </c>
      <c r="H181">
        <f t="shared" si="26"/>
        <v>0.26980358299158214</v>
      </c>
      <c r="I181">
        <f t="shared" si="27"/>
        <v>-1.1135885079684347</v>
      </c>
      <c r="J181">
        <f t="shared" si="28"/>
        <v>1.1135885079684347</v>
      </c>
      <c r="K181">
        <f t="shared" si="29"/>
        <v>0.41612544004152574</v>
      </c>
      <c r="L181">
        <f t="shared" si="30"/>
        <v>0.58387455995847437</v>
      </c>
      <c r="M181">
        <f t="shared" si="31"/>
        <v>2.4031215200402278</v>
      </c>
      <c r="N181">
        <f t="shared" si="32"/>
        <v>1.7126966450997982</v>
      </c>
    </row>
    <row r="182" spans="1:14" x14ac:dyDescent="0.25">
      <c r="A182" s="4">
        <f>IF('True_Odds_Calculator_2-way'!A183="","",'True_Odds_Calculator_2-way'!A183)</f>
        <v>1.81</v>
      </c>
      <c r="B182" s="4">
        <f>IF('True_Odds_Calculator_2-way'!B183="","",'True_Odds_Calculator_2-way'!B183)</f>
        <v>2.1</v>
      </c>
      <c r="C182" s="4">
        <f t="shared" si="22"/>
        <v>0.5524861878453039</v>
      </c>
      <c r="D182">
        <f t="shared" si="23"/>
        <v>0.47619047619047616</v>
      </c>
      <c r="E182">
        <f t="shared" si="24"/>
        <v>2.8676664035780064E-2</v>
      </c>
      <c r="F182">
        <f t="shared" si="25"/>
        <v>-0.23441199684293612</v>
      </c>
      <c r="G182">
        <v>0</v>
      </c>
      <c r="H182">
        <f t="shared" si="26"/>
        <v>0.26308866087871613</v>
      </c>
      <c r="I182">
        <f t="shared" si="27"/>
        <v>-1.0594028769395469</v>
      </c>
      <c r="J182">
        <f t="shared" si="28"/>
        <v>1.0594028769395469</v>
      </c>
      <c r="K182">
        <f t="shared" si="29"/>
        <v>0.5381794367133228</v>
      </c>
      <c r="L182">
        <f t="shared" si="30"/>
        <v>0.46182056328667725</v>
      </c>
      <c r="M182">
        <f t="shared" si="31"/>
        <v>1.8581163303210331</v>
      </c>
      <c r="N182">
        <f t="shared" si="32"/>
        <v>2.1653431646335015</v>
      </c>
    </row>
    <row r="183" spans="1:14" x14ac:dyDescent="0.25">
      <c r="A183" s="4">
        <f>IF('True_Odds_Calculator_2-way'!A184="","",'True_Odds_Calculator_2-way'!A184)</f>
        <v>2.71</v>
      </c>
      <c r="B183" s="4">
        <f>IF('True_Odds_Calculator_2-way'!B184="","",'True_Odds_Calculator_2-way'!B184)</f>
        <v>1.5</v>
      </c>
      <c r="C183" s="4">
        <f t="shared" si="22"/>
        <v>0.36900369003690037</v>
      </c>
      <c r="D183">
        <f t="shared" si="23"/>
        <v>0.66666666666666663</v>
      </c>
      <c r="E183">
        <f t="shared" si="24"/>
        <v>3.5670356703566997E-2</v>
      </c>
      <c r="F183">
        <f t="shared" si="25"/>
        <v>-0.21033210332103325</v>
      </c>
      <c r="G183">
        <v>0</v>
      </c>
      <c r="H183">
        <f t="shared" si="26"/>
        <v>0.24600246002460024</v>
      </c>
      <c r="I183">
        <f t="shared" si="27"/>
        <v>-1.0814761408717501</v>
      </c>
      <c r="J183">
        <f t="shared" si="28"/>
        <v>1.0814761408717501</v>
      </c>
      <c r="K183">
        <f t="shared" si="29"/>
        <v>0.35096041359119545</v>
      </c>
      <c r="L183">
        <f t="shared" si="30"/>
        <v>0.64903958640880466</v>
      </c>
      <c r="M183">
        <f t="shared" si="31"/>
        <v>2.8493242008906927</v>
      </c>
      <c r="N183">
        <f t="shared" si="32"/>
        <v>1.5407380704358749</v>
      </c>
    </row>
    <row r="184" spans="1:14" x14ac:dyDescent="0.25">
      <c r="A184" s="4">
        <f>IF('True_Odds_Calculator_2-way'!A185="","",'True_Odds_Calculator_2-way'!A185)</f>
        <v>2.78</v>
      </c>
      <c r="B184" s="4">
        <f>IF('True_Odds_Calculator_2-way'!B185="","",'True_Odds_Calculator_2-way'!B185)</f>
        <v>1.47</v>
      </c>
      <c r="C184" s="4">
        <f t="shared" si="22"/>
        <v>0.35971223021582738</v>
      </c>
      <c r="D184">
        <f t="shared" si="23"/>
        <v>0.68027210884353739</v>
      </c>
      <c r="E184">
        <f t="shared" si="24"/>
        <v>3.9984339059364826E-2</v>
      </c>
      <c r="F184">
        <f t="shared" si="25"/>
        <v>-0.20471785836636802</v>
      </c>
      <c r="G184">
        <v>0</v>
      </c>
      <c r="H184">
        <f t="shared" si="26"/>
        <v>0.2447021974257329</v>
      </c>
      <c r="I184">
        <f t="shared" si="27"/>
        <v>-1.093304334427839</v>
      </c>
      <c r="J184">
        <f t="shared" si="28"/>
        <v>1.093304334427839</v>
      </c>
      <c r="K184">
        <f t="shared" si="29"/>
        <v>0.33943389784910682</v>
      </c>
      <c r="L184">
        <f t="shared" si="30"/>
        <v>0.66056610215089318</v>
      </c>
      <c r="M184">
        <f t="shared" si="31"/>
        <v>2.9460817152815526</v>
      </c>
      <c r="N184">
        <f t="shared" si="32"/>
        <v>1.5138530371810843</v>
      </c>
    </row>
    <row r="185" spans="1:14" x14ac:dyDescent="0.25">
      <c r="A185" s="4">
        <f>IF('True_Odds_Calculator_2-way'!A186="","",'True_Odds_Calculator_2-way'!A186)</f>
        <v>2.79</v>
      </c>
      <c r="B185" s="4">
        <f>IF('True_Odds_Calculator_2-way'!B186="","",'True_Odds_Calculator_2-way'!B186)</f>
        <v>1.47</v>
      </c>
      <c r="C185" s="4">
        <f t="shared" si="22"/>
        <v>0.35842293906810035</v>
      </c>
      <c r="D185">
        <f t="shared" si="23"/>
        <v>0.68027210884353739</v>
      </c>
      <c r="E185">
        <f t="shared" si="24"/>
        <v>3.8695047911637692E-2</v>
      </c>
      <c r="F185">
        <f t="shared" si="25"/>
        <v>-0.2051300807061176</v>
      </c>
      <c r="G185">
        <v>0</v>
      </c>
      <c r="H185">
        <f t="shared" si="26"/>
        <v>0.24382512861775535</v>
      </c>
      <c r="I185">
        <f t="shared" si="27"/>
        <v>-1.0902461344948915</v>
      </c>
      <c r="J185">
        <f t="shared" si="28"/>
        <v>1.0902461344948915</v>
      </c>
      <c r="K185">
        <f t="shared" si="29"/>
        <v>0.33880611587163051</v>
      </c>
      <c r="L185">
        <f t="shared" si="30"/>
        <v>0.66119388412836944</v>
      </c>
      <c r="M185">
        <f t="shared" si="31"/>
        <v>2.9515405807458559</v>
      </c>
      <c r="N185">
        <f t="shared" si="32"/>
        <v>1.5124156832125992</v>
      </c>
    </row>
    <row r="186" spans="1:14" x14ac:dyDescent="0.25">
      <c r="A186" s="4">
        <f>IF('True_Odds_Calculator_2-way'!A187="","",'True_Odds_Calculator_2-way'!A187)</f>
        <v>1.78</v>
      </c>
      <c r="B186" s="4">
        <f>IF('True_Odds_Calculator_2-way'!B187="","",'True_Odds_Calculator_2-way'!B187)</f>
        <v>2.0699999999999998</v>
      </c>
      <c r="C186" s="4">
        <f t="shared" si="22"/>
        <v>0.5617977528089888</v>
      </c>
      <c r="D186">
        <f t="shared" si="23"/>
        <v>0.48309178743961356</v>
      </c>
      <c r="E186">
        <f t="shared" si="24"/>
        <v>4.4889540248602255E-2</v>
      </c>
      <c r="F186">
        <f t="shared" si="25"/>
        <v>-0.22651034033545026</v>
      </c>
      <c r="G186">
        <v>0</v>
      </c>
      <c r="H186">
        <f t="shared" si="26"/>
        <v>0.27139988058405257</v>
      </c>
      <c r="I186">
        <f t="shared" si="27"/>
        <v>-1.0946135246159836</v>
      </c>
      <c r="J186">
        <f t="shared" si="28"/>
        <v>1.0946135246159836</v>
      </c>
      <c r="K186">
        <f t="shared" si="29"/>
        <v>0.53943293915689727</v>
      </c>
      <c r="L186">
        <f t="shared" si="30"/>
        <v>0.46056706084310273</v>
      </c>
      <c r="M186">
        <f t="shared" si="31"/>
        <v>1.8537985492004672</v>
      </c>
      <c r="N186">
        <f t="shared" si="32"/>
        <v>2.1712364713391024</v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="80" zoomScaleNormal="80" workbookViewId="0">
      <pane ySplit="2" topLeftCell="A161" activePane="bottomLeft" state="frozen"/>
      <selection pane="bottomLeft" activeCell="A170" sqref="A170:XFD170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76" t="s">
        <v>9</v>
      </c>
      <c r="B1" s="77"/>
      <c r="C1" s="18"/>
      <c r="D1" s="78" t="s">
        <v>25</v>
      </c>
      <c r="E1" s="77"/>
      <c r="F1" s="78" t="s">
        <v>23</v>
      </c>
      <c r="G1" s="77"/>
      <c r="H1" s="78" t="s">
        <v>11</v>
      </c>
      <c r="I1" s="77"/>
      <c r="J1" s="78" t="s">
        <v>10</v>
      </c>
      <c r="K1" s="77"/>
      <c r="L1" s="74" t="s">
        <v>227</v>
      </c>
      <c r="M1" s="75"/>
      <c r="N1" s="13" t="s">
        <v>216</v>
      </c>
      <c r="O1" s="13" t="s">
        <v>228</v>
      </c>
      <c r="P1" s="13" t="s">
        <v>229</v>
      </c>
      <c r="Q1" s="13" t="s">
        <v>230</v>
      </c>
      <c r="R1" s="13" t="s">
        <v>231</v>
      </c>
      <c r="S1" s="13" t="s">
        <v>232</v>
      </c>
      <c r="T1" s="13" t="s">
        <v>233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71" customFormat="1" ht="15" x14ac:dyDescent="0.25">
      <c r="A3" s="23">
        <v>1.4</v>
      </c>
      <c r="B3" s="23">
        <v>3.09</v>
      </c>
      <c r="C3" s="24">
        <f t="shared" ref="C3:C66" si="0">IF(OR($A3="",$B3=""),"",(1/A3)+(1/B3)-1)</f>
        <v>3.7910309754970006E-2</v>
      </c>
      <c r="D3" s="25">
        <f>IF(OR($A3="",$B3=""),"",A3*'MPTO_working_2-way'!$G2)</f>
        <v>1.4530744336569579</v>
      </c>
      <c r="E3" s="27">
        <f>IF(OR($A3="",$B3=""),"",B3*'MPTO_working_2-way'!$G2)</f>
        <v>3.2071428571428573</v>
      </c>
      <c r="F3" s="25">
        <f>IF(OR($A3="",$B3=""),"",'MPTO_working_2-way'!D2)</f>
        <v>1.4381648936170213</v>
      </c>
      <c r="G3" s="27">
        <f>IF(OR($A3="",$B3=""),"",'MPTO_working_2-way'!E2)</f>
        <v>3.2822458270106223</v>
      </c>
      <c r="H3" s="25">
        <f>IF(OR($A3="",$B3=""),"",'OddsRatio_working_2-way'!M2)</f>
        <v>1.4374786392598076</v>
      </c>
      <c r="I3" s="25">
        <f>IF(OR($A3="",$B3=""),"",'OddsRatio_working_2-way'!N2)</f>
        <v>3.2858258901324922</v>
      </c>
      <c r="J3" s="25">
        <f>IF('Log_working_2-way'!$D2="","",A3^('Log_working_2-way'!$D2))</f>
        <v>1.430600576033674</v>
      </c>
      <c r="K3" s="27">
        <f>IF('Log_working_2-way'!$D2="","",B3^('Log_working_2-way'!$D2))</f>
        <v>3.322337812944538</v>
      </c>
      <c r="L3" s="70">
        <f>(1/D3)</f>
        <v>0.68819599109131402</v>
      </c>
      <c r="M3" s="70">
        <f>(1/E3)</f>
        <v>0.31180400890868598</v>
      </c>
      <c r="N3" s="71">
        <v>100</v>
      </c>
      <c r="O3" s="71">
        <f>(1/A3)*((N3*A3)-N3)</f>
        <v>28.571428571428573</v>
      </c>
      <c r="P3" s="71">
        <f>(1/B3)*((N3*B3)-N3)</f>
        <v>67.637540453074436</v>
      </c>
      <c r="Q3" s="71">
        <f>(1/B3)*N3</f>
        <v>32.362459546925571</v>
      </c>
      <c r="R3" s="71">
        <f>(1/A3)*N3</f>
        <v>71.428571428571431</v>
      </c>
      <c r="S3" s="72">
        <f>O3-Q3</f>
        <v>-3.791030975496998</v>
      </c>
      <c r="T3" s="72">
        <f>P3-R3</f>
        <v>-3.7910309754969944</v>
      </c>
    </row>
    <row r="4" spans="1:20" s="12" customFormat="1" ht="15" x14ac:dyDescent="0.25">
      <c r="A4">
        <v>1.78</v>
      </c>
      <c r="B4">
        <v>2.11</v>
      </c>
      <c r="C4" s="20">
        <f t="shared" si="0"/>
        <v>3.5731402098088338E-2</v>
      </c>
      <c r="D4" s="17">
        <f>IF(OR($A4="",$B4=""),"",A4*'MPTO_working_2-way'!$G3)</f>
        <v>1.8436018957345972</v>
      </c>
      <c r="E4" s="22">
        <f>IF(OR($A4="",$B4=""),"",B4*'MPTO_working_2-way'!$G3)</f>
        <v>2.1853932584269664</v>
      </c>
      <c r="F4" s="17">
        <f>IF(OR($A4="",$B4=""),"",'MPTO_working_2-way'!D3)</f>
        <v>1.8384649273092173</v>
      </c>
      <c r="G4" s="22">
        <f>IF(OR($A4="",$B4=""),"",'MPTO_working_2-way'!E3)</f>
        <v>2.1926557300484557</v>
      </c>
      <c r="H4" s="17">
        <f>IF(OR($A4="",$B4=""),"",'OddsRatio_working_2-way'!M3)</f>
        <v>1.838273644284909</v>
      </c>
      <c r="I4" s="17">
        <f>IF(OR($A4="",$B4=""),"",'OddsRatio_working_2-way'!N3)</f>
        <v>2.192927878405448</v>
      </c>
      <c r="J4" s="17">
        <f>IF('Log_working_2-way'!$D3="","",A4^('Log_working_2-way'!$D3))</f>
        <v>1.8359377980310738</v>
      </c>
      <c r="K4" s="22">
        <f>IF('Log_working_2-way'!$D3="","",B4^('Log_working_2-way'!$D3))</f>
        <v>2.1962612557480616</v>
      </c>
      <c r="L4" s="33">
        <f t="shared" ref="L4:L16" si="1">(1/D4)</f>
        <v>0.54241645244215941</v>
      </c>
      <c r="M4" s="33">
        <f t="shared" ref="M4:M16" si="2">(1/E4)</f>
        <v>0.45758354755784059</v>
      </c>
      <c r="N4" s="12">
        <v>100</v>
      </c>
      <c r="O4" s="12">
        <f t="shared" ref="O4:O23" si="3">(1/A4)*((N4*A4)-N4)</f>
        <v>43.820224719101127</v>
      </c>
      <c r="P4" s="12">
        <f t="shared" ref="P4:P23" si="4">(1/B4)*((N4*B4)-N4)</f>
        <v>52.606635071090047</v>
      </c>
      <c r="Q4" s="12">
        <f t="shared" ref="Q4:Q23" si="5">(1/B4)*N4</f>
        <v>47.393364928909953</v>
      </c>
      <c r="R4" s="12">
        <f t="shared" ref="R4:R23" si="6">(1/A4)*N4</f>
        <v>56.17977528089888</v>
      </c>
      <c r="S4" s="39">
        <f t="shared" ref="S4:S23" si="7">O4-Q4</f>
        <v>-3.5731402098088267</v>
      </c>
      <c r="T4" s="39">
        <f t="shared" ref="T4:T23" si="8">P4-R4</f>
        <v>-3.5731402098088338</v>
      </c>
    </row>
    <row r="5" spans="1:20" s="12" customFormat="1" ht="15" x14ac:dyDescent="0.25">
      <c r="A5">
        <v>1.54</v>
      </c>
      <c r="B5">
        <v>2.58</v>
      </c>
      <c r="C5" s="20">
        <f t="shared" si="0"/>
        <v>3.6947548575455569E-2</v>
      </c>
      <c r="D5" s="17">
        <f>IF(OR($A5="",$B5=""),"",A5*'MPTO_working_2-way'!$G4)</f>
        <v>1.5968992248062017</v>
      </c>
      <c r="E5" s="22">
        <f>IF(OR($A5="",$B5=""),"",B5*'MPTO_working_2-way'!$G4)</f>
        <v>2.6753246753246755</v>
      </c>
      <c r="F5" s="17">
        <f>IF(OR($A5="",$B5=""),"",'MPTO_working_2-way'!D4)</f>
        <v>1.5850953482805394</v>
      </c>
      <c r="G5" s="22">
        <f>IF(OR($A5="",$B5=""),"",'MPTO_working_2-way'!E4)</f>
        <v>2.7091231419609985</v>
      </c>
      <c r="H5" s="17">
        <f>IF(OR($A5="",$B5=""),"",'OddsRatio_working_2-way'!M4)</f>
        <v>1.5846128222154678</v>
      </c>
      <c r="I5" s="17">
        <f>IF(OR($A5="",$B5=""),"",'OddsRatio_working_2-way'!N4)</f>
        <v>2.7105338131489622</v>
      </c>
      <c r="J5" s="17">
        <f>IF('Log_working_2-way'!$D4="","",A5^('Log_working_2-way'!$D4))</f>
        <v>1.5792247242061004</v>
      </c>
      <c r="K5" s="22">
        <f>IF('Log_working_2-way'!$D4="","",B5^('Log_working_2-way'!$D4))</f>
        <v>2.7264456405419453</v>
      </c>
      <c r="L5" s="33">
        <f t="shared" si="1"/>
        <v>0.62621359223300965</v>
      </c>
      <c r="M5" s="33">
        <f t="shared" si="2"/>
        <v>0.37378640776699024</v>
      </c>
      <c r="N5" s="12">
        <v>100</v>
      </c>
      <c r="O5" s="12">
        <f t="shared" si="3"/>
        <v>35.064935064935064</v>
      </c>
      <c r="P5" s="12">
        <f t="shared" si="4"/>
        <v>61.240310077519375</v>
      </c>
      <c r="Q5" s="12">
        <f t="shared" si="5"/>
        <v>38.759689922480618</v>
      </c>
      <c r="R5" s="12">
        <f t="shared" si="6"/>
        <v>64.935064935064929</v>
      </c>
      <c r="S5" s="39">
        <f t="shared" si="7"/>
        <v>-3.6947548575455542</v>
      </c>
      <c r="T5" s="39">
        <f t="shared" si="8"/>
        <v>-3.6947548575455542</v>
      </c>
    </row>
    <row r="6" spans="1:20" s="12" customFormat="1" ht="15" x14ac:dyDescent="0.25">
      <c r="A6">
        <v>1.72</v>
      </c>
      <c r="B6">
        <v>2.23</v>
      </c>
      <c r="C6" s="20">
        <f t="shared" si="0"/>
        <v>2.982584211075201E-2</v>
      </c>
      <c r="D6" s="17">
        <f>IF(OR($A6="",$B6=""),"",A6*'MPTO_working_2-way'!$G5)</f>
        <v>1.7713004484304935</v>
      </c>
      <c r="E6" s="22">
        <f>IF(OR($A6="",$B6=""),"",B6*'MPTO_working_2-way'!$G5)</f>
        <v>2.2965116279069768</v>
      </c>
      <c r="F6" s="17">
        <f>IF(OR($A6="",$B6=""),"",'MPTO_working_2-way'!D5)</f>
        <v>1.7652798232695142</v>
      </c>
      <c r="G6" s="22">
        <f>IF(OR($A6="",$B6=""),"",'MPTO_working_2-way'!E5)</f>
        <v>2.3067115708443593</v>
      </c>
      <c r="H6" s="17">
        <f>IF(OR($A6="",$B6=""),"",'OddsRatio_working_2-way'!M5)</f>
        <v>1.7650920556760061</v>
      </c>
      <c r="I6" s="17">
        <f>IF(OR($A6="",$B6=""),"",'OddsRatio_working_2-way'!N5)</f>
        <v>2.3070322617798436</v>
      </c>
      <c r="J6" s="17">
        <f>IF('Log_working_2-way'!$D5="","",A6^('Log_working_2-way'!$D5))</f>
        <v>1.7623660397486636</v>
      </c>
      <c r="K6" s="22">
        <f>IF('Log_working_2-way'!$D5="","",B6^('Log_working_2-way'!$D5))</f>
        <v>2.3117058576345526</v>
      </c>
      <c r="L6" s="33">
        <f t="shared" si="1"/>
        <v>0.56455696202531636</v>
      </c>
      <c r="M6" s="33">
        <f t="shared" si="2"/>
        <v>0.43544303797468353</v>
      </c>
      <c r="N6" s="12">
        <v>100</v>
      </c>
      <c r="O6" s="12">
        <f t="shared" si="3"/>
        <v>41.860465116279073</v>
      </c>
      <c r="P6" s="12">
        <f t="shared" si="4"/>
        <v>55.156950672645742</v>
      </c>
      <c r="Q6" s="12">
        <f t="shared" si="5"/>
        <v>44.843049327354265</v>
      </c>
      <c r="R6" s="12">
        <f t="shared" si="6"/>
        <v>58.139534883720934</v>
      </c>
      <c r="S6" s="39">
        <f t="shared" si="7"/>
        <v>-2.9825842110751921</v>
      </c>
      <c r="T6" s="39">
        <f t="shared" si="8"/>
        <v>-2.9825842110751921</v>
      </c>
    </row>
    <row r="7" spans="1:20" s="12" customFormat="1" ht="15" x14ac:dyDescent="0.25">
      <c r="A7">
        <v>1.62</v>
      </c>
      <c r="B7">
        <v>2.4300000000000002</v>
      </c>
      <c r="C7" s="20">
        <f t="shared" si="0"/>
        <v>2.8806584362139898E-2</v>
      </c>
      <c r="D7" s="17">
        <f>IF(OR($A7="",$B7=""),"",A7*'MPTO_working_2-way'!$G6)</f>
        <v>1.6666666666666667</v>
      </c>
      <c r="E7" s="22">
        <f>IF(OR($A7="",$B7=""),"",B7*'MPTO_working_2-way'!$G6)</f>
        <v>2.5</v>
      </c>
      <c r="F7" s="17">
        <f>IF(OR($A7="",$B7=""),"",'MPTO_working_2-way'!D6)</f>
        <v>1.658703071672355</v>
      </c>
      <c r="G7" s="22">
        <f>IF(OR($A7="",$B7=""),"",'MPTO_working_2-way'!E6)</f>
        <v>2.5181347150259068</v>
      </c>
      <c r="H7" s="17">
        <f>IF(OR($A7="",$B7=""),"",'OddsRatio_working_2-way'!M6)</f>
        <v>1.6584576171375296</v>
      </c>
      <c r="I7" s="17">
        <f>IF(OR($A7="",$B7=""),"",'OddsRatio_working_2-way'!N6)</f>
        <v>2.5187006330752704</v>
      </c>
      <c r="J7" s="17">
        <f>IF('Log_working_2-way'!$D6="","",A7^('Log_working_2-way'!$D6))</f>
        <v>1.6548476422503566</v>
      </c>
      <c r="K7" s="22">
        <f>IF('Log_working_2-way'!$D6="","",B7^('Log_working_2-way'!$D6))</f>
        <v>2.5270727654504732</v>
      </c>
      <c r="L7" s="33">
        <f t="shared" si="1"/>
        <v>0.6</v>
      </c>
      <c r="M7" s="33">
        <f t="shared" si="2"/>
        <v>0.4</v>
      </c>
      <c r="N7" s="12">
        <v>100</v>
      </c>
      <c r="O7" s="12">
        <f t="shared" si="3"/>
        <v>38.271604938271601</v>
      </c>
      <c r="P7" s="12">
        <f t="shared" si="4"/>
        <v>58.847736625514408</v>
      </c>
      <c r="Q7" s="12">
        <f t="shared" si="5"/>
        <v>41.152263374485592</v>
      </c>
      <c r="R7" s="12">
        <f t="shared" si="6"/>
        <v>61.728395061728392</v>
      </c>
      <c r="S7" s="39">
        <f t="shared" si="7"/>
        <v>-2.8806584362139915</v>
      </c>
      <c r="T7" s="39">
        <f t="shared" si="8"/>
        <v>-2.8806584362139844</v>
      </c>
    </row>
    <row r="8" spans="1:20" ht="15" x14ac:dyDescent="0.25">
      <c r="A8">
        <v>1.56</v>
      </c>
      <c r="B8">
        <v>2.59</v>
      </c>
      <c r="C8" s="20">
        <f t="shared" si="0"/>
        <v>2.7126027126027186E-2</v>
      </c>
      <c r="D8" s="17">
        <f>IF(OR($A8="",$B8=""),"",A8*'MPTO_working_2-way'!$G7)</f>
        <v>1.6023166023166024</v>
      </c>
      <c r="E8" s="22">
        <f>IF(OR($A8="",$B8=""),"",B8*'MPTO_working_2-way'!$G7)</f>
        <v>2.6602564102564101</v>
      </c>
      <c r="F8" s="17">
        <f>IF(OR($A8="",$B8=""),"",'MPTO_working_2-way'!D7)</f>
        <v>1.5937204165351848</v>
      </c>
      <c r="G8" s="22">
        <f>IF(OR($A8="",$B8=""),"",'MPTO_working_2-way'!E7)</f>
        <v>2.6842944459208082</v>
      </c>
      <c r="H8" s="17">
        <f>IF(OR($A8="",$B8=""),"",'OddsRatio_working_2-way'!M7)</f>
        <v>1.5934654647590165</v>
      </c>
      <c r="I8" s="17">
        <f>IF(OR($A8="",$B8=""),"",'OddsRatio_working_2-way'!N7)</f>
        <v>2.685018016012207</v>
      </c>
      <c r="J8" s="17">
        <f>IF('Log_working_2-way'!$D7="","",A8^('Log_working_2-way'!$D7))</f>
        <v>1.5895624969182185</v>
      </c>
      <c r="K8" s="22">
        <f>IF('Log_working_2-way'!$D7="","",B8^('Log_working_2-way'!$D7))</f>
        <v>2.6961730185132402</v>
      </c>
      <c r="L8" s="33">
        <f t="shared" si="1"/>
        <v>0.62409638554216862</v>
      </c>
      <c r="M8" s="33">
        <f t="shared" si="2"/>
        <v>0.37590361445783133</v>
      </c>
      <c r="N8" s="12">
        <v>100</v>
      </c>
      <c r="O8" s="12">
        <f t="shared" si="3"/>
        <v>35.897435897435898</v>
      </c>
      <c r="P8" s="12">
        <f t="shared" si="4"/>
        <v>61.389961389961393</v>
      </c>
      <c r="Q8" s="12">
        <f t="shared" si="5"/>
        <v>38.610038610038607</v>
      </c>
      <c r="R8" s="12">
        <f t="shared" si="6"/>
        <v>64.102564102564102</v>
      </c>
      <c r="S8" s="39">
        <f t="shared" si="7"/>
        <v>-2.7126027126027097</v>
      </c>
      <c r="T8" s="39">
        <f t="shared" si="8"/>
        <v>-2.7126027126027097</v>
      </c>
    </row>
    <row r="9" spans="1:20" ht="15" x14ac:dyDescent="0.25">
      <c r="A9">
        <v>1.23</v>
      </c>
      <c r="B9">
        <v>4.16</v>
      </c>
      <c r="C9" s="20">
        <f t="shared" si="0"/>
        <v>5.3392745465916214E-2</v>
      </c>
      <c r="D9" s="17">
        <f>IF(OR($A9="",$B9=""),"",A9*'MPTO_working_2-way'!$G8)</f>
        <v>1.2956730769230769</v>
      </c>
      <c r="E9" s="22">
        <f>IF(OR($A9="",$B9=""),"",B9*'MPTO_working_2-way'!$G8)</f>
        <v>4.382113821138212</v>
      </c>
      <c r="F9" s="17">
        <f>IF(OR($A9="",$B9=""),"",'MPTO_working_2-way'!D8)</f>
        <v>1.2717602028135409</v>
      </c>
      <c r="G9" s="22">
        <f>IF(OR($A9="",$B9=""),"",'MPTO_working_2-way'!E8)</f>
        <v>4.6797146515456376</v>
      </c>
      <c r="H9" s="17">
        <f>IF(OR($A9="",$B9=""),"",'OddsRatio_working_2-way'!M8)</f>
        <v>1.2697866010879384</v>
      </c>
      <c r="I9" s="17">
        <f>IF(OR($A9="",$B9=""),"",'OddsRatio_working_2-way'!N8)</f>
        <v>4.7066333019038469</v>
      </c>
      <c r="J9" s="17">
        <f>IF('Log_working_2-way'!$D8="","",A9^('Log_working_2-way'!$D8))</f>
        <v>1.2584450146734825</v>
      </c>
      <c r="K9" s="22">
        <f>IF('Log_working_2-way'!$D8="","",B9^('Log_working_2-way'!$D8))</f>
        <v>4.8692949881946541</v>
      </c>
      <c r="L9" s="33">
        <f t="shared" si="1"/>
        <v>0.7717996289424861</v>
      </c>
      <c r="M9" s="33">
        <f t="shared" si="2"/>
        <v>0.22820037105751387</v>
      </c>
      <c r="N9" s="12">
        <v>100</v>
      </c>
      <c r="O9" s="12">
        <f t="shared" si="3"/>
        <v>18.699186991869919</v>
      </c>
      <c r="P9" s="12">
        <f t="shared" si="4"/>
        <v>75.961538461538453</v>
      </c>
      <c r="Q9" s="12">
        <f t="shared" si="5"/>
        <v>24.038461538461537</v>
      </c>
      <c r="R9" s="12">
        <f t="shared" si="6"/>
        <v>81.300813008130078</v>
      </c>
      <c r="S9" s="39">
        <f t="shared" si="7"/>
        <v>-5.3392745465916178</v>
      </c>
      <c r="T9" s="39">
        <f t="shared" si="8"/>
        <v>-5.3392745465916249</v>
      </c>
    </row>
    <row r="10" spans="1:20" ht="15" x14ac:dyDescent="0.25">
      <c r="A10">
        <v>1.61</v>
      </c>
      <c r="B10">
        <v>2.44</v>
      </c>
      <c r="C10" s="20">
        <f t="shared" si="0"/>
        <v>3.0954077996130813E-2</v>
      </c>
      <c r="D10" s="17">
        <f>IF(OR($A10="",$B10=""),"",A10*'MPTO_working_2-way'!$G9)</f>
        <v>1.6598360655737707</v>
      </c>
      <c r="E10" s="22">
        <f>IF(OR($A10="",$B10=""),"",B10*'MPTO_working_2-way'!$G9)</f>
        <v>2.5155279503105592</v>
      </c>
      <c r="F10" s="17">
        <f>IF(OR($A10="",$B10=""),"",'MPTO_working_2-way'!D9)</f>
        <v>1.6511432414256895</v>
      </c>
      <c r="G10" s="22">
        <f>IF(OR($A10="",$B10=""),"",'MPTO_working_2-way'!E9)</f>
        <v>2.5357603924606251</v>
      </c>
      <c r="H10" s="17">
        <f>IF(OR($A10="",$B10=""),"",'OddsRatio_working_2-way'!M9)</f>
        <v>1.6508541396588881</v>
      </c>
      <c r="I10" s="17">
        <f>IF(OR($A10="",$B10=""),"",'OddsRatio_working_2-way'!N9)</f>
        <v>2.5364425591947519</v>
      </c>
      <c r="J10" s="17">
        <f>IF('Log_working_2-way'!$D9="","",A10^('Log_working_2-way'!$D9))</f>
        <v>1.6469079427617141</v>
      </c>
      <c r="K10" s="22">
        <f>IF('Log_working_2-way'!$D9="","",B10^('Log_working_2-way'!$D9))</f>
        <v>2.5458149976190665</v>
      </c>
      <c r="L10" s="33">
        <f t="shared" si="1"/>
        <v>0.60246913580246908</v>
      </c>
      <c r="M10" s="33">
        <f t="shared" si="2"/>
        <v>0.39753086419753081</v>
      </c>
      <c r="N10" s="12">
        <v>100</v>
      </c>
      <c r="O10" s="12">
        <f t="shared" si="3"/>
        <v>37.888198757763973</v>
      </c>
      <c r="P10" s="12">
        <f t="shared" si="4"/>
        <v>59.016393442622956</v>
      </c>
      <c r="Q10" s="12">
        <f t="shared" si="5"/>
        <v>40.983606557377051</v>
      </c>
      <c r="R10" s="12">
        <f t="shared" si="6"/>
        <v>62.11180124223602</v>
      </c>
      <c r="S10" s="39">
        <f t="shared" si="7"/>
        <v>-3.0954077996130778</v>
      </c>
      <c r="T10" s="39">
        <f t="shared" si="8"/>
        <v>-3.0954077996130636</v>
      </c>
    </row>
    <row r="11" spans="1:20" ht="15" x14ac:dyDescent="0.25">
      <c r="A11">
        <v>1.8</v>
      </c>
      <c r="B11">
        <v>2.09</v>
      </c>
      <c r="C11" s="20">
        <f t="shared" si="0"/>
        <v>3.4024455077086735E-2</v>
      </c>
      <c r="D11" s="17">
        <f>IF(OR($A11="",$B11=""),"",A11*'MPTO_working_2-way'!$G10)</f>
        <v>1.8612440191387563</v>
      </c>
      <c r="E11" s="22">
        <f>IF(OR($A11="",$B11=""),"",B11*'MPTO_working_2-way'!$G10)</f>
        <v>2.161111111111111</v>
      </c>
      <c r="F11" s="17">
        <f>IF(OR($A11="",$B11=""),"",'MPTO_working_2-way'!D10)</f>
        <v>1.8568608094768018</v>
      </c>
      <c r="G11" s="22">
        <f>IF(OR($A11="",$B11=""),"",'MPTO_working_2-way'!E10)</f>
        <v>2.1670506912442398</v>
      </c>
      <c r="H11" s="17">
        <f>IF(OR($A11="",$B11=""),"",'OddsRatio_working_2-way'!M10)</f>
        <v>1.8567058737562385</v>
      </c>
      <c r="I11" s="17">
        <f>IF(OR($A11="",$B11=""),"",'OddsRatio_working_2-way'!N10)</f>
        <v>2.1672617529928755</v>
      </c>
      <c r="J11" s="17">
        <f>IF('Log_working_2-way'!$D10="","",A11^('Log_working_2-way'!$D10))</f>
        <v>1.8547149010332622</v>
      </c>
      <c r="K11" s="22">
        <f>IF('Log_working_2-way'!$D10="","",B11^('Log_working_2-way'!$D10))</f>
        <v>2.1699807722915003</v>
      </c>
      <c r="L11" s="33">
        <f t="shared" si="1"/>
        <v>0.53727506426735205</v>
      </c>
      <c r="M11" s="33">
        <f t="shared" si="2"/>
        <v>0.46272493573264784</v>
      </c>
      <c r="N11" s="12">
        <v>100</v>
      </c>
      <c r="O11" s="12">
        <f t="shared" si="3"/>
        <v>44.444444444444443</v>
      </c>
      <c r="P11" s="12">
        <f t="shared" si="4"/>
        <v>52.153110047846894</v>
      </c>
      <c r="Q11" s="12">
        <f t="shared" si="5"/>
        <v>47.846889952153113</v>
      </c>
      <c r="R11" s="12">
        <f t="shared" si="6"/>
        <v>55.555555555555557</v>
      </c>
      <c r="S11" s="39">
        <f t="shared" si="7"/>
        <v>-3.4024455077086699</v>
      </c>
      <c r="T11" s="39">
        <f t="shared" si="8"/>
        <v>-3.4024455077086628</v>
      </c>
    </row>
    <row r="12" spans="1:20" ht="15" x14ac:dyDescent="0.25">
      <c r="A12">
        <v>1.82</v>
      </c>
      <c r="B12">
        <v>2.06</v>
      </c>
      <c r="C12" s="20">
        <f t="shared" si="0"/>
        <v>3.4887442654432999E-2</v>
      </c>
      <c r="D12" s="17">
        <f>IF(OR($A12="",$B12=""),"",A12*'MPTO_working_2-way'!$G11)</f>
        <v>1.883495145631068</v>
      </c>
      <c r="E12" s="22">
        <f>IF(OR($A12="",$B12=""),"",B12*'MPTO_working_2-way'!$G11)</f>
        <v>2.1318681318681318</v>
      </c>
      <c r="F12" s="17">
        <f>IF(OR($A12="",$B12=""),"",'MPTO_working_2-way'!D11)</f>
        <v>1.8796751228316457</v>
      </c>
      <c r="G12" s="22">
        <f>IF(OR($A12="",$B12=""),"",'MPTO_working_2-way'!E11)</f>
        <v>2.1367833124358828</v>
      </c>
      <c r="H12" s="17">
        <f>IF(OR($A12="",$B12=""),"",'OddsRatio_working_2-way'!M11)</f>
        <v>1.8795367562872962</v>
      </c>
      <c r="I12" s="17">
        <f>IF(OR($A12="",$B12=""),"",'OddsRatio_working_2-way'!N11)</f>
        <v>2.1369621483713819</v>
      </c>
      <c r="J12" s="17">
        <f>IF('Log_working_2-way'!$D11="","",A12^('Log_working_2-way'!$D11))</f>
        <v>1.8777999804454721</v>
      </c>
      <c r="K12" s="22">
        <f>IF('Log_working_2-way'!$D11="","",B12^('Log_working_2-way'!$D11))</f>
        <v>2.139211690905316</v>
      </c>
      <c r="L12" s="33">
        <f t="shared" si="1"/>
        <v>0.53092783505154639</v>
      </c>
      <c r="M12" s="33">
        <f t="shared" si="2"/>
        <v>0.46907216494845361</v>
      </c>
      <c r="N12" s="12">
        <v>100</v>
      </c>
      <c r="O12" s="12">
        <f t="shared" si="3"/>
        <v>45.054945054945051</v>
      </c>
      <c r="P12" s="12">
        <f t="shared" si="4"/>
        <v>51.456310679611654</v>
      </c>
      <c r="Q12" s="12">
        <f t="shared" si="5"/>
        <v>48.543689320388353</v>
      </c>
      <c r="R12" s="12">
        <f t="shared" si="6"/>
        <v>54.945054945054942</v>
      </c>
      <c r="S12" s="39">
        <f t="shared" si="7"/>
        <v>-3.4887442654433016</v>
      </c>
      <c r="T12" s="39">
        <f t="shared" si="8"/>
        <v>-3.4887442654432874</v>
      </c>
    </row>
    <row r="13" spans="1:20" ht="15" x14ac:dyDescent="0.25">
      <c r="A13">
        <v>1.86</v>
      </c>
      <c r="B13">
        <v>2.0299999999999998</v>
      </c>
      <c r="C13" s="20">
        <f t="shared" si="0"/>
        <v>3.0245246040574214E-2</v>
      </c>
      <c r="D13" s="17">
        <f>IF(OR($A13="",$B13=""),"",A13*'MPTO_working_2-way'!$G12)</f>
        <v>1.9162561576354682</v>
      </c>
      <c r="E13" s="22">
        <f>IF(OR($A13="",$B13=""),"",B13*'MPTO_working_2-way'!$G12)</f>
        <v>2.0913978494623655</v>
      </c>
      <c r="F13" s="17">
        <f>IF(OR($A13="",$B13=""),"",'MPTO_working_2-way'!D12)</f>
        <v>1.9138324294186226</v>
      </c>
      <c r="G13" s="22">
        <f>IF(OR($A13="",$B13=""),"",'MPTO_working_2-way'!E12)</f>
        <v>2.0942925287037548</v>
      </c>
      <c r="H13" s="17">
        <f>IF(OR($A13="",$B13=""),"",'OddsRatio_working_2-way'!M12)</f>
        <v>1.9137567818137824</v>
      </c>
      <c r="I13" s="17">
        <f>IF(OR($A13="",$B13=""),"",'OddsRatio_working_2-way'!N12)</f>
        <v>2.0943831224048783</v>
      </c>
      <c r="J13" s="17">
        <f>IF('Log_working_2-way'!$D12="","",A13^('Log_working_2-way'!$D12))</f>
        <v>1.9126582447390832</v>
      </c>
      <c r="K13" s="22">
        <f>IF('Log_working_2-way'!$D12="","",B13^('Log_working_2-way'!$D12))</f>
        <v>2.0957003958101184</v>
      </c>
      <c r="L13" s="33">
        <f t="shared" si="1"/>
        <v>0.52185089974293053</v>
      </c>
      <c r="M13" s="33">
        <f t="shared" si="2"/>
        <v>0.47814910025706941</v>
      </c>
      <c r="N13" s="12">
        <v>100</v>
      </c>
      <c r="O13" s="12">
        <f t="shared" si="3"/>
        <v>46.236559139784944</v>
      </c>
      <c r="P13" s="12">
        <f t="shared" si="4"/>
        <v>50.73891625615763</v>
      </c>
      <c r="Q13" s="12">
        <f t="shared" si="5"/>
        <v>49.26108374384237</v>
      </c>
      <c r="R13" s="12">
        <f t="shared" si="6"/>
        <v>53.763440860215049</v>
      </c>
      <c r="S13" s="39">
        <f t="shared" si="7"/>
        <v>-3.0245246040574258</v>
      </c>
      <c r="T13" s="39">
        <f t="shared" si="8"/>
        <v>-3.0245246040574187</v>
      </c>
    </row>
    <row r="14" spans="1:20" ht="15" x14ac:dyDescent="0.25">
      <c r="A14">
        <v>1.7</v>
      </c>
      <c r="B14">
        <v>2.2400000000000002</v>
      </c>
      <c r="C14" s="20">
        <f t="shared" si="0"/>
        <v>3.4663865546218364E-2</v>
      </c>
      <c r="D14" s="17">
        <f>IF(OR($A14="",$B14=""),"",A14*'MPTO_working_2-way'!$G13)</f>
        <v>1.7589285714285712</v>
      </c>
      <c r="E14" s="22">
        <f>IF(OR($A14="",$B14=""),"",B14*'MPTO_working_2-way'!$G13)</f>
        <v>2.3176470588235292</v>
      </c>
      <c r="F14" s="17">
        <f>IF(OR($A14="",$B14=""),"",'MPTO_working_2-way'!D13)</f>
        <v>1.7516099356025756</v>
      </c>
      <c r="G14" s="22">
        <f>IF(OR($A14="",$B14=""),"",'MPTO_working_2-way'!E13)</f>
        <v>2.3304773561811505</v>
      </c>
      <c r="H14" s="17">
        <f>IF(OR($A14="",$B14=""),"",'OddsRatio_working_2-way'!M13)</f>
        <v>1.7513428837969105</v>
      </c>
      <c r="I14" s="17">
        <f>IF(OR($A14="",$B14=""),"",'OddsRatio_working_2-way'!N13)</f>
        <v>2.3309502512973848</v>
      </c>
      <c r="J14" s="17">
        <f>IF('Log_working_2-way'!$D13="","",A14^('Log_working_2-way'!$D13))</f>
        <v>1.7480183212340654</v>
      </c>
      <c r="K14" s="22">
        <f>IF('Log_working_2-way'!$D13="","",B14^('Log_working_2-way'!$D13))</f>
        <v>2.3368656510313084</v>
      </c>
      <c r="L14" s="33">
        <f t="shared" si="1"/>
        <v>0.56852791878172593</v>
      </c>
      <c r="M14" s="33">
        <f t="shared" si="2"/>
        <v>0.43147208121827418</v>
      </c>
      <c r="N14" s="12">
        <v>100</v>
      </c>
      <c r="O14" s="12">
        <f t="shared" si="3"/>
        <v>41.176470588235297</v>
      </c>
      <c r="P14" s="12">
        <f t="shared" si="4"/>
        <v>55.357142857142868</v>
      </c>
      <c r="Q14" s="12">
        <f t="shared" si="5"/>
        <v>44.642857142857139</v>
      </c>
      <c r="R14" s="12">
        <f t="shared" si="6"/>
        <v>58.82352941176471</v>
      </c>
      <c r="S14" s="39">
        <f t="shared" si="7"/>
        <v>-3.4663865546218418</v>
      </c>
      <c r="T14" s="39">
        <f t="shared" si="8"/>
        <v>-3.4663865546218418</v>
      </c>
    </row>
    <row r="15" spans="1:20" ht="15" x14ac:dyDescent="0.25">
      <c r="A15">
        <v>1.54</v>
      </c>
      <c r="B15">
        <v>2.64</v>
      </c>
      <c r="C15" s="20">
        <f t="shared" si="0"/>
        <v>2.813852813852824E-2</v>
      </c>
      <c r="D15" s="17">
        <f>IF(OR($A15="",$B15=""),"",A15*'MPTO_working_2-way'!$G14)</f>
        <v>1.5833333333333335</v>
      </c>
      <c r="E15" s="22">
        <f>IF(OR($A15="",$B15=""),"",B15*'MPTO_working_2-way'!$G14)</f>
        <v>2.7142857142857149</v>
      </c>
      <c r="F15" s="17">
        <f>IF(OR($A15="",$B15=""),"",'MPTO_working_2-way'!D14)</f>
        <v>1.5741056218057923</v>
      </c>
      <c r="G15" s="22">
        <f>IF(OR($A15="",$B15=""),"",'MPTO_working_2-way'!E14)</f>
        <v>2.7418397626112765</v>
      </c>
      <c r="H15" s="17">
        <f>IF(OR($A15="",$B15=""),"",'OddsRatio_working_2-way'!M14)</f>
        <v>1.5738190417570046</v>
      </c>
      <c r="I15" s="17">
        <f>IF(OR($A15="",$B15=""),"",'OddsRatio_working_2-way'!N14)</f>
        <v>2.7427096823731243</v>
      </c>
      <c r="J15" s="17">
        <f>IF('Log_working_2-way'!$D14="","",A15^('Log_working_2-way'!$D14))</f>
        <v>1.5696230042233144</v>
      </c>
      <c r="K15" s="22">
        <f>IF('Log_working_2-way'!$D14="","",B15^('Log_working_2-way'!$D14))</f>
        <v>2.7555470769012813</v>
      </c>
      <c r="L15" s="33">
        <f t="shared" si="1"/>
        <v>0.63157894736842102</v>
      </c>
      <c r="M15" s="33">
        <f t="shared" si="2"/>
        <v>0.36842105263157887</v>
      </c>
      <c r="N15" s="12">
        <v>100</v>
      </c>
      <c r="O15" s="12">
        <f t="shared" si="3"/>
        <v>35.064935064935064</v>
      </c>
      <c r="P15" s="12">
        <f t="shared" si="4"/>
        <v>62.121212121212118</v>
      </c>
      <c r="Q15" s="12">
        <f t="shared" si="5"/>
        <v>37.878787878787875</v>
      </c>
      <c r="R15" s="12">
        <f t="shared" si="6"/>
        <v>64.935064935064929</v>
      </c>
      <c r="S15" s="39">
        <f t="shared" si="7"/>
        <v>-2.8138528138528116</v>
      </c>
      <c r="T15" s="39">
        <f t="shared" si="8"/>
        <v>-2.8138528138528116</v>
      </c>
    </row>
    <row r="16" spans="1:20" ht="15" x14ac:dyDescent="0.25">
      <c r="A16">
        <v>1.71</v>
      </c>
      <c r="B16">
        <v>2.25</v>
      </c>
      <c r="C16" s="20">
        <f t="shared" si="0"/>
        <v>2.9239766081871288E-2</v>
      </c>
      <c r="D16" s="17">
        <f>IF(OR($A16="",$B16=""),"",A16*'MPTO_working_2-way'!$G15)</f>
        <v>1.7599999999999998</v>
      </c>
      <c r="E16" s="22">
        <f>IF(OR($A16="",$B16=""),"",B16*'MPTO_working_2-way'!$G15)</f>
        <v>2.3157894736842106</v>
      </c>
      <c r="F16" s="17">
        <f>IF(OR($A16="",$B16=""),"",'MPTO_working_2-way'!D15)</f>
        <v>1.7538461538461536</v>
      </c>
      <c r="G16" s="22">
        <f>IF(OR($A16="",$B16=""),"",'MPTO_working_2-way'!E15)</f>
        <v>2.3265306122448979</v>
      </c>
      <c r="H16" s="17">
        <f>IF(OR($A16="",$B16=""),"",'OddsRatio_working_2-way'!M15)</f>
        <v>1.753657747256671</v>
      </c>
      <c r="I16" s="17">
        <f>IF(OR($A16="",$B16=""),"",'OddsRatio_working_2-way'!N15)</f>
        <v>2.3268622310856886</v>
      </c>
      <c r="J16" s="17">
        <f>IF('Log_working_2-way'!$D15="","",A16^('Log_working_2-way'!$D15))</f>
        <v>1.7508722508087184</v>
      </c>
      <c r="K16" s="22">
        <f>IF('Log_working_2-way'!$D15="","",B16^('Log_working_2-way'!$D15))</f>
        <v>2.331784466562643</v>
      </c>
      <c r="L16" s="33">
        <f t="shared" si="1"/>
        <v>0.56818181818181823</v>
      </c>
      <c r="M16" s="33">
        <f t="shared" si="2"/>
        <v>0.43181818181818182</v>
      </c>
      <c r="N16" s="12">
        <v>100</v>
      </c>
      <c r="O16" s="12">
        <f t="shared" si="3"/>
        <v>41.520467836257311</v>
      </c>
      <c r="P16" s="12">
        <f t="shared" si="4"/>
        <v>55.55555555555555</v>
      </c>
      <c r="Q16" s="12">
        <f t="shared" si="5"/>
        <v>44.444444444444443</v>
      </c>
      <c r="R16" s="12">
        <f t="shared" si="6"/>
        <v>58.479532163742689</v>
      </c>
      <c r="S16" s="39">
        <f t="shared" si="7"/>
        <v>-2.9239766081871323</v>
      </c>
      <c r="T16" s="39">
        <f t="shared" si="8"/>
        <v>-2.9239766081871394</v>
      </c>
    </row>
    <row r="17" spans="1:20" ht="15" x14ac:dyDescent="0.25">
      <c r="A17">
        <v>1.41</v>
      </c>
      <c r="B17">
        <v>3.12</v>
      </c>
      <c r="C17" s="20">
        <f t="shared" si="0"/>
        <v>2.9732678668848767E-2</v>
      </c>
      <c r="D17" s="17">
        <f>IF(OR($A17="",$B17=""),"",A17*'MPTO_working_2-way'!$G16)</f>
        <v>1.4519230769230766</v>
      </c>
      <c r="E17" s="22">
        <f>IF(OR($A17="",$B17=""),"",B17*'MPTO_working_2-way'!$G16)</f>
        <v>3.2127659574468082</v>
      </c>
      <c r="F17" s="17">
        <f>IF(OR($A17="",$B17=""),"",'MPTO_working_2-way'!D16)</f>
        <v>1.4401885680612845</v>
      </c>
      <c r="G17" s="22">
        <f>IF(OR($A17="",$B17=""),"",'MPTO_working_2-way'!E16)</f>
        <v>3.271753681392235</v>
      </c>
      <c r="H17" s="17">
        <f>IF(OR($A17="",$B17=""),"",'OddsRatio_working_2-way'!M16)</f>
        <v>1.4397683781436479</v>
      </c>
      <c r="I17" s="17">
        <f>IF(OR($A17="",$B17=""),"",'OddsRatio_working_2-way'!N16)</f>
        <v>3.2739242967427638</v>
      </c>
      <c r="J17" s="17">
        <f>IF('Log_working_2-way'!$D16="","",A17^('Log_working_2-way'!$D16))</f>
        <v>1.4343709137671439</v>
      </c>
      <c r="K17" s="22">
        <f>IF('Log_working_2-way'!$D16="","",B17^('Log_working_2-way'!$D16))</f>
        <v>3.3021799303437929</v>
      </c>
      <c r="L17" s="33">
        <f t="shared" ref="L17" si="9">(1/D17)</f>
        <v>0.68874172185430471</v>
      </c>
      <c r="M17" s="33">
        <f t="shared" ref="M17" si="10">(1/E17)</f>
        <v>0.3112582781456954</v>
      </c>
      <c r="N17" s="12">
        <v>100</v>
      </c>
      <c r="O17" s="12">
        <f t="shared" si="3"/>
        <v>29.078014184397166</v>
      </c>
      <c r="P17" s="12">
        <f t="shared" si="4"/>
        <v>67.948717948717942</v>
      </c>
      <c r="Q17" s="12">
        <f t="shared" si="5"/>
        <v>32.051282051282051</v>
      </c>
      <c r="R17" s="12">
        <f t="shared" si="6"/>
        <v>70.921985815602838</v>
      </c>
      <c r="S17" s="39">
        <f t="shared" si="7"/>
        <v>-2.9732678668848855</v>
      </c>
      <c r="T17" s="39">
        <f t="shared" si="8"/>
        <v>-2.9732678668848962</v>
      </c>
    </row>
    <row r="18" spans="1:20" ht="15" x14ac:dyDescent="0.25">
      <c r="A18">
        <v>2.06</v>
      </c>
      <c r="B18">
        <v>1.84</v>
      </c>
      <c r="C18" s="20">
        <f t="shared" si="0"/>
        <v>2.891515407344869E-2</v>
      </c>
      <c r="D18" s="17">
        <f>IF(OR($A18="",$B18=""),"",A18*'MPTO_working_2-way'!$G17)</f>
        <v>2.1195652173913042</v>
      </c>
      <c r="E18" s="22">
        <f>IF(OR($A18="",$B18=""),"",B18*'MPTO_working_2-way'!$G17)</f>
        <v>1.8932038834951457</v>
      </c>
      <c r="F18" s="17">
        <f>IF(OR($A18="",$B18=""),"",'MPTO_working_2-way'!D17)</f>
        <v>2.1232354918216445</v>
      </c>
      <c r="G18" s="22">
        <f>IF(OR($A18="",$B18=""),"",'MPTO_working_2-way'!E17)</f>
        <v>1.8902852583283463</v>
      </c>
      <c r="H18" s="17">
        <f>IF(OR($A18="",$B18=""),"",'OddsRatio_working_2-way'!M17)</f>
        <v>2.123345344008138</v>
      </c>
      <c r="I18" s="17">
        <f>IF(OR($A18="",$B18=""),"",'OddsRatio_working_2-way'!N17)</f>
        <v>1.8901981971385247</v>
      </c>
      <c r="J18" s="17">
        <f>IF('Log_working_2-way'!$D17="","",A18^('Log_working_2-way'!$D17))</f>
        <v>2.1250149218724146</v>
      </c>
      <c r="K18" s="22">
        <f>IF('Log_working_2-way'!$D17="","",B18^('Log_working_2-way'!$D17))</f>
        <v>1.8888770989238437</v>
      </c>
      <c r="L18" s="33">
        <f t="shared" ref="L18" si="11">(1/D18)</f>
        <v>0.47179487179487184</v>
      </c>
      <c r="M18" s="33">
        <f t="shared" ref="M18" si="12">(1/E18)</f>
        <v>0.52820512820512822</v>
      </c>
      <c r="N18" s="12">
        <v>100</v>
      </c>
      <c r="O18" s="12">
        <f t="shared" si="3"/>
        <v>51.456310679611654</v>
      </c>
      <c r="P18" s="12">
        <f t="shared" si="4"/>
        <v>45.652173913043477</v>
      </c>
      <c r="Q18" s="12">
        <f t="shared" si="5"/>
        <v>54.347826086956516</v>
      </c>
      <c r="R18" s="12">
        <f t="shared" si="6"/>
        <v>48.543689320388353</v>
      </c>
      <c r="S18" s="39">
        <f t="shared" si="7"/>
        <v>-2.8915154073448619</v>
      </c>
      <c r="T18" s="39">
        <f t="shared" si="8"/>
        <v>-2.8915154073448761</v>
      </c>
    </row>
    <row r="19" spans="1:20" ht="15" x14ac:dyDescent="0.25">
      <c r="A19">
        <v>2.38</v>
      </c>
      <c r="B19">
        <v>1.63</v>
      </c>
      <c r="C19" s="20">
        <f t="shared" si="0"/>
        <v>3.3664999742228252E-2</v>
      </c>
      <c r="D19" s="17">
        <f>IF(OR($A19="",$B19=""),"",A19*'MPTO_working_2-way'!$G18)</f>
        <v>2.4601226993865031</v>
      </c>
      <c r="E19" s="22">
        <f>IF(OR($A19="",$B19=""),"",B19*'MPTO_working_2-way'!$G18)</f>
        <v>1.6848739495798319</v>
      </c>
      <c r="F19" s="17">
        <f>IF(OR($A19="",$B19=""),"",'MPTO_working_2-way'!D18)</f>
        <v>2.4793251102447753</v>
      </c>
      <c r="G19" s="22">
        <f>IF(OR($A19="",$B19=""),"",'MPTO_working_2-way'!E18)</f>
        <v>1.6759839288028686</v>
      </c>
      <c r="H19" s="17">
        <f>IF(OR($A19="",$B19=""),"",'OddsRatio_working_2-way'!M18)</f>
        <v>2.4800257398019103</v>
      </c>
      <c r="I19" s="17">
        <f>IF(OR($A19="",$B19=""),"",'OddsRatio_working_2-way'!N18)</f>
        <v>1.6756639246921761</v>
      </c>
      <c r="J19" s="17">
        <f>IF('Log_working_2-way'!$D18="","",A19^('Log_working_2-way'!$D18))</f>
        <v>2.4889275111820632</v>
      </c>
      <c r="K19" s="22">
        <f>IF('Log_working_2-way'!$D18="","",B19^('Log_working_2-way'!$D18))</f>
        <v>1.6716243688761041</v>
      </c>
      <c r="L19" s="33">
        <f t="shared" ref="L19" si="13">(1/D19)</f>
        <v>0.40648379052369077</v>
      </c>
      <c r="M19" s="33">
        <f t="shared" ref="M19" si="14">(1/E19)</f>
        <v>0.59351620947630923</v>
      </c>
      <c r="N19" s="12">
        <v>100</v>
      </c>
      <c r="O19" s="12">
        <f t="shared" si="3"/>
        <v>57.983193277310924</v>
      </c>
      <c r="P19" s="12">
        <f t="shared" si="4"/>
        <v>38.650306748466257</v>
      </c>
      <c r="Q19" s="12">
        <f t="shared" si="5"/>
        <v>61.349693251533743</v>
      </c>
      <c r="R19" s="12">
        <f t="shared" si="6"/>
        <v>42.016806722689076</v>
      </c>
      <c r="S19" s="39">
        <f t="shared" si="7"/>
        <v>-3.366499974222819</v>
      </c>
      <c r="T19" s="39">
        <f t="shared" si="8"/>
        <v>-3.366499974222819</v>
      </c>
    </row>
    <row r="20" spans="1:20" ht="15" x14ac:dyDescent="0.25">
      <c r="A20">
        <v>2.14</v>
      </c>
      <c r="B20">
        <v>1.76</v>
      </c>
      <c r="C20" s="20">
        <f t="shared" si="0"/>
        <v>3.5471537807986397E-2</v>
      </c>
      <c r="D20" s="17">
        <f>IF(OR($A20="",$B20=""),"",A20*'MPTO_working_2-way'!$G19)</f>
        <v>2.2159090909090908</v>
      </c>
      <c r="E20" s="22">
        <f>IF(OR($A20="",$B20=""),"",B20*'MPTO_working_2-way'!$G19)</f>
        <v>1.8224299065420562</v>
      </c>
      <c r="F20" s="17">
        <f>IF(OR($A20="",$B20=""),"",'MPTO_working_2-way'!D19)</f>
        <v>2.2244271202456889</v>
      </c>
      <c r="G20" s="22">
        <f>IF(OR($A20="",$B20=""),"",'MPTO_working_2-way'!E19)</f>
        <v>1.8167084699980707</v>
      </c>
      <c r="H20" s="17">
        <f>IF(OR($A20="",$B20=""),"",'OddsRatio_working_2-way'!M19)</f>
        <v>2.2247448713915889</v>
      </c>
      <c r="I20" s="17">
        <f>IF(OR($A20="",$B20=""),"",'OddsRatio_working_2-way'!N19)</f>
        <v>1.8164965809277254</v>
      </c>
      <c r="J20" s="17">
        <f>IF('Log_working_2-way'!$D19="","",A20^('Log_working_2-way'!$D19))</f>
        <v>2.2286583340561452</v>
      </c>
      <c r="K20" s="22">
        <f>IF('Log_working_2-way'!$D19="","",B20^('Log_working_2-way'!$D19))</f>
        <v>1.8138959157983681</v>
      </c>
      <c r="L20" s="33">
        <f t="shared" ref="L20" si="15">(1/D20)</f>
        <v>0.45128205128205129</v>
      </c>
      <c r="M20" s="33">
        <f t="shared" ref="M20" si="16">(1/E20)</f>
        <v>0.54871794871794866</v>
      </c>
      <c r="N20" s="12">
        <v>100</v>
      </c>
      <c r="O20" s="12">
        <f t="shared" si="3"/>
        <v>53.271028037383175</v>
      </c>
      <c r="P20" s="12">
        <f t="shared" si="4"/>
        <v>43.181818181818187</v>
      </c>
      <c r="Q20" s="12">
        <f t="shared" si="5"/>
        <v>56.81818181818182</v>
      </c>
      <c r="R20" s="12">
        <f t="shared" si="6"/>
        <v>46.728971962616825</v>
      </c>
      <c r="S20" s="39">
        <f t="shared" si="7"/>
        <v>-3.5471537807986451</v>
      </c>
      <c r="T20" s="39">
        <f t="shared" si="8"/>
        <v>-3.547153780798638</v>
      </c>
    </row>
    <row r="21" spans="1:20" ht="15" x14ac:dyDescent="0.25">
      <c r="A21">
        <v>2.09</v>
      </c>
      <c r="B21">
        <v>1.81</v>
      </c>
      <c r="C21" s="20">
        <f t="shared" si="0"/>
        <v>3.0955087366835166E-2</v>
      </c>
      <c r="D21" s="17">
        <f>IF(OR($A21="",$B21=""),"",A21*'MPTO_working_2-way'!$G20)</f>
        <v>2.1546961325966851</v>
      </c>
      <c r="E21" s="22">
        <f>IF(OR($A21="",$B21=""),"",B21*'MPTO_working_2-way'!$G20)</f>
        <v>1.8660287081339717</v>
      </c>
      <c r="F21" s="17">
        <f>IF(OR($A21="",$B21=""),"",'MPTO_working_2-way'!D20)</f>
        <v>2.159867538325388</v>
      </c>
      <c r="G21" s="22">
        <f>IF(OR($A21="",$B21=""),"",'MPTO_working_2-way'!E20)</f>
        <v>1.8621674173619833</v>
      </c>
      <c r="H21" s="17">
        <f>IF(OR($A21="",$B21=""),"",'OddsRatio_working_2-way'!M20)</f>
        <v>2.1600340565456171</v>
      </c>
      <c r="I21" s="17">
        <f>IF(OR($A21="",$B21=""),"",'OddsRatio_working_2-way'!N20)</f>
        <v>1.8620436566990362</v>
      </c>
      <c r="J21" s="17">
        <f>IF('Log_working_2-way'!$D20="","",A21^('Log_working_2-way'!$D20))</f>
        <v>2.1623937828196005</v>
      </c>
      <c r="K21" s="22">
        <f>IF('Log_working_2-way'!$D20="","",B21^('Log_working_2-way'!$D20))</f>
        <v>1.8602936584659731</v>
      </c>
      <c r="L21" s="33">
        <f t="shared" ref="L21" si="17">(1/D21)</f>
        <v>0.46410256410256412</v>
      </c>
      <c r="M21" s="33">
        <f t="shared" ref="M21" si="18">(1/E21)</f>
        <v>0.53589743589743577</v>
      </c>
      <c r="N21" s="12">
        <v>100</v>
      </c>
      <c r="O21" s="12">
        <f t="shared" si="3"/>
        <v>52.153110047846894</v>
      </c>
      <c r="P21" s="12">
        <f t="shared" si="4"/>
        <v>44.751381215469614</v>
      </c>
      <c r="Q21" s="12">
        <f t="shared" si="5"/>
        <v>55.248618784530393</v>
      </c>
      <c r="R21" s="12">
        <f t="shared" si="6"/>
        <v>47.846889952153113</v>
      </c>
      <c r="S21" s="39">
        <f t="shared" si="7"/>
        <v>-3.0955087366834988</v>
      </c>
      <c r="T21" s="39">
        <f t="shared" si="8"/>
        <v>-3.0955087366834988</v>
      </c>
    </row>
    <row r="22" spans="1:20" ht="15" x14ac:dyDescent="0.25">
      <c r="A22">
        <v>2.38</v>
      </c>
      <c r="B22">
        <v>1.63</v>
      </c>
      <c r="C22" s="20">
        <f t="shared" si="0"/>
        <v>3.3664999742228252E-2</v>
      </c>
      <c r="D22" s="17">
        <f>IF(OR($A22="",$B22=""),"",A22*'MPTO_working_2-way'!$G21)</f>
        <v>2.4601226993865031</v>
      </c>
      <c r="E22" s="22">
        <f>IF(OR($A22="",$B22=""),"",B22*'MPTO_working_2-way'!$G21)</f>
        <v>1.6848739495798319</v>
      </c>
      <c r="F22" s="17">
        <f>IF(OR($A22="",$B22=""),"",'MPTO_working_2-way'!D21)</f>
        <v>2.4793251102447753</v>
      </c>
      <c r="G22" s="22">
        <f>IF(OR($A22="",$B22=""),"",'MPTO_working_2-way'!E21)</f>
        <v>1.6759839288028686</v>
      </c>
      <c r="H22" s="17">
        <f>IF(OR($A22="",$B22=""),"",'OddsRatio_working_2-way'!M21)</f>
        <v>2.4800257398019103</v>
      </c>
      <c r="I22" s="17">
        <f>IF(OR($A22="",$B22=""),"",'OddsRatio_working_2-way'!N21)</f>
        <v>1.6756639246921761</v>
      </c>
      <c r="J22" s="17">
        <f>IF('Log_working_2-way'!$D21="","",A22^('Log_working_2-way'!$D21))</f>
        <v>2.4889275111820632</v>
      </c>
      <c r="K22" s="22">
        <f>IF('Log_working_2-way'!$D21="","",B22^('Log_working_2-way'!$D21))</f>
        <v>1.6716243688761041</v>
      </c>
      <c r="L22" s="33">
        <f t="shared" ref="L22" si="19">(1/D22)</f>
        <v>0.40648379052369077</v>
      </c>
      <c r="M22" s="33">
        <f t="shared" ref="M22" si="20">(1/E22)</f>
        <v>0.59351620947630923</v>
      </c>
      <c r="N22" s="12">
        <v>100</v>
      </c>
      <c r="O22" s="12">
        <f t="shared" si="3"/>
        <v>57.983193277310924</v>
      </c>
      <c r="P22" s="12">
        <f t="shared" si="4"/>
        <v>38.650306748466257</v>
      </c>
      <c r="Q22" s="12">
        <f t="shared" si="5"/>
        <v>61.349693251533743</v>
      </c>
      <c r="R22" s="12">
        <f t="shared" si="6"/>
        <v>42.016806722689076</v>
      </c>
      <c r="S22" s="39">
        <f t="shared" si="7"/>
        <v>-3.366499974222819</v>
      </c>
      <c r="T22" s="39">
        <f t="shared" si="8"/>
        <v>-3.366499974222819</v>
      </c>
    </row>
    <row r="23" spans="1:20" ht="15" x14ac:dyDescent="0.25">
      <c r="A23">
        <v>2.4300000000000002</v>
      </c>
      <c r="B23">
        <v>1.61</v>
      </c>
      <c r="C23" s="20">
        <f t="shared" si="0"/>
        <v>3.2640646167216181E-2</v>
      </c>
      <c r="D23" s="17">
        <f>IF(OR($A23="",$B23=""),"",A23*'MPTO_working_2-way'!$G22)</f>
        <v>2.5093167701863357</v>
      </c>
      <c r="E23" s="22">
        <f>IF(OR($A23="",$B23=""),"",B23*'MPTO_working_2-way'!$G22)</f>
        <v>1.6625514403292181</v>
      </c>
      <c r="F23" s="17">
        <f>IF(OR($A23="",$B23=""),"",'MPTO_working_2-way'!D22)</f>
        <v>2.5303495779840248</v>
      </c>
      <c r="G23" s="22">
        <f>IF(OR($A23="",$B23=""),"",'MPTO_working_2-way'!E22)</f>
        <v>1.6534454704900365</v>
      </c>
      <c r="H23" s="17">
        <f>IF(OR($A23="",$B23=""),"",'OddsRatio_working_2-way'!M22)</f>
        <v>2.5310983949707371</v>
      </c>
      <c r="I23" s="17">
        <f>IF(OR($A23="",$B23=""),"",'OddsRatio_working_2-way'!N22)</f>
        <v>1.6531258887637414</v>
      </c>
      <c r="J23" s="17">
        <f>IF('Log_working_2-way'!$D22="","",A23^('Log_working_2-way'!$D22))</f>
        <v>2.5408594420942658</v>
      </c>
      <c r="K23" s="22">
        <f>IF('Log_working_2-way'!$D22="","",B23^('Log_working_2-way'!$D22))</f>
        <v>1.6489884623355247</v>
      </c>
      <c r="L23" s="33">
        <f t="shared" ref="L23" si="21">(1/D23)</f>
        <v>0.39851485148514848</v>
      </c>
      <c r="M23" s="33">
        <f t="shared" ref="M23" si="22">(1/E23)</f>
        <v>0.60148514851485146</v>
      </c>
      <c r="N23" s="12">
        <v>100</v>
      </c>
      <c r="O23" s="12">
        <f t="shared" si="3"/>
        <v>58.847736625514408</v>
      </c>
      <c r="P23" s="12">
        <f t="shared" si="4"/>
        <v>37.888198757763973</v>
      </c>
      <c r="Q23" s="12">
        <f t="shared" si="5"/>
        <v>62.11180124223602</v>
      </c>
      <c r="R23" s="12">
        <f t="shared" si="6"/>
        <v>41.152263374485592</v>
      </c>
      <c r="S23" s="39">
        <f t="shared" si="7"/>
        <v>-3.2640646167216119</v>
      </c>
      <c r="T23" s="39">
        <f t="shared" si="8"/>
        <v>-3.264064616721619</v>
      </c>
    </row>
    <row r="24" spans="1:20" ht="15" x14ac:dyDescent="0.25">
      <c r="A24">
        <v>2.5299999999999998</v>
      </c>
      <c r="B24">
        <v>1.56</v>
      </c>
      <c r="C24" s="20">
        <f t="shared" si="0"/>
        <v>3.6282558021688338E-2</v>
      </c>
      <c r="D24" s="17">
        <f>IF(OR($A24="",$B24=""),"",A24*'MPTO_working_2-way'!$G23)</f>
        <v>2.6217948717948714</v>
      </c>
      <c r="E24" s="22">
        <f>IF(OR($A24="",$B24=""),"",B24*'MPTO_working_2-way'!$G23)</f>
        <v>1.6166007905138338</v>
      </c>
      <c r="F24" s="17">
        <f>IF(OR($A24="",$B24=""),"",'MPTO_working_2-way'!D23)</f>
        <v>2.6517065305025525</v>
      </c>
      <c r="G24" s="22">
        <f>IF(OR($A24="",$B24=""),"",'MPTO_working_2-way'!E23)</f>
        <v>1.6054344288968434</v>
      </c>
      <c r="H24" s="17">
        <f>IF(OR($A24="",$B24=""),"",'OddsRatio_working_2-way'!M23)</f>
        <v>2.6529194950580188</v>
      </c>
      <c r="I24" s="17">
        <f>IF(OR($A24="",$B24=""),"",'OddsRatio_working_2-way'!N23)</f>
        <v>1.6049901419820203</v>
      </c>
      <c r="J24" s="17">
        <f>IF('Log_working_2-way'!$D23="","",A24^('Log_working_2-way'!$D23))</f>
        <v>2.6669477843763532</v>
      </c>
      <c r="K24" s="22">
        <f>IF('Log_working_2-way'!$D23="","",B24^('Log_working_2-way'!$D23))</f>
        <v>1.59989881469138</v>
      </c>
      <c r="L24" s="33">
        <f t="shared" ref="L24" si="23">(1/D24)</f>
        <v>0.38141809290953549</v>
      </c>
      <c r="M24" s="33">
        <f t="shared" ref="M24" si="24">(1/E24)</f>
        <v>0.61858190709046468</v>
      </c>
      <c r="N24" s="12">
        <v>100</v>
      </c>
      <c r="O24" s="12">
        <f t="shared" ref="O24" si="25">(1/A24)*((N24*A24)-N24)</f>
        <v>60.474308300395251</v>
      </c>
      <c r="P24" s="12">
        <f t="shared" ref="P24" si="26">(1/B24)*((N24*B24)-N24)</f>
        <v>35.897435897435898</v>
      </c>
      <c r="Q24" s="12">
        <f t="shared" ref="Q24" si="27">(1/B24)*N24</f>
        <v>64.102564102564102</v>
      </c>
      <c r="R24" s="12">
        <f t="shared" ref="R24" si="28">(1/A24)*N24</f>
        <v>39.525691699604749</v>
      </c>
      <c r="S24" s="39">
        <f t="shared" ref="S24" si="29">O24-Q24</f>
        <v>-3.6282558021688516</v>
      </c>
      <c r="T24" s="39">
        <f t="shared" ref="T24" si="30">P24-R24</f>
        <v>-3.6282558021688516</v>
      </c>
    </row>
    <row r="25" spans="1:20" ht="15" x14ac:dyDescent="0.25">
      <c r="A25">
        <v>2.2799999999999998</v>
      </c>
      <c r="B25">
        <v>1.68</v>
      </c>
      <c r="C25" s="20">
        <f t="shared" si="0"/>
        <v>3.383458646616555E-2</v>
      </c>
      <c r="D25" s="17">
        <f>IF(OR($A25="",$B25=""),"",A25*'MPTO_working_2-way'!$G24)</f>
        <v>2.3571428571428572</v>
      </c>
      <c r="E25" s="22">
        <f>IF(OR($A25="",$B25=""),"",B25*'MPTO_working_2-way'!$G24)</f>
        <v>1.736842105263158</v>
      </c>
      <c r="F25" s="17">
        <f>IF(OR($A25="",$B25=""),"",'MPTO_working_2-way'!D24)</f>
        <v>2.3714710252600297</v>
      </c>
      <c r="G25" s="22">
        <f>IF(OR($A25="",$B25=""),"",'MPTO_working_2-way'!E24)</f>
        <v>1.7291440953412784</v>
      </c>
      <c r="H25" s="17">
        <f>IF(OR($A25="",$B25=""),"",'OddsRatio_working_2-way'!M24)</f>
        <v>2.3719886811400706</v>
      </c>
      <c r="I25" s="17">
        <f>IF(OR($A25="",$B25=""),"",'OddsRatio_working_2-way'!N24)</f>
        <v>1.728868986855663</v>
      </c>
      <c r="J25" s="17">
        <f>IF('Log_working_2-way'!$D24="","",A25^('Log_working_2-way'!$D24))</f>
        <v>2.3786002597874161</v>
      </c>
      <c r="K25" s="22">
        <f>IF('Log_working_2-way'!$D24="","",B25^('Log_working_2-way'!$D24))</f>
        <v>1.7253734306956654</v>
      </c>
      <c r="L25" s="33">
        <f t="shared" ref="L25" si="31">(1/D25)</f>
        <v>0.42424242424242425</v>
      </c>
      <c r="M25" s="33">
        <f t="shared" ref="M25" si="32">(1/E25)</f>
        <v>0.57575757575757569</v>
      </c>
      <c r="N25" s="12">
        <v>100</v>
      </c>
      <c r="O25" s="12">
        <f t="shared" ref="O25" si="33">(1/A25)*((N25*A25)-N25)</f>
        <v>56.140350877192972</v>
      </c>
      <c r="P25" s="12">
        <f t="shared" ref="P25" si="34">(1/B25)*((N25*B25)-N25)</f>
        <v>40.476190476190474</v>
      </c>
      <c r="Q25" s="12">
        <f t="shared" ref="Q25" si="35">(1/B25)*N25</f>
        <v>59.523809523809526</v>
      </c>
      <c r="R25" s="12">
        <f t="shared" ref="R25" si="36">(1/A25)*N25</f>
        <v>43.859649122807021</v>
      </c>
      <c r="S25" s="39">
        <f t="shared" ref="S25" si="37">O25-Q25</f>
        <v>-3.3834586466165533</v>
      </c>
      <c r="T25" s="39">
        <f t="shared" ref="T25" si="38">P25-R25</f>
        <v>-3.3834586466165462</v>
      </c>
    </row>
    <row r="26" spans="1:20" ht="15" x14ac:dyDescent="0.25">
      <c r="A26">
        <v>2.19</v>
      </c>
      <c r="B26">
        <v>1.73</v>
      </c>
      <c r="C26" s="20">
        <f t="shared" si="0"/>
        <v>3.4655686647135031E-2</v>
      </c>
      <c r="D26" s="17">
        <f>IF(OR($A26="",$B26=""),"",A26*'MPTO_working_2-way'!$G25)</f>
        <v>2.2658959537572256</v>
      </c>
      <c r="E26" s="22">
        <f>IF(OR($A26="",$B26=""),"",B26*'MPTO_working_2-way'!$G25)</f>
        <v>1.7899543378995435</v>
      </c>
      <c r="F26" s="17">
        <f>IF(OR($A26="",$B26=""),"",'MPTO_working_2-way'!D25)</f>
        <v>2.2763841740018629</v>
      </c>
      <c r="G26" s="22">
        <f>IF(OR($A26="",$B26=""),"",'MPTO_working_2-way'!E25)</f>
        <v>1.7834631769717797</v>
      </c>
      <c r="H26" s="17">
        <f>IF(OR($A26="",$B26=""),"",'OddsRatio_working_2-way'!M25)</f>
        <v>2.2767681803292916</v>
      </c>
      <c r="I26" s="17">
        <f>IF(OR($A26="",$B26=""),"",'OddsRatio_working_2-way'!N25)</f>
        <v>1.7832275391935992</v>
      </c>
      <c r="J26" s="17">
        <f>IF('Log_working_2-way'!$D25="","",A26^('Log_working_2-way'!$D25))</f>
        <v>2.2815927958159761</v>
      </c>
      <c r="K26" s="22">
        <f>IF('Log_working_2-way'!$D25="","",B26^('Log_working_2-way'!$D25))</f>
        <v>1.7802790428165938</v>
      </c>
      <c r="L26" s="33">
        <f t="shared" ref="L26" si="39">(1/D26)</f>
        <v>0.44132653061224486</v>
      </c>
      <c r="M26" s="33">
        <f t="shared" ref="M26" si="40">(1/E26)</f>
        <v>0.55867346938775508</v>
      </c>
      <c r="N26" s="12">
        <v>100</v>
      </c>
      <c r="O26" s="12">
        <f t="shared" ref="O26:O27" si="41">(1/A26)*((N26*A26)-N26)</f>
        <v>54.337899543379002</v>
      </c>
      <c r="P26" s="12">
        <f t="shared" ref="P26:P27" si="42">(1/B26)*((N26*B26)-N26)</f>
        <v>42.196531791907518</v>
      </c>
      <c r="Q26" s="12">
        <f t="shared" ref="Q26:Q27" si="43">(1/B26)*N26</f>
        <v>57.80346820809249</v>
      </c>
      <c r="R26" s="12">
        <f t="shared" ref="R26:R27" si="44">(1/A26)*N26</f>
        <v>45.662100456621005</v>
      </c>
      <c r="S26" s="39">
        <f t="shared" ref="S26" si="45">O26-Q26</f>
        <v>-3.4655686647134871</v>
      </c>
      <c r="T26" s="39">
        <f t="shared" ref="T26" si="46">P26-R26</f>
        <v>-3.4655686647134871</v>
      </c>
    </row>
    <row r="27" spans="1:20" ht="15" x14ac:dyDescent="0.25">
      <c r="A27">
        <v>1.94</v>
      </c>
      <c r="B27">
        <v>1.94</v>
      </c>
      <c r="C27" s="20">
        <f t="shared" si="0"/>
        <v>3.0927835051546504E-2</v>
      </c>
      <c r="D27" s="17">
        <f>IF(OR($A27="",$B27=""),"",A27*'MPTO_working_2-way'!$G26)</f>
        <v>2</v>
      </c>
      <c r="E27" s="22">
        <f>IF(OR($A27="",$B27=""),"",B27*'MPTO_working_2-way'!$G26)</f>
        <v>2</v>
      </c>
      <c r="F27" s="17">
        <f>IF(OR($A27="",$B27=""),"",'MPTO_working_2-way'!D26)</f>
        <v>2.0000000000000004</v>
      </c>
      <c r="G27" s="22">
        <f>IF(OR($A27="",$B27=""),"",'MPTO_working_2-way'!E26)</f>
        <v>2.0000000000000004</v>
      </c>
      <c r="H27" s="17">
        <f>IF(OR($A27="",$B27=""),"",'OddsRatio_working_2-way'!M26)</f>
        <v>2.0000000000000004</v>
      </c>
      <c r="I27" s="17">
        <f>IF(OR($A27="",$B27=""),"",'OddsRatio_working_2-way'!N26)</f>
        <v>2.0000000000000004</v>
      </c>
      <c r="J27" s="17">
        <f>IF('Log_working_2-way'!$D26="","",A27^('Log_working_2-way'!$D26))</f>
        <v>1.9999999999999891</v>
      </c>
      <c r="K27" s="22">
        <f>IF('Log_working_2-way'!$D26="","",B27^('Log_working_2-way'!$D26))</f>
        <v>1.9999999999999891</v>
      </c>
      <c r="L27" s="33">
        <f t="shared" ref="L27" si="47">(1/D27)</f>
        <v>0.5</v>
      </c>
      <c r="M27" s="33">
        <f t="shared" ref="M27" si="48">(1/E27)</f>
        <v>0.5</v>
      </c>
      <c r="N27" s="12">
        <v>100</v>
      </c>
      <c r="O27" s="4">
        <f t="shared" si="41"/>
        <v>48.453608247422686</v>
      </c>
      <c r="P27" s="4">
        <f t="shared" si="42"/>
        <v>48.453608247422686</v>
      </c>
      <c r="Q27" s="4">
        <f t="shared" si="43"/>
        <v>51.546391752577328</v>
      </c>
      <c r="R27" s="4">
        <f t="shared" si="44"/>
        <v>51.546391752577328</v>
      </c>
      <c r="S27" s="39">
        <f t="shared" ref="S27" si="49">O27-Q27</f>
        <v>-3.0927835051546424</v>
      </c>
      <c r="T27" s="39">
        <f t="shared" ref="T27" si="50">P27-R27</f>
        <v>-3.0927835051546424</v>
      </c>
    </row>
    <row r="28" spans="1:20" ht="15" x14ac:dyDescent="0.25">
      <c r="A28">
        <v>2.08</v>
      </c>
      <c r="B28">
        <v>1.81</v>
      </c>
      <c r="C28" s="20">
        <f t="shared" si="0"/>
        <v>3.3255418614534626E-2</v>
      </c>
      <c r="D28" s="17">
        <f>IF(OR($A28="",$B28=""),"",A28*'MPTO_working_2-way'!$G27)</f>
        <v>2.1491712707182322</v>
      </c>
      <c r="E28" s="22">
        <f>IF(OR($A28="",$B28=""),"",B28*'MPTO_working_2-way'!$G27)</f>
        <v>1.8701923076923077</v>
      </c>
      <c r="F28" s="17">
        <f>IF(OR($A28="",$B28=""),"",'MPTO_working_2-way'!D27)</f>
        <v>2.1545152798443401</v>
      </c>
      <c r="G28" s="22">
        <f>IF(OR($A28="",$B28=""),"",'MPTO_working_2-way'!E27)</f>
        <v>1.8661643699811639</v>
      </c>
      <c r="H28" s="17">
        <f>IF(OR($A28="",$B28=""),"",'OddsRatio_working_2-way'!M27)</f>
        <v>2.1547005383792519</v>
      </c>
      <c r="I28" s="17">
        <f>IF(OR($A28="",$B28=""),"",'OddsRatio_working_2-way'!N27)</f>
        <v>1.8660254037844384</v>
      </c>
      <c r="J28" s="17">
        <f>IF('Log_working_2-way'!$D27="","",A28^('Log_working_2-way'!$D27))</f>
        <v>2.1571440120474694</v>
      </c>
      <c r="K28" s="22">
        <f>IF('Log_working_2-way'!$D27="","",B28^('Log_working_2-way'!$D27))</f>
        <v>1.8641966683390954</v>
      </c>
      <c r="L28" s="33">
        <f t="shared" ref="L28:L91" si="51">(1/D28)</f>
        <v>0.46529562982005135</v>
      </c>
      <c r="M28" s="33">
        <f t="shared" ref="M28:M91" si="52">(1/E28)</f>
        <v>0.53470437017994854</v>
      </c>
      <c r="N28" s="4">
        <v>100</v>
      </c>
      <c r="O28" s="4">
        <f t="shared" ref="O28:O39" si="53">(1/A28)*((N28*A28)-N28)</f>
        <v>51.92307692307692</v>
      </c>
      <c r="P28" s="4">
        <f t="shared" ref="P28:P39" si="54">(1/B28)*((N28*B28)-N28)</f>
        <v>44.751381215469614</v>
      </c>
      <c r="Q28" s="4">
        <f t="shared" ref="Q28:Q39" si="55">(1/B28)*N28</f>
        <v>55.248618784530393</v>
      </c>
      <c r="R28" s="4">
        <f t="shared" ref="R28:R39" si="56">(1/A28)*N28</f>
        <v>48.076923076923073</v>
      </c>
      <c r="S28" s="39">
        <f t="shared" ref="S28:S39" si="57">O28-Q28</f>
        <v>-3.3255418614534733</v>
      </c>
      <c r="T28" s="39">
        <f t="shared" ref="T28:T39" si="58">P28-R28</f>
        <v>-3.3255418614534591</v>
      </c>
    </row>
    <row r="29" spans="1:20" ht="15" x14ac:dyDescent="0.25">
      <c r="A29">
        <v>2.09</v>
      </c>
      <c r="B29">
        <v>1.78</v>
      </c>
      <c r="C29" s="20">
        <f t="shared" si="0"/>
        <v>4.0266652330519959E-2</v>
      </c>
      <c r="D29" s="17">
        <f>IF(OR($A29="",$B29=""),"",A29*'MPTO_working_2-way'!$G28)</f>
        <v>2.1741573033707864</v>
      </c>
      <c r="E29" s="22">
        <f>IF(OR($A29="",$B29=""),"",B29*'MPTO_working_2-way'!$G28)</f>
        <v>1.8516746411483256</v>
      </c>
      <c r="F29" s="17">
        <f>IF(OR($A29="",$B29=""),"",'MPTO_working_2-way'!D28)</f>
        <v>2.1818075186206087</v>
      </c>
      <c r="G29" s="22">
        <f>IF(OR($A29="",$B29=""),"",'MPTO_working_2-way'!E28)</f>
        <v>1.8461614808198106</v>
      </c>
      <c r="H29" s="17">
        <f>IF(OR($A29="",$B29=""),"",'OddsRatio_working_2-way'!M28)</f>
        <v>2.1821319289469754</v>
      </c>
      <c r="I29" s="17">
        <f>IF(OR($A29="",$B29=""),"",'OddsRatio_working_2-way'!N28)</f>
        <v>1.8459292702556338</v>
      </c>
      <c r="J29" s="17">
        <f>IF('Log_working_2-way'!$D28="","",A29^('Log_working_2-way'!$D28))</f>
        <v>2.1856576768529026</v>
      </c>
      <c r="K29" s="22">
        <f>IF('Log_working_2-way'!$D28="","",B29^('Log_working_2-way'!$D28))</f>
        <v>1.8434137605840082</v>
      </c>
      <c r="L29" s="33">
        <f t="shared" si="51"/>
        <v>0.4599483204134367</v>
      </c>
      <c r="M29" s="33">
        <f t="shared" si="52"/>
        <v>0.54005167958656319</v>
      </c>
      <c r="N29" s="4">
        <v>100</v>
      </c>
      <c r="O29" s="4">
        <f t="shared" si="53"/>
        <v>52.153110047846894</v>
      </c>
      <c r="P29" s="4">
        <f t="shared" si="54"/>
        <v>43.820224719101127</v>
      </c>
      <c r="Q29" s="4">
        <f t="shared" si="55"/>
        <v>56.17977528089888</v>
      </c>
      <c r="R29" s="4">
        <f t="shared" si="56"/>
        <v>47.846889952153113</v>
      </c>
      <c r="S29" s="39">
        <f t="shared" si="57"/>
        <v>-4.0266652330519861</v>
      </c>
      <c r="T29" s="39">
        <f t="shared" si="58"/>
        <v>-4.0266652330519861</v>
      </c>
    </row>
    <row r="30" spans="1:20" ht="15" x14ac:dyDescent="0.25">
      <c r="A30">
        <v>2.0699999999999998</v>
      </c>
      <c r="B30">
        <v>1.81</v>
      </c>
      <c r="C30" s="20">
        <f t="shared" si="0"/>
        <v>3.5577975284917462E-2</v>
      </c>
      <c r="D30" s="17">
        <f>IF(OR($A30="",$B30=""),"",A30*'MPTO_working_2-way'!$G29)</f>
        <v>2.1436464088397789</v>
      </c>
      <c r="E30" s="22">
        <f>IF(OR($A30="",$B30=""),"",B30*'MPTO_working_2-way'!$G29)</f>
        <v>1.8743961352657006</v>
      </c>
      <c r="F30" s="17">
        <f>IF(OR($A30="",$B30=""),"",'MPTO_working_2-way'!D29)</f>
        <v>2.1491381535549374</v>
      </c>
      <c r="G30" s="22">
        <f>IF(OR($A30="",$B30=""),"",'MPTO_working_2-way'!E29)</f>
        <v>1.8702173858786533</v>
      </c>
      <c r="H30" s="17">
        <f>IF(OR($A30="",$B30=""),"",'OddsRatio_working_2-way'!M29)</f>
        <v>2.1493422703098441</v>
      </c>
      <c r="I30" s="17">
        <f>IF(OR($A30="",$B30=""),"",'OddsRatio_working_2-way'!N29)</f>
        <v>1.8700628401410975</v>
      </c>
      <c r="J30" s="17">
        <f>IF('Log_working_2-way'!$D29="","",A30^('Log_working_2-way'!$D29))</f>
        <v>2.1518584594506485</v>
      </c>
      <c r="K30" s="22">
        <f>IF('Log_working_2-way'!$D29="","",B30^('Log_working_2-way'!$D29))</f>
        <v>1.8681622223592078</v>
      </c>
      <c r="L30" s="33">
        <f t="shared" si="51"/>
        <v>0.46649484536082475</v>
      </c>
      <c r="M30" s="33">
        <f t="shared" si="52"/>
        <v>0.53350515463917525</v>
      </c>
      <c r="N30" s="4">
        <v>100</v>
      </c>
      <c r="O30" s="4">
        <f t="shared" si="53"/>
        <v>51.690821256038639</v>
      </c>
      <c r="P30" s="4">
        <f t="shared" si="54"/>
        <v>44.751381215469614</v>
      </c>
      <c r="Q30" s="4">
        <f t="shared" si="55"/>
        <v>55.248618784530393</v>
      </c>
      <c r="R30" s="4">
        <f t="shared" si="56"/>
        <v>48.309178743961354</v>
      </c>
      <c r="S30" s="39">
        <f t="shared" si="57"/>
        <v>-3.5577975284917542</v>
      </c>
      <c r="T30" s="39">
        <f t="shared" si="58"/>
        <v>-3.55779752849174</v>
      </c>
    </row>
    <row r="31" spans="1:20" ht="15" x14ac:dyDescent="0.25">
      <c r="A31">
        <v>2.04</v>
      </c>
      <c r="B31">
        <v>1.84</v>
      </c>
      <c r="C31" s="20">
        <f t="shared" si="0"/>
        <v>3.3674339300937772E-2</v>
      </c>
      <c r="D31" s="17">
        <f>IF(OR($A31="",$B31=""),"",A31*'MPTO_working_2-way'!$G30)</f>
        <v>2.1086956521739131</v>
      </c>
      <c r="E31" s="22">
        <f>IF(OR($A31="",$B31=""),"",B31*'MPTO_working_2-way'!$G30)</f>
        <v>1.9019607843137256</v>
      </c>
      <c r="F31" s="17">
        <f>IF(OR($A31="",$B31=""),"",'MPTO_working_2-way'!D30)</f>
        <v>2.1125619090499774</v>
      </c>
      <c r="G31" s="22">
        <f>IF(OR($A31="",$B31=""),"",'MPTO_working_2-way'!E30)</f>
        <v>1.8988263860785108</v>
      </c>
      <c r="H31" s="17">
        <f>IF(OR($A31="",$B31=""),"",'OddsRatio_working_2-way'!M30)</f>
        <v>2.1126972805283741</v>
      </c>
      <c r="I31" s="17">
        <f>IF(OR($A31="",$B31=""),"",'OddsRatio_working_2-way'!N30)</f>
        <v>1.8987170342729172</v>
      </c>
      <c r="J31" s="17">
        <f>IF('Log_working_2-way'!$D30="","",A31^('Log_working_2-way'!$D30))</f>
        <v>2.1144632865880677</v>
      </c>
      <c r="K31" s="22">
        <f>IF('Log_working_2-way'!$D30="","",B31^('Log_working_2-way'!$D30))</f>
        <v>1.8972929050551837</v>
      </c>
      <c r="L31" s="33">
        <f t="shared" si="51"/>
        <v>0.47422680412371132</v>
      </c>
      <c r="M31" s="33">
        <f t="shared" si="52"/>
        <v>0.52577319587628868</v>
      </c>
      <c r="N31" s="4">
        <v>100</v>
      </c>
      <c r="O31" s="4">
        <f t="shared" si="53"/>
        <v>50.980392156862742</v>
      </c>
      <c r="P31" s="4">
        <f t="shared" si="54"/>
        <v>45.652173913043477</v>
      </c>
      <c r="Q31" s="4">
        <f t="shared" si="55"/>
        <v>54.347826086956516</v>
      </c>
      <c r="R31" s="4">
        <f t="shared" si="56"/>
        <v>49.019607843137251</v>
      </c>
      <c r="S31" s="39">
        <f t="shared" si="57"/>
        <v>-3.3674339300937746</v>
      </c>
      <c r="T31" s="39">
        <f t="shared" si="58"/>
        <v>-3.3674339300937746</v>
      </c>
    </row>
    <row r="32" spans="1:20" ht="15" x14ac:dyDescent="0.25">
      <c r="A32">
        <v>1.89</v>
      </c>
      <c r="B32">
        <v>1.98</v>
      </c>
      <c r="C32" s="20">
        <f t="shared" si="0"/>
        <v>3.4151034151034265E-2</v>
      </c>
      <c r="D32" s="17">
        <f>IF(OR($A32="",$B32=""),"",A32*'MPTO_working_2-way'!$G31)</f>
        <v>1.9545454545454546</v>
      </c>
      <c r="E32" s="22">
        <f>IF(OR($A32="",$B32=""),"",B32*'MPTO_working_2-way'!$G31)</f>
        <v>2.0476190476190479</v>
      </c>
      <c r="F32" s="17">
        <f>IF(OR($A32="",$B32=""),"",'MPTO_working_2-way'!D31)</f>
        <v>1.9530295913574449</v>
      </c>
      <c r="G32" s="22">
        <f>IF(OR($A32="",$B32=""),"",'MPTO_working_2-way'!E31)</f>
        <v>2.0492853622474128</v>
      </c>
      <c r="H32" s="17">
        <f>IF(OR($A32="",$B32=""),"",'OddsRatio_working_2-way'!M31)</f>
        <v>1.9529760045804527</v>
      </c>
      <c r="I32" s="17">
        <f>IF(OR($A32="",$B32=""),"",'OddsRatio_working_2-way'!N31)</f>
        <v>2.0493443645942064</v>
      </c>
      <c r="J32" s="17">
        <f>IF('Log_working_2-way'!$D31="","",A32^('Log_working_2-way'!$D31))</f>
        <v>1.9522863194945297</v>
      </c>
      <c r="K32" s="22">
        <f>IF('Log_working_2-way'!$D31="","",B32^('Log_working_2-way'!$D31))</f>
        <v>2.0501043431252364</v>
      </c>
      <c r="L32" s="33">
        <f t="shared" si="51"/>
        <v>0.51162790697674421</v>
      </c>
      <c r="M32" s="33">
        <f t="shared" si="52"/>
        <v>0.48837209302325574</v>
      </c>
      <c r="N32" s="4">
        <v>100</v>
      </c>
      <c r="O32" s="4">
        <f t="shared" si="53"/>
        <v>47.089947089947096</v>
      </c>
      <c r="P32" s="4">
        <f t="shared" si="54"/>
        <v>49.494949494949495</v>
      </c>
      <c r="Q32" s="4">
        <f t="shared" si="55"/>
        <v>50.505050505050505</v>
      </c>
      <c r="R32" s="4">
        <f t="shared" si="56"/>
        <v>52.910052910052919</v>
      </c>
      <c r="S32" s="39">
        <f t="shared" si="57"/>
        <v>-3.4151034151034096</v>
      </c>
      <c r="T32" s="39">
        <f t="shared" si="58"/>
        <v>-3.4151034151034239</v>
      </c>
    </row>
    <row r="33" spans="1:20" ht="15" x14ac:dyDescent="0.25">
      <c r="A33">
        <v>2.09</v>
      </c>
      <c r="B33">
        <v>1.79</v>
      </c>
      <c r="C33" s="20">
        <f t="shared" si="0"/>
        <v>3.7128117398625982E-2</v>
      </c>
      <c r="D33" s="17">
        <f>IF(OR($A33="",$B33=""),"",A33*'MPTO_working_2-way'!$G32)</f>
        <v>2.1675977653631282</v>
      </c>
      <c r="E33" s="22">
        <f>IF(OR($A33="",$B33=""),"",B33*'MPTO_working_2-way'!$G32)</f>
        <v>1.8564593301435406</v>
      </c>
      <c r="F33" s="17">
        <f>IF(OR($A33="",$B33=""),"",'MPTO_working_2-way'!D32)</f>
        <v>2.1743628490889537</v>
      </c>
      <c r="G33" s="22">
        <f>IF(OR($A33="",$B33=""),"",'MPTO_working_2-way'!E32)</f>
        <v>1.8515255747197545</v>
      </c>
      <c r="H33" s="17">
        <f>IF(OR($A33="",$B33=""),"",'OddsRatio_working_2-way'!M32)</f>
        <v>2.1746262535134471</v>
      </c>
      <c r="I33" s="17">
        <f>IF(OR($A33="",$B33=""),"",'OddsRatio_working_2-way'!N32)</f>
        <v>1.8513346241060764</v>
      </c>
      <c r="J33" s="17">
        <f>IF('Log_working_2-way'!$D32="","",A33^('Log_working_2-way'!$D32))</f>
        <v>2.177733465070919</v>
      </c>
      <c r="K33" s="22">
        <f>IF('Log_working_2-way'!$D32="","",B33^('Log_working_2-way'!$D32))</f>
        <v>1.8490885498780329</v>
      </c>
      <c r="L33" s="33">
        <f t="shared" si="51"/>
        <v>0.46134020618556709</v>
      </c>
      <c r="M33" s="33">
        <f t="shared" si="52"/>
        <v>0.53865979381443296</v>
      </c>
      <c r="N33" s="4">
        <v>100</v>
      </c>
      <c r="O33" s="4">
        <f t="shared" si="53"/>
        <v>52.153110047846894</v>
      </c>
      <c r="P33" s="4">
        <f t="shared" si="54"/>
        <v>44.134078212290497</v>
      </c>
      <c r="Q33" s="4">
        <f t="shared" si="55"/>
        <v>55.865921787709496</v>
      </c>
      <c r="R33" s="4">
        <f t="shared" si="56"/>
        <v>47.846889952153113</v>
      </c>
      <c r="S33" s="39">
        <f t="shared" si="57"/>
        <v>-3.7128117398626017</v>
      </c>
      <c r="T33" s="39">
        <f t="shared" si="58"/>
        <v>-3.7128117398626159</v>
      </c>
    </row>
    <row r="34" spans="1:20" ht="15" x14ac:dyDescent="0.25">
      <c r="A34">
        <v>2</v>
      </c>
      <c r="B34">
        <v>1.87</v>
      </c>
      <c r="C34" s="20">
        <f t="shared" si="0"/>
        <v>3.475935828876997E-2</v>
      </c>
      <c r="D34" s="17">
        <f>IF(OR($A34="",$B34=""),"",A34*'MPTO_working_2-way'!$G33)</f>
        <v>2.0695187165775399</v>
      </c>
      <c r="E34" s="22">
        <f>IF(OR($A34="",$B34=""),"",B34*'MPTO_working_2-way'!$G33)</f>
        <v>1.9350000000000001</v>
      </c>
      <c r="F34" s="17">
        <f>IF(OR($A34="",$B34=""),"",'MPTO_working_2-way'!D33)</f>
        <v>2.0720221606648197</v>
      </c>
      <c r="G34" s="22">
        <f>IF(OR($A34="",$B34=""),"",'MPTO_working_2-way'!E33)</f>
        <v>1.9328165374677002</v>
      </c>
      <c r="H34" s="17">
        <f>IF(OR($A34="",$B34=""),"",'OddsRatio_working_2-way'!M33)</f>
        <v>2.0721125348377947</v>
      </c>
      <c r="I34" s="17">
        <f>IF(OR($A34="",$B34=""),"",'OddsRatio_working_2-way'!N33)</f>
        <v>1.9327379053088816</v>
      </c>
      <c r="J34" s="17">
        <f>IF('Log_working_2-way'!$D33="","",A34^('Log_working_2-way'!$D33))</f>
        <v>2.0732557161055905</v>
      </c>
      <c r="K34" s="22">
        <f>IF('Log_working_2-way'!$D33="","",B34^('Log_working_2-way'!$D33))</f>
        <v>1.9317443969723613</v>
      </c>
      <c r="L34" s="33">
        <f t="shared" si="51"/>
        <v>0.48320413436692511</v>
      </c>
      <c r="M34" s="33">
        <f t="shared" si="52"/>
        <v>0.51679586563307489</v>
      </c>
      <c r="N34" s="4">
        <v>100</v>
      </c>
      <c r="O34" s="4">
        <f t="shared" si="53"/>
        <v>50</v>
      </c>
      <c r="P34" s="4">
        <f t="shared" si="54"/>
        <v>46.524064171122987</v>
      </c>
      <c r="Q34" s="4">
        <f t="shared" si="55"/>
        <v>53.475935828876999</v>
      </c>
      <c r="R34" s="4">
        <f t="shared" si="56"/>
        <v>50</v>
      </c>
      <c r="S34" s="39">
        <f t="shared" si="57"/>
        <v>-3.4759358288769988</v>
      </c>
      <c r="T34" s="39">
        <f t="shared" si="58"/>
        <v>-3.475935828877013</v>
      </c>
    </row>
    <row r="35" spans="1:20" ht="15" x14ac:dyDescent="0.25">
      <c r="A35">
        <v>2.17</v>
      </c>
      <c r="B35">
        <v>1.73</v>
      </c>
      <c r="C35" s="20">
        <f t="shared" si="0"/>
        <v>3.8864175168482618E-2</v>
      </c>
      <c r="D35" s="17">
        <f>IF(OR($A35="",$B35=""),"",A35*'MPTO_working_2-way'!$G34)</f>
        <v>2.254335260115607</v>
      </c>
      <c r="E35" s="22">
        <f>IF(OR($A35="",$B35=""),"",B35*'MPTO_working_2-way'!$G34)</f>
        <v>1.7972350230414749</v>
      </c>
      <c r="F35" s="17">
        <f>IF(OR($A35="",$B35=""),"",'MPTO_working_2-way'!D34)</f>
        <v>2.2655321203343295</v>
      </c>
      <c r="G35" s="22">
        <f>IF(OR($A35="",$B35=""),"",'MPTO_working_2-way'!E34)</f>
        <v>1.7901814453637255</v>
      </c>
      <c r="H35" s="17">
        <f>IF(OR($A35="",$B35=""),"",'OddsRatio_working_2-way'!M34)</f>
        <v>2.2659935726643319</v>
      </c>
      <c r="I35" s="17">
        <f>IF(OR($A35="",$B35=""),"",'OddsRatio_working_2-way'!N34)</f>
        <v>1.789893425679455</v>
      </c>
      <c r="J35" s="17">
        <f>IF('Log_working_2-way'!$D34="","",A35^('Log_working_2-way'!$D34))</f>
        <v>2.2711647318744981</v>
      </c>
      <c r="K35" s="22">
        <f>IF('Log_working_2-way'!$D34="","",B35^('Log_working_2-way'!$D34))</f>
        <v>1.7866801012683895</v>
      </c>
      <c r="L35" s="33">
        <f t="shared" si="51"/>
        <v>0.44358974358974357</v>
      </c>
      <c r="M35" s="33">
        <f t="shared" si="52"/>
        <v>0.55641025641025632</v>
      </c>
      <c r="N35" s="4">
        <v>100</v>
      </c>
      <c r="O35" s="4">
        <f t="shared" si="53"/>
        <v>53.917050691244242</v>
      </c>
      <c r="P35" s="4">
        <f t="shared" si="54"/>
        <v>42.196531791907518</v>
      </c>
      <c r="Q35" s="4">
        <f t="shared" si="55"/>
        <v>57.80346820809249</v>
      </c>
      <c r="R35" s="4">
        <f t="shared" si="56"/>
        <v>46.082949308755758</v>
      </c>
      <c r="S35" s="39">
        <f t="shared" si="57"/>
        <v>-3.8864175168482475</v>
      </c>
      <c r="T35" s="39">
        <f t="shared" si="58"/>
        <v>-3.8864175168482404</v>
      </c>
    </row>
    <row r="36" spans="1:20" ht="15" x14ac:dyDescent="0.25">
      <c r="A36">
        <v>2.09</v>
      </c>
      <c r="B36">
        <v>1.78</v>
      </c>
      <c r="C36" s="20">
        <f t="shared" si="0"/>
        <v>4.0266652330519959E-2</v>
      </c>
      <c r="D36" s="17">
        <f>IF(OR($A36="",$B36=""),"",A36*'MPTO_working_2-way'!$G35)</f>
        <v>2.1741573033707864</v>
      </c>
      <c r="E36" s="22">
        <f>IF(OR($A36="",$B36=""),"",B36*'MPTO_working_2-way'!$G35)</f>
        <v>1.8516746411483256</v>
      </c>
      <c r="F36" s="17">
        <f>IF(OR($A36="",$B36=""),"",'MPTO_working_2-way'!D35)</f>
        <v>2.1818075186206087</v>
      </c>
      <c r="G36" s="22">
        <f>IF(OR($A36="",$B36=""),"",'MPTO_working_2-way'!E35)</f>
        <v>1.8461614808198106</v>
      </c>
      <c r="H36" s="17">
        <f>IF(OR($A36="",$B36=""),"",'OddsRatio_working_2-way'!M35)</f>
        <v>2.1821319289469754</v>
      </c>
      <c r="I36" s="17">
        <f>IF(OR($A36="",$B36=""),"",'OddsRatio_working_2-way'!N35)</f>
        <v>1.8459292702556338</v>
      </c>
      <c r="J36" s="17">
        <f>IF('Log_working_2-way'!$D35="","",A36^('Log_working_2-way'!$D35))</f>
        <v>2.1856576768529026</v>
      </c>
      <c r="K36" s="22">
        <f>IF('Log_working_2-way'!$D35="","",B36^('Log_working_2-way'!$D35))</f>
        <v>1.8434137605840082</v>
      </c>
      <c r="L36" s="33">
        <f t="shared" si="51"/>
        <v>0.4599483204134367</v>
      </c>
      <c r="M36" s="33">
        <f t="shared" si="52"/>
        <v>0.54005167958656319</v>
      </c>
      <c r="N36" s="4">
        <v>100</v>
      </c>
      <c r="O36" s="4">
        <f t="shared" si="53"/>
        <v>52.153110047846894</v>
      </c>
      <c r="P36" s="4">
        <f t="shared" si="54"/>
        <v>43.820224719101127</v>
      </c>
      <c r="Q36" s="4">
        <f t="shared" si="55"/>
        <v>56.17977528089888</v>
      </c>
      <c r="R36" s="4">
        <f t="shared" si="56"/>
        <v>47.846889952153113</v>
      </c>
      <c r="S36" s="39">
        <f t="shared" si="57"/>
        <v>-4.0266652330519861</v>
      </c>
      <c r="T36" s="39">
        <f t="shared" si="58"/>
        <v>-4.0266652330519861</v>
      </c>
    </row>
    <row r="37" spans="1:20" ht="15" x14ac:dyDescent="0.25">
      <c r="A37">
        <v>2.0699999999999998</v>
      </c>
      <c r="B37">
        <v>1.8</v>
      </c>
      <c r="C37" s="20">
        <f t="shared" si="0"/>
        <v>3.8647342995169254E-2</v>
      </c>
      <c r="D37" s="17">
        <f>IF(OR($A37="",$B37=""),"",A37*'MPTO_working_2-way'!$G36)</f>
        <v>2.1500000000000004</v>
      </c>
      <c r="E37" s="22">
        <f>IF(OR($A37="",$B37=""),"",B37*'MPTO_working_2-way'!$G36)</f>
        <v>1.8695652173913047</v>
      </c>
      <c r="F37" s="17">
        <f>IF(OR($A37="",$B37=""),"",'MPTO_working_2-way'!D36)</f>
        <v>2.15625</v>
      </c>
      <c r="G37" s="22">
        <f>IF(OR($A37="",$B37=""),"",'MPTO_working_2-way'!E36)</f>
        <v>1.8648648648648651</v>
      </c>
      <c r="H37" s="17">
        <f>IF(OR($A37="",$B37=""),"",'OddsRatio_working_2-way'!M36)</f>
        <v>2.1565033506220384</v>
      </c>
      <c r="I37" s="17">
        <f>IF(OR($A37="",$B37=""),"",'OddsRatio_working_2-way'!N36)</f>
        <v>1.8646754023342345</v>
      </c>
      <c r="J37" s="17">
        <f>IF('Log_working_2-way'!$D36="","",A37^('Log_working_2-way'!$D36))</f>
        <v>2.1593762623614712</v>
      </c>
      <c r="K37" s="22">
        <f>IF('Log_working_2-way'!$D36="","",B37^('Log_working_2-way'!$D36))</f>
        <v>1.8625327535713179</v>
      </c>
      <c r="L37" s="33">
        <f t="shared" si="51"/>
        <v>0.46511627906976738</v>
      </c>
      <c r="M37" s="33">
        <f t="shared" si="52"/>
        <v>0.53488372093023251</v>
      </c>
      <c r="N37" s="4">
        <v>100</v>
      </c>
      <c r="O37" s="4">
        <f t="shared" si="53"/>
        <v>51.690821256038639</v>
      </c>
      <c r="P37" s="4">
        <f t="shared" si="54"/>
        <v>44.444444444444443</v>
      </c>
      <c r="Q37" s="4">
        <f t="shared" si="55"/>
        <v>55.555555555555557</v>
      </c>
      <c r="R37" s="4">
        <f t="shared" si="56"/>
        <v>48.309178743961354</v>
      </c>
      <c r="S37" s="39">
        <f t="shared" si="57"/>
        <v>-3.8647342995169183</v>
      </c>
      <c r="T37" s="39">
        <f t="shared" si="58"/>
        <v>-3.8647342995169112</v>
      </c>
    </row>
    <row r="38" spans="1:20" ht="15" x14ac:dyDescent="0.25">
      <c r="A38">
        <v>1.97</v>
      </c>
      <c r="B38">
        <v>1.9</v>
      </c>
      <c r="C38" s="20">
        <f t="shared" si="0"/>
        <v>3.3930002671653803E-2</v>
      </c>
      <c r="D38" s="17">
        <f>IF(OR($A38="",$B38=""),"",A38*'MPTO_working_2-way'!$G37)</f>
        <v>2.0368421052631578</v>
      </c>
      <c r="E38" s="22">
        <f>IF(OR($A38="",$B38=""),"",B38*'MPTO_working_2-way'!$G37)</f>
        <v>1.9644670050761421</v>
      </c>
      <c r="F38" s="17">
        <f>IF(OR($A38="",$B38=""),"",'MPTO_working_2-way'!D37)</f>
        <v>2.0381159814865235</v>
      </c>
      <c r="G38" s="22">
        <f>IF(OR($A38="",$B38=""),"",'MPTO_working_2-way'!E37)</f>
        <v>1.9632835038027801</v>
      </c>
      <c r="H38" s="17">
        <f>IF(OR($A38="",$B38=""),"",'OddsRatio_working_2-way'!M37)</f>
        <v>2.0381607668264961</v>
      </c>
      <c r="I38" s="17">
        <f>IF(OR($A38="",$B38=""),"",'OddsRatio_working_2-way'!N37)</f>
        <v>1.963241948601903</v>
      </c>
      <c r="J38" s="17">
        <f>IF('Log_working_2-way'!$D37="","",A38^('Log_working_2-way'!$D37))</f>
        <v>2.0387414625037734</v>
      </c>
      <c r="K38" s="22">
        <f>IF('Log_working_2-way'!$D37="","",B38^('Log_working_2-way'!$D37))</f>
        <v>1.9627034600020314</v>
      </c>
      <c r="L38" s="33">
        <f t="shared" si="51"/>
        <v>0.49095607235142119</v>
      </c>
      <c r="M38" s="33">
        <f t="shared" si="52"/>
        <v>0.50904392764857886</v>
      </c>
      <c r="N38" s="4">
        <v>100</v>
      </c>
      <c r="O38" s="4">
        <f t="shared" si="53"/>
        <v>49.238578680203041</v>
      </c>
      <c r="P38" s="4">
        <f t="shared" si="54"/>
        <v>47.368421052631575</v>
      </c>
      <c r="Q38" s="4">
        <f t="shared" si="55"/>
        <v>52.631578947368418</v>
      </c>
      <c r="R38" s="4">
        <f t="shared" si="56"/>
        <v>50.761421319796952</v>
      </c>
      <c r="S38" s="39">
        <f t="shared" si="57"/>
        <v>-3.3930002671653767</v>
      </c>
      <c r="T38" s="39">
        <f t="shared" si="58"/>
        <v>-3.3930002671653767</v>
      </c>
    </row>
    <row r="39" spans="1:20" ht="15" x14ac:dyDescent="0.25">
      <c r="A39">
        <v>1.98</v>
      </c>
      <c r="B39">
        <v>1.89</v>
      </c>
      <c r="C39" s="20">
        <f t="shared" si="0"/>
        <v>3.4151034151034265E-2</v>
      </c>
      <c r="D39" s="17">
        <f>IF(OR($A39="",$B39=""),"",A39*'MPTO_working_2-way'!$G38)</f>
        <v>2.0476190476190479</v>
      </c>
      <c r="E39" s="22">
        <f>IF(OR($A39="",$B39=""),"",B39*'MPTO_working_2-way'!$G38)</f>
        <v>1.9545454545454546</v>
      </c>
      <c r="F39" s="17">
        <f>IF(OR($A39="",$B39=""),"",'MPTO_working_2-way'!D38)</f>
        <v>2.0492853622474128</v>
      </c>
      <c r="G39" s="22">
        <f>IF(OR($A39="",$B39=""),"",'MPTO_working_2-way'!E38)</f>
        <v>1.9530295913574449</v>
      </c>
      <c r="H39" s="17">
        <f>IF(OR($A39="",$B39=""),"",'OddsRatio_working_2-way'!M38)</f>
        <v>2.0493443645942064</v>
      </c>
      <c r="I39" s="17">
        <f>IF(OR($A39="",$B39=""),"",'OddsRatio_working_2-way'!N38)</f>
        <v>1.9529760045804527</v>
      </c>
      <c r="J39" s="17">
        <f>IF('Log_working_2-way'!$D38="","",A39^('Log_working_2-way'!$D38))</f>
        <v>2.0501043431252364</v>
      </c>
      <c r="K39" s="22">
        <f>IF('Log_working_2-way'!$D38="","",B39^('Log_working_2-way'!$D38))</f>
        <v>1.9522863194945297</v>
      </c>
      <c r="L39" s="33">
        <f t="shared" si="51"/>
        <v>0.48837209302325574</v>
      </c>
      <c r="M39" s="33">
        <f t="shared" si="52"/>
        <v>0.51162790697674421</v>
      </c>
      <c r="N39" s="4">
        <v>100</v>
      </c>
      <c r="O39" s="4">
        <f t="shared" si="53"/>
        <v>49.494949494949495</v>
      </c>
      <c r="P39" s="4">
        <f t="shared" si="54"/>
        <v>47.089947089947096</v>
      </c>
      <c r="Q39" s="4">
        <f t="shared" si="55"/>
        <v>52.910052910052919</v>
      </c>
      <c r="R39" s="4">
        <f t="shared" si="56"/>
        <v>50.505050505050505</v>
      </c>
      <c r="S39" s="39">
        <f t="shared" si="57"/>
        <v>-3.4151034151034239</v>
      </c>
      <c r="T39" s="39">
        <f t="shared" si="58"/>
        <v>-3.4151034151034096</v>
      </c>
    </row>
    <row r="40" spans="1:20" ht="15" x14ac:dyDescent="0.25">
      <c r="A40">
        <v>2.0299999999999998</v>
      </c>
      <c r="B40">
        <v>1.85</v>
      </c>
      <c r="C40" s="20">
        <f t="shared" si="0"/>
        <v>3.315137797896428E-2</v>
      </c>
      <c r="D40" s="17">
        <f>IF(OR($A40="",$B40=""),"",A40*'MPTO_working_2-way'!$G39)</f>
        <v>2.0972972972972972</v>
      </c>
      <c r="E40" s="22">
        <f>IF(OR($A40="",$B40=""),"",B40*'MPTO_working_2-way'!$G39)</f>
        <v>1.9113300492610841</v>
      </c>
      <c r="F40" s="17">
        <f>IF(OR($A40="",$B40=""),"",'MPTO_working_2-way'!D39)</f>
        <v>2.1006852188505105</v>
      </c>
      <c r="G40" s="22">
        <f>IF(OR($A40="",$B40=""),"",'MPTO_working_2-way'!E39)</f>
        <v>1.9085249650616189</v>
      </c>
      <c r="H40" s="17">
        <f>IF(OR($A40="",$B40=""),"",'OddsRatio_working_2-way'!M39)</f>
        <v>2.1008018467836762</v>
      </c>
      <c r="I40" s="17">
        <f>IF(OR($A40="",$B40=""),"",'OddsRatio_working_2-way'!N39)</f>
        <v>1.9084287085108012</v>
      </c>
      <c r="J40" s="17">
        <f>IF('Log_working_2-way'!$D39="","",A40^('Log_working_2-way'!$D39))</f>
        <v>2.1023480190539692</v>
      </c>
      <c r="K40" s="22">
        <f>IF('Log_working_2-way'!$D39="","",B40^('Log_working_2-way'!$D39))</f>
        <v>1.9071545307970494</v>
      </c>
      <c r="L40" s="33">
        <f t="shared" si="51"/>
        <v>0.47680412371134023</v>
      </c>
      <c r="M40" s="33">
        <f t="shared" si="52"/>
        <v>0.52319587628865971</v>
      </c>
      <c r="N40" s="4">
        <v>100</v>
      </c>
      <c r="O40" s="4">
        <f t="shared" ref="O40:O57" si="59">(1/A40)*((N40*A40)-N40)</f>
        <v>50.73891625615763</v>
      </c>
      <c r="P40" s="4">
        <f t="shared" ref="P40:P57" si="60">(1/B40)*((N40*B40)-N40)</f>
        <v>45.945945945945937</v>
      </c>
      <c r="Q40" s="4">
        <f t="shared" ref="Q40:Q57" si="61">(1/B40)*N40</f>
        <v>54.054054054054049</v>
      </c>
      <c r="R40" s="4">
        <f t="shared" ref="R40:R57" si="62">(1/A40)*N40</f>
        <v>49.26108374384237</v>
      </c>
      <c r="S40" s="39">
        <f t="shared" ref="S40:S57" si="63">O40-Q40</f>
        <v>-3.3151377978964192</v>
      </c>
      <c r="T40" s="39">
        <f t="shared" ref="T40:T57" si="64">P40-R40</f>
        <v>-3.3151377978964334</v>
      </c>
    </row>
    <row r="41" spans="1:20" ht="15" x14ac:dyDescent="0.25">
      <c r="A41">
        <v>2.0499999999999998</v>
      </c>
      <c r="B41">
        <v>1.83</v>
      </c>
      <c r="C41" s="20">
        <f t="shared" si="0"/>
        <v>3.4252965480474407E-2</v>
      </c>
      <c r="D41" s="17">
        <f>IF(OR($A41="",$B41=""),"",A41*'MPTO_working_2-way'!$G40)</f>
        <v>2.1202185792349724</v>
      </c>
      <c r="E41" s="22">
        <f>IF(OR($A41="",$B41=""),"",B41*'MPTO_working_2-way'!$G40)</f>
        <v>1.8926829268292682</v>
      </c>
      <c r="F41" s="17">
        <f>IF(OR($A41="",$B41=""),"",'MPTO_working_2-way'!D40)</f>
        <v>2.1245929491717397</v>
      </c>
      <c r="G41" s="22">
        <f>IF(OR($A41="",$B41=""),"",'MPTO_working_2-way'!E40)</f>
        <v>1.8892106257081707</v>
      </c>
      <c r="H41" s="17">
        <f>IF(OR($A41="",$B41=""),"",'OddsRatio_working_2-way'!M40)</f>
        <v>2.1247489679763456</v>
      </c>
      <c r="I41" s="17">
        <f>IF(OR($A41="",$B41=""),"",'OddsRatio_working_2-way'!N40)</f>
        <v>1.8890872794479689</v>
      </c>
      <c r="J41" s="17">
        <f>IF('Log_working_2-way'!$D40="","",A41^('Log_working_2-way'!$D40))</f>
        <v>2.1267489530128172</v>
      </c>
      <c r="K41" s="22">
        <f>IF('Log_working_2-way'!$D40="","",B41^('Log_working_2-way'!$D40))</f>
        <v>1.8875091450726849</v>
      </c>
      <c r="L41" s="33">
        <f t="shared" si="51"/>
        <v>0.47164948453608252</v>
      </c>
      <c r="M41" s="33">
        <f t="shared" si="52"/>
        <v>0.52835051546391754</v>
      </c>
      <c r="N41" s="4">
        <v>100</v>
      </c>
      <c r="O41" s="4">
        <f t="shared" si="59"/>
        <v>51.219512195121943</v>
      </c>
      <c r="P41" s="4">
        <f t="shared" si="60"/>
        <v>45.355191256830594</v>
      </c>
      <c r="Q41" s="4">
        <f t="shared" si="61"/>
        <v>54.644808743169392</v>
      </c>
      <c r="R41" s="4">
        <f t="shared" si="62"/>
        <v>48.780487804878057</v>
      </c>
      <c r="S41" s="39">
        <f t="shared" si="63"/>
        <v>-3.4252965480474487</v>
      </c>
      <c r="T41" s="39">
        <f t="shared" si="64"/>
        <v>-3.4252965480474629</v>
      </c>
    </row>
    <row r="42" spans="1:20" ht="15" x14ac:dyDescent="0.25">
      <c r="A42">
        <v>2.1</v>
      </c>
      <c r="B42">
        <v>1.78</v>
      </c>
      <c r="C42" s="20">
        <f t="shared" si="0"/>
        <v>3.7988228999465079E-2</v>
      </c>
      <c r="D42" s="17">
        <f>IF(OR($A42="",$B42=""),"",A42*'MPTO_working_2-way'!$G41)</f>
        <v>2.1797752808988768</v>
      </c>
      <c r="E42" s="22">
        <f>IF(OR($A42="",$B42=""),"",B42*'MPTO_working_2-way'!$G41)</f>
        <v>1.8476190476190479</v>
      </c>
      <c r="F42" s="17">
        <f>IF(OR($A42="",$B42=""),"",'MPTO_working_2-way'!D41)</f>
        <v>2.1872440023405506</v>
      </c>
      <c r="G42" s="22">
        <f>IF(OR($A42="",$B42=""),"",'MPTO_working_2-way'!E41)</f>
        <v>1.8422868408082802</v>
      </c>
      <c r="H42" s="17">
        <f>IF(OR($A42="",$B42=""),"",'OddsRatio_working_2-way'!M41)</f>
        <v>2.1875421719907089</v>
      </c>
      <c r="I42" s="17">
        <f>IF(OR($A42="",$B42=""),"",'OddsRatio_working_2-way'!N41)</f>
        <v>1.8420753583206844</v>
      </c>
      <c r="J42" s="17">
        <f>IF('Log_working_2-way'!$D41="","",A42^('Log_working_2-way'!$D41))</f>
        <v>2.1909772182449698</v>
      </c>
      <c r="K42" s="22">
        <f>IF('Log_working_2-way'!$D41="","",B42^('Log_working_2-way'!$D41))</f>
        <v>1.8396466235294411</v>
      </c>
      <c r="L42" s="33">
        <f t="shared" si="51"/>
        <v>0.45876288659793807</v>
      </c>
      <c r="M42" s="33">
        <f t="shared" si="52"/>
        <v>0.54123711340206171</v>
      </c>
      <c r="N42" s="4">
        <v>100</v>
      </c>
      <c r="O42" s="4">
        <f t="shared" si="59"/>
        <v>52.38095238095238</v>
      </c>
      <c r="P42" s="4">
        <f t="shared" si="60"/>
        <v>43.820224719101127</v>
      </c>
      <c r="Q42" s="4">
        <f t="shared" si="61"/>
        <v>56.17977528089888</v>
      </c>
      <c r="R42" s="4">
        <f t="shared" si="62"/>
        <v>47.619047619047613</v>
      </c>
      <c r="S42" s="39">
        <f t="shared" si="63"/>
        <v>-3.7988228999465008</v>
      </c>
      <c r="T42" s="39">
        <f t="shared" si="64"/>
        <v>-3.7988228999464866</v>
      </c>
    </row>
    <row r="43" spans="1:20" ht="15" x14ac:dyDescent="0.25">
      <c r="A43">
        <v>1.98</v>
      </c>
      <c r="B43">
        <v>1.89</v>
      </c>
      <c r="C43" s="20">
        <f t="shared" si="0"/>
        <v>3.4151034151034265E-2</v>
      </c>
      <c r="D43" s="17">
        <f>IF(OR($A43="",$B43=""),"",A43*'MPTO_working_2-way'!$G42)</f>
        <v>2.0476190476190479</v>
      </c>
      <c r="E43" s="22">
        <f>IF(OR($A43="",$B43=""),"",B43*'MPTO_working_2-way'!$G42)</f>
        <v>1.9545454545454546</v>
      </c>
      <c r="F43" s="17">
        <f>IF(OR($A43="",$B43=""),"",'MPTO_working_2-way'!D42)</f>
        <v>2.0492853622474128</v>
      </c>
      <c r="G43" s="22">
        <f>IF(OR($A43="",$B43=""),"",'MPTO_working_2-way'!E42)</f>
        <v>1.9530295913574449</v>
      </c>
      <c r="H43" s="17">
        <f>IF(OR($A43="",$B43=""),"",'OddsRatio_working_2-way'!M42)</f>
        <v>2.0493443645942064</v>
      </c>
      <c r="I43" s="17">
        <f>IF(OR($A43="",$B43=""),"",'OddsRatio_working_2-way'!N42)</f>
        <v>1.9529760045804527</v>
      </c>
      <c r="J43" s="17">
        <f>IF('Log_working_2-way'!$D42="","",A43^('Log_working_2-way'!$D42))</f>
        <v>2.0501043431252364</v>
      </c>
      <c r="K43" s="22">
        <f>IF('Log_working_2-way'!$D42="","",B43^('Log_working_2-way'!$D42))</f>
        <v>1.9522863194945297</v>
      </c>
      <c r="L43" s="33">
        <f t="shared" si="51"/>
        <v>0.48837209302325574</v>
      </c>
      <c r="M43" s="33">
        <f t="shared" si="52"/>
        <v>0.51162790697674421</v>
      </c>
      <c r="N43" s="4">
        <v>100</v>
      </c>
      <c r="O43" s="4">
        <f t="shared" si="59"/>
        <v>49.494949494949495</v>
      </c>
      <c r="P43" s="4">
        <f t="shared" si="60"/>
        <v>47.089947089947096</v>
      </c>
      <c r="Q43" s="4">
        <f t="shared" si="61"/>
        <v>52.910052910052919</v>
      </c>
      <c r="R43" s="4">
        <f t="shared" si="62"/>
        <v>50.505050505050505</v>
      </c>
      <c r="S43" s="39">
        <f t="shared" si="63"/>
        <v>-3.4151034151034239</v>
      </c>
      <c r="T43" s="39">
        <f t="shared" si="64"/>
        <v>-3.4151034151034096</v>
      </c>
    </row>
    <row r="44" spans="1:20" ht="15" x14ac:dyDescent="0.25">
      <c r="A44">
        <v>2</v>
      </c>
      <c r="B44">
        <v>1.88</v>
      </c>
      <c r="C44" s="20">
        <f t="shared" si="0"/>
        <v>3.1914893617021267E-2</v>
      </c>
      <c r="D44" s="17">
        <f>IF(OR($A44="",$B44=""),"",A44*'MPTO_working_2-way'!$G43)</f>
        <v>2.0638297872340425</v>
      </c>
      <c r="E44" s="22">
        <f>IF(OR($A44="",$B44=""),"",B44*'MPTO_working_2-way'!$G43)</f>
        <v>1.94</v>
      </c>
      <c r="F44" s="17">
        <f>IF(OR($A44="",$B44=""),"",'MPTO_working_2-way'!D43)</f>
        <v>2.0659340659340657</v>
      </c>
      <c r="G44" s="22">
        <f>IF(OR($A44="",$B44=""),"",'MPTO_working_2-way'!E43)</f>
        <v>1.9381443298969072</v>
      </c>
      <c r="H44" s="17">
        <f>IF(OR($A44="",$B44=""),"",'OddsRatio_working_2-way'!M43)</f>
        <v>2.0660035817780522</v>
      </c>
      <c r="I44" s="17">
        <f>IF(OR($A44="",$B44=""),"",'OddsRatio_working_2-way'!N43)</f>
        <v>1.9380831519646857</v>
      </c>
      <c r="J44" s="17">
        <f>IF('Log_working_2-way'!$D43="","",A44^('Log_working_2-way'!$D43))</f>
        <v>2.0669618454035223</v>
      </c>
      <c r="K44" s="22">
        <f>IF('Log_working_2-way'!$D43="","",B44^('Log_working_2-way'!$D43))</f>
        <v>1.9372406373367297</v>
      </c>
      <c r="L44" s="33">
        <f t="shared" si="51"/>
        <v>0.4845360824742268</v>
      </c>
      <c r="M44" s="33">
        <f t="shared" si="52"/>
        <v>0.51546391752577325</v>
      </c>
      <c r="N44" s="4">
        <v>100</v>
      </c>
      <c r="O44" s="4">
        <f t="shared" si="59"/>
        <v>50</v>
      </c>
      <c r="P44" s="4">
        <f t="shared" si="60"/>
        <v>46.808510638297875</v>
      </c>
      <c r="Q44" s="4">
        <f t="shared" si="61"/>
        <v>53.191489361702125</v>
      </c>
      <c r="R44" s="4">
        <f t="shared" si="62"/>
        <v>50</v>
      </c>
      <c r="S44" s="39">
        <f t="shared" si="63"/>
        <v>-3.1914893617021249</v>
      </c>
      <c r="T44" s="39">
        <f t="shared" si="64"/>
        <v>-3.1914893617021249</v>
      </c>
    </row>
    <row r="45" spans="1:20" ht="15" x14ac:dyDescent="0.25">
      <c r="A45">
        <v>2.0699999999999998</v>
      </c>
      <c r="B45">
        <v>1.82</v>
      </c>
      <c r="C45" s="20">
        <f t="shared" si="0"/>
        <v>3.2542336890162948E-2</v>
      </c>
      <c r="D45" s="17">
        <f>IF(OR($A45="",$B45=""),"",A45*'MPTO_working_2-way'!$G44)</f>
        <v>2.1373626373626373</v>
      </c>
      <c r="E45" s="22">
        <f>IF(OR($A45="",$B45=""),"",B45*'MPTO_working_2-way'!$G44)</f>
        <v>1.8792270531400965</v>
      </c>
      <c r="F45" s="17">
        <f>IF(OR($A45="",$B45=""),"",'MPTO_working_2-way'!D44)</f>
        <v>2.1421504520384373</v>
      </c>
      <c r="G45" s="22">
        <f>IF(OR($A45="",$B45=""),"",'MPTO_working_2-way'!E44)</f>
        <v>1.8755413949320454</v>
      </c>
      <c r="H45" s="17">
        <f>IF(OR($A45="",$B45=""),"",'OddsRatio_working_2-way'!M44)</f>
        <v>2.1423125880338039</v>
      </c>
      <c r="I45" s="17">
        <f>IF(OR($A45="",$B45=""),"",'OddsRatio_working_2-way'!N44)</f>
        <v>1.8754171235399244</v>
      </c>
      <c r="J45" s="17">
        <f>IF('Log_working_2-way'!$D44="","",A45^('Log_working_2-way'!$D44))</f>
        <v>2.1444993293304022</v>
      </c>
      <c r="K45" s="22">
        <f>IF('Log_working_2-way'!$D44="","",B45^('Log_working_2-way'!$D44))</f>
        <v>1.8737445050186454</v>
      </c>
      <c r="L45" s="33">
        <f t="shared" si="51"/>
        <v>0.46786632390745503</v>
      </c>
      <c r="M45" s="33">
        <f t="shared" si="52"/>
        <v>0.53213367609254503</v>
      </c>
      <c r="N45" s="4">
        <v>100</v>
      </c>
      <c r="O45" s="4">
        <f t="shared" si="59"/>
        <v>51.690821256038639</v>
      </c>
      <c r="P45" s="4">
        <f t="shared" si="60"/>
        <v>45.054945054945051</v>
      </c>
      <c r="Q45" s="4">
        <f t="shared" si="61"/>
        <v>54.945054945054942</v>
      </c>
      <c r="R45" s="4">
        <f t="shared" si="62"/>
        <v>48.309178743961354</v>
      </c>
      <c r="S45" s="39">
        <f t="shared" si="63"/>
        <v>-3.2542336890163028</v>
      </c>
      <c r="T45" s="39">
        <f t="shared" si="64"/>
        <v>-3.2542336890163028</v>
      </c>
    </row>
    <row r="46" spans="1:20" ht="15" x14ac:dyDescent="0.25">
      <c r="A46">
        <v>2.23</v>
      </c>
      <c r="B46">
        <v>1.69</v>
      </c>
      <c r="C46" s="20">
        <f t="shared" si="0"/>
        <v>4.0146469604903645E-2</v>
      </c>
      <c r="D46" s="17">
        <f>IF(OR($A46="",$B46=""),"",A46*'MPTO_working_2-way'!$G45)</f>
        <v>2.3195266272189352</v>
      </c>
      <c r="E46" s="22">
        <f>IF(OR($A46="",$B46=""),"",B46*'MPTO_working_2-way'!$G45)</f>
        <v>1.7578475336322872</v>
      </c>
      <c r="F46" s="17">
        <f>IF(OR($A46="",$B46=""),"",'MPTO_working_2-way'!D45)</f>
        <v>2.3344999535416733</v>
      </c>
      <c r="G46" s="22">
        <f>IF(OR($A46="",$B46=""),"",'MPTO_working_2-way'!E45)</f>
        <v>1.7493443498038854</v>
      </c>
      <c r="H46" s="17">
        <f>IF(OR($A46="",$B46=""),"",'OddsRatio_working_2-way'!M45)</f>
        <v>2.3351436985029639</v>
      </c>
      <c r="I46" s="17">
        <f>IF(OR($A46="",$B46=""),"",'OddsRatio_working_2-way'!N45)</f>
        <v>1.7489830503797115</v>
      </c>
      <c r="J46" s="17">
        <f>IF('Log_working_2-way'!$D45="","",A46^('Log_working_2-way'!$D45))</f>
        <v>2.3420901732972235</v>
      </c>
      <c r="K46" s="22">
        <f>IF('Log_working_2-way'!$D45="","",B46^('Log_working_2-way'!$D45))</f>
        <v>1.7451064167640695</v>
      </c>
      <c r="L46" s="33">
        <f t="shared" si="51"/>
        <v>0.43112244897959179</v>
      </c>
      <c r="M46" s="33">
        <f t="shared" si="52"/>
        <v>0.56887755102040816</v>
      </c>
      <c r="N46" s="4">
        <v>100</v>
      </c>
      <c r="O46" s="4">
        <f t="shared" si="59"/>
        <v>55.156950672645742</v>
      </c>
      <c r="P46" s="4">
        <f t="shared" si="60"/>
        <v>40.828402366863905</v>
      </c>
      <c r="Q46" s="4">
        <f t="shared" si="61"/>
        <v>59.171597633136095</v>
      </c>
      <c r="R46" s="4">
        <f t="shared" si="62"/>
        <v>44.843049327354265</v>
      </c>
      <c r="S46" s="39">
        <f t="shared" si="63"/>
        <v>-4.014646960490353</v>
      </c>
      <c r="T46" s="39">
        <f t="shared" si="64"/>
        <v>-4.0146469604903601</v>
      </c>
    </row>
    <row r="47" spans="1:20" ht="15" x14ac:dyDescent="0.25">
      <c r="A47">
        <v>1.78</v>
      </c>
      <c r="B47">
        <v>2.1</v>
      </c>
      <c r="C47" s="20">
        <f t="shared" si="0"/>
        <v>3.7988228999465079E-2</v>
      </c>
      <c r="D47" s="17">
        <f>IF(OR($A47="",$B47=""),"",A47*'MPTO_working_2-way'!$G46)</f>
        <v>1.8476190476190479</v>
      </c>
      <c r="E47" s="22">
        <f>IF(OR($A47="",$B47=""),"",B47*'MPTO_working_2-way'!$G46)</f>
        <v>2.1797752808988768</v>
      </c>
      <c r="F47" s="17">
        <f>IF(OR($A47="",$B47=""),"",'MPTO_working_2-way'!D46)</f>
        <v>1.8422868408082802</v>
      </c>
      <c r="G47" s="22">
        <f>IF(OR($A47="",$B47=""),"",'MPTO_working_2-way'!E46)</f>
        <v>2.1872440023405506</v>
      </c>
      <c r="H47" s="17">
        <f>IF(OR($A47="",$B47=""),"",'OddsRatio_working_2-way'!M46)</f>
        <v>1.8420753583206844</v>
      </c>
      <c r="I47" s="17">
        <f>IF(OR($A47="",$B47=""),"",'OddsRatio_working_2-way'!N46)</f>
        <v>2.1875421719907089</v>
      </c>
      <c r="J47" s="17">
        <f>IF('Log_working_2-way'!$D46="","",A47^('Log_working_2-way'!$D46))</f>
        <v>1.8396466235294411</v>
      </c>
      <c r="K47" s="22">
        <f>IF('Log_working_2-way'!$D46="","",B47^('Log_working_2-way'!$D46))</f>
        <v>2.1909772182449698</v>
      </c>
      <c r="L47" s="33">
        <f t="shared" si="51"/>
        <v>0.54123711340206171</v>
      </c>
      <c r="M47" s="33">
        <f t="shared" si="52"/>
        <v>0.45876288659793807</v>
      </c>
      <c r="N47" s="4">
        <v>100</v>
      </c>
      <c r="O47" s="4">
        <f t="shared" si="59"/>
        <v>43.820224719101127</v>
      </c>
      <c r="P47" s="4">
        <f t="shared" si="60"/>
        <v>52.38095238095238</v>
      </c>
      <c r="Q47" s="4">
        <f t="shared" si="61"/>
        <v>47.619047619047613</v>
      </c>
      <c r="R47" s="4">
        <f t="shared" si="62"/>
        <v>56.17977528089888</v>
      </c>
      <c r="S47" s="39">
        <f t="shared" si="63"/>
        <v>-3.7988228999464866</v>
      </c>
      <c r="T47" s="39">
        <f t="shared" si="64"/>
        <v>-3.7988228999465008</v>
      </c>
    </row>
    <row r="48" spans="1:20" ht="15" x14ac:dyDescent="0.25">
      <c r="A48">
        <v>2.12</v>
      </c>
      <c r="B48">
        <v>1.76</v>
      </c>
      <c r="C48" s="20">
        <f t="shared" si="0"/>
        <v>3.9879931389365408E-2</v>
      </c>
      <c r="D48" s="17">
        <f>IF(OR($A48="",$B48=""),"",A48*'MPTO_working_2-way'!$G47)</f>
        <v>2.2045454545454546</v>
      </c>
      <c r="E48" s="22">
        <f>IF(OR($A48="",$B48=""),"",B48*'MPTO_working_2-way'!$G47)</f>
        <v>1.8301886792452831</v>
      </c>
      <c r="F48" s="17">
        <f>IF(OR($A48="",$B48=""),"",'MPTO_working_2-way'!D47)</f>
        <v>2.213573801613669</v>
      </c>
      <c r="G48" s="22">
        <f>IF(OR($A48="",$B48=""),"",'MPTO_working_2-way'!E47)</f>
        <v>1.8240125146656239</v>
      </c>
      <c r="H48" s="17">
        <f>IF(OR($A48="",$B48=""),"",'OddsRatio_working_2-way'!M47)</f>
        <v>2.2139539573337679</v>
      </c>
      <c r="I48" s="17">
        <f>IF(OR($A48="",$B48=""),"",'OddsRatio_working_2-way'!N47)</f>
        <v>1.8237544710479137</v>
      </c>
      <c r="J48" s="17">
        <f>IF('Log_working_2-way'!$D47="","",A48^('Log_working_2-way'!$D47))</f>
        <v>2.2181187217362539</v>
      </c>
      <c r="K48" s="22">
        <f>IF('Log_working_2-way'!$D47="","",B48^('Log_working_2-way'!$D47))</f>
        <v>1.8209380433579214</v>
      </c>
      <c r="L48" s="33">
        <f t="shared" si="51"/>
        <v>0.45360824742268041</v>
      </c>
      <c r="M48" s="33">
        <f t="shared" si="52"/>
        <v>0.54639175257731953</v>
      </c>
      <c r="N48" s="4">
        <v>100</v>
      </c>
      <c r="O48" s="4">
        <f t="shared" si="59"/>
        <v>52.830188679245275</v>
      </c>
      <c r="P48" s="4">
        <f t="shared" si="60"/>
        <v>43.181818181818187</v>
      </c>
      <c r="Q48" s="4">
        <f t="shared" si="61"/>
        <v>56.81818181818182</v>
      </c>
      <c r="R48" s="4">
        <f t="shared" si="62"/>
        <v>47.169811320754711</v>
      </c>
      <c r="S48" s="39">
        <f t="shared" si="63"/>
        <v>-3.9879931389365453</v>
      </c>
      <c r="T48" s="39">
        <f t="shared" si="64"/>
        <v>-3.987993138936524</v>
      </c>
    </row>
    <row r="49" spans="1:20" ht="15" x14ac:dyDescent="0.25">
      <c r="A49">
        <v>2.2599999999999998</v>
      </c>
      <c r="B49">
        <v>1.68</v>
      </c>
      <c r="C49" s="20">
        <f t="shared" si="0"/>
        <v>3.7715971344289834E-2</v>
      </c>
      <c r="D49" s="17">
        <f>IF(OR($A49="",$B49=""),"",A49*'MPTO_working_2-way'!$G48)</f>
        <v>2.3452380952380949</v>
      </c>
      <c r="E49" s="22">
        <f>IF(OR($A49="",$B49=""),"",B49*'MPTO_working_2-way'!$G48)</f>
        <v>1.7433628318584069</v>
      </c>
      <c r="F49" s="17">
        <f>IF(OR($A49="",$B49=""),"",'MPTO_working_2-way'!D48)</f>
        <v>2.3606068142253167</v>
      </c>
      <c r="G49" s="22">
        <f>IF(OR($A49="",$B49=""),"",'MPTO_working_2-way'!E48)</f>
        <v>1.7349661853408882</v>
      </c>
      <c r="H49" s="17">
        <f>IF(OR($A49="",$B49=""),"",'OddsRatio_working_2-way'!M48)</f>
        <v>2.3612278194595446</v>
      </c>
      <c r="I49" s="17">
        <f>IF(OR($A49="",$B49=""),"",'OddsRatio_working_2-way'!N48)</f>
        <v>1.7346308866924531</v>
      </c>
      <c r="J49" s="17">
        <f>IF('Log_working_2-way'!$D48="","",A49^('Log_working_2-way'!$D48))</f>
        <v>2.3683470446740844</v>
      </c>
      <c r="K49" s="22">
        <f>IF('Log_working_2-way'!$D48="","",B49^('Log_working_2-way'!$D48))</f>
        <v>1.7308087549076629</v>
      </c>
      <c r="L49" s="33">
        <f t="shared" si="51"/>
        <v>0.42639593908629447</v>
      </c>
      <c r="M49" s="33">
        <f t="shared" si="52"/>
        <v>0.57360406091370564</v>
      </c>
      <c r="N49" s="4">
        <v>100</v>
      </c>
      <c r="O49" s="4">
        <f t="shared" si="59"/>
        <v>55.752212389380524</v>
      </c>
      <c r="P49" s="4">
        <f t="shared" si="60"/>
        <v>40.476190476190474</v>
      </c>
      <c r="Q49" s="4">
        <f t="shared" si="61"/>
        <v>59.523809523809526</v>
      </c>
      <c r="R49" s="4">
        <f t="shared" si="62"/>
        <v>44.247787610619469</v>
      </c>
      <c r="S49" s="39">
        <f t="shared" si="63"/>
        <v>-3.7715971344290011</v>
      </c>
      <c r="T49" s="39">
        <f t="shared" si="64"/>
        <v>-3.771597134428994</v>
      </c>
    </row>
    <row r="50" spans="1:20" ht="15" x14ac:dyDescent="0.25">
      <c r="A50">
        <v>2.19</v>
      </c>
      <c r="B50">
        <v>1.71</v>
      </c>
      <c r="C50" s="20">
        <f t="shared" si="0"/>
        <v>4.1416326203636888E-2</v>
      </c>
      <c r="D50" s="17">
        <f>IF(OR($A50="",$B50=""),"",A50*'MPTO_working_2-way'!$G49)</f>
        <v>2.2807017543859649</v>
      </c>
      <c r="E50" s="22">
        <f>IF(OR($A50="",$B50=""),"",B50*'MPTO_working_2-way'!$G49)</f>
        <v>1.780821917808219</v>
      </c>
      <c r="F50" s="17">
        <f>IF(OR($A50="",$B50=""),"",'MPTO_working_2-way'!D49)</f>
        <v>2.2940365707984927</v>
      </c>
      <c r="G50" s="22">
        <f>IF(OR($A50="",$B50=""),"",'MPTO_working_2-way'!E49)</f>
        <v>1.7727756869985087</v>
      </c>
      <c r="H50" s="17">
        <f>IF(OR($A50="",$B50=""),"",'OddsRatio_working_2-way'!M49)</f>
        <v>2.2946259452166746</v>
      </c>
      <c r="I50" s="17">
        <f>IF(OR($A50="",$B50=""),"",'OddsRatio_working_2-way'!N49)</f>
        <v>1.7724238832805375</v>
      </c>
      <c r="J50" s="17">
        <f>IF('Log_working_2-way'!$D49="","",A50^('Log_working_2-way'!$D49))</f>
        <v>2.300809210627615</v>
      </c>
      <c r="K50" s="22">
        <f>IF('Log_working_2-way'!$D49="","",B50^('Log_working_2-way'!$D49))</f>
        <v>1.7687522442412873</v>
      </c>
      <c r="L50" s="33">
        <f t="shared" si="51"/>
        <v>0.43846153846153846</v>
      </c>
      <c r="M50" s="33">
        <f t="shared" si="52"/>
        <v>0.56153846153846165</v>
      </c>
      <c r="N50" s="4">
        <v>100</v>
      </c>
      <c r="O50" s="4">
        <f t="shared" si="59"/>
        <v>54.337899543379002</v>
      </c>
      <c r="P50" s="4">
        <f t="shared" si="60"/>
        <v>41.520467836257311</v>
      </c>
      <c r="Q50" s="4">
        <f t="shared" si="61"/>
        <v>58.479532163742689</v>
      </c>
      <c r="R50" s="4">
        <f t="shared" si="62"/>
        <v>45.662100456621005</v>
      </c>
      <c r="S50" s="39">
        <f t="shared" si="63"/>
        <v>-4.1416326203636871</v>
      </c>
      <c r="T50" s="39">
        <f t="shared" si="64"/>
        <v>-4.1416326203636942</v>
      </c>
    </row>
    <row r="51" spans="1:20" ht="15" x14ac:dyDescent="0.25">
      <c r="A51">
        <v>1.79</v>
      </c>
      <c r="B51">
        <v>2.06</v>
      </c>
      <c r="C51" s="20">
        <f t="shared" si="0"/>
        <v>4.4096111080978329E-2</v>
      </c>
      <c r="D51" s="17">
        <f>IF(OR($A51="",$B51=""),"",A51*'MPTO_working_2-way'!$G50)</f>
        <v>1.8689320388349513</v>
      </c>
      <c r="E51" s="22">
        <f>IF(OR($A51="",$B51=""),"",B51*'MPTO_working_2-way'!$G50)</f>
        <v>2.1508379888268152</v>
      </c>
      <c r="F51" s="17">
        <f>IF(OR($A51="",$B51=""),"",'MPTO_working_2-way'!D50)</f>
        <v>1.8635467731338755</v>
      </c>
      <c r="G51" s="22">
        <f>IF(OR($A51="",$B51=""),"",'MPTO_working_2-way'!E50)</f>
        <v>2.1580148651021243</v>
      </c>
      <c r="H51" s="17">
        <f>IF(OR($A51="",$B51=""),"",'OddsRatio_working_2-way'!M50)</f>
        <v>1.863297757942139</v>
      </c>
      <c r="I51" s="17">
        <f>IF(OR($A51="",$B51=""),"",'OddsRatio_working_2-way'!N50)</f>
        <v>2.1583488904033761</v>
      </c>
      <c r="J51" s="17">
        <f>IF('Log_working_2-way'!$D50="","",A51^('Log_working_2-way'!$D50))</f>
        <v>1.8608328110900716</v>
      </c>
      <c r="K51" s="22">
        <f>IF('Log_working_2-way'!$D50="","",B51^('Log_working_2-way'!$D50))</f>
        <v>2.1616657579923269</v>
      </c>
      <c r="L51" s="33">
        <f t="shared" si="51"/>
        <v>0.53506493506493513</v>
      </c>
      <c r="M51" s="33">
        <f t="shared" si="52"/>
        <v>0.46493506493506503</v>
      </c>
      <c r="N51" s="4">
        <v>100</v>
      </c>
      <c r="O51" s="4">
        <f t="shared" si="59"/>
        <v>44.134078212290497</v>
      </c>
      <c r="P51" s="4">
        <f t="shared" si="60"/>
        <v>51.456310679611654</v>
      </c>
      <c r="Q51" s="4">
        <f t="shared" si="61"/>
        <v>48.543689320388353</v>
      </c>
      <c r="R51" s="4">
        <f t="shared" si="62"/>
        <v>55.865921787709496</v>
      </c>
      <c r="S51" s="39">
        <f t="shared" si="63"/>
        <v>-4.4096111080978559</v>
      </c>
      <c r="T51" s="39">
        <f t="shared" si="64"/>
        <v>-4.4096111080978417</v>
      </c>
    </row>
    <row r="52" spans="1:20" ht="15" x14ac:dyDescent="0.25">
      <c r="A52">
        <v>2.0299999999999998</v>
      </c>
      <c r="B52">
        <v>1.83</v>
      </c>
      <c r="C52" s="20">
        <f t="shared" si="0"/>
        <v>3.9058924870117639E-2</v>
      </c>
      <c r="D52" s="17">
        <f>IF(OR($A52="",$B52=""),"",A52*'MPTO_working_2-way'!$G51)</f>
        <v>2.1092896174863385</v>
      </c>
      <c r="E52" s="22">
        <f>IF(OR($A52="",$B52=""),"",B52*'MPTO_working_2-way'!$G51)</f>
        <v>1.9014778325123154</v>
      </c>
      <c r="F52" s="17">
        <f>IF(OR($A52="",$B52=""),"",'MPTO_working_2-way'!D51)</f>
        <v>2.1138012461236451</v>
      </c>
      <c r="G52" s="22">
        <f>IF(OR($A52="",$B52=""),"",'MPTO_working_2-way'!E51)</f>
        <v>1.8978262535441519</v>
      </c>
      <c r="H52" s="17">
        <f>IF(OR($A52="",$B52=""),"",'OddsRatio_working_2-way'!M51)</f>
        <v>2.113985572357957</v>
      </c>
      <c r="I52" s="17">
        <f>IF(OR($A52="",$B52=""),"",'OddsRatio_working_2-way'!N51)</f>
        <v>1.8976776942301987</v>
      </c>
      <c r="J52" s="17">
        <f>IF('Log_working_2-way'!$D51="","",A52^('Log_working_2-way'!$D51))</f>
        <v>2.1160569234955591</v>
      </c>
      <c r="K52" s="22">
        <f>IF('Log_working_2-way'!$D51="","",B52^('Log_working_2-way'!$D51))</f>
        <v>1.8960116450582052</v>
      </c>
      <c r="L52" s="33">
        <f t="shared" si="51"/>
        <v>0.47409326424870474</v>
      </c>
      <c r="M52" s="33">
        <f t="shared" si="52"/>
        <v>0.52590673575129532</v>
      </c>
      <c r="N52" s="4">
        <v>100</v>
      </c>
      <c r="O52" s="4">
        <f t="shared" si="59"/>
        <v>50.73891625615763</v>
      </c>
      <c r="P52" s="4">
        <f t="shared" si="60"/>
        <v>45.355191256830594</v>
      </c>
      <c r="Q52" s="4">
        <f t="shared" si="61"/>
        <v>54.644808743169392</v>
      </c>
      <c r="R52" s="4">
        <f t="shared" si="62"/>
        <v>49.26108374384237</v>
      </c>
      <c r="S52" s="39">
        <f t="shared" si="63"/>
        <v>-3.9058924870117622</v>
      </c>
      <c r="T52" s="39">
        <f t="shared" si="64"/>
        <v>-3.9058924870117764</v>
      </c>
    </row>
    <row r="53" spans="1:20" ht="15" x14ac:dyDescent="0.25">
      <c r="A53">
        <v>1.73</v>
      </c>
      <c r="B53">
        <v>2.15</v>
      </c>
      <c r="C53" s="20">
        <f t="shared" si="0"/>
        <v>4.3150961150692391E-2</v>
      </c>
      <c r="D53" s="17">
        <f>IF(OR($A53="",$B53=""),"",A53*'MPTO_working_2-way'!$G52)</f>
        <v>1.8046511627906978</v>
      </c>
      <c r="E53" s="22">
        <f>IF(OR($A53="",$B53=""),"",B53*'MPTO_working_2-way'!$G52)</f>
        <v>2.2427745664739884</v>
      </c>
      <c r="F53" s="17">
        <f>IF(OR($A53="",$B53=""),"",'MPTO_working_2-way'!D52)</f>
        <v>1.7970769416596208</v>
      </c>
      <c r="G53" s="22">
        <f>IF(OR($A53="",$B53=""),"",'MPTO_working_2-way'!E52)</f>
        <v>2.2545840278830127</v>
      </c>
      <c r="H53" s="17">
        <f>IF(OR($A53="",$B53=""),"",'OddsRatio_working_2-way'!M52)</f>
        <v>1.7967324574131842</v>
      </c>
      <c r="I53" s="17">
        <f>IF(OR($A53="",$B53=""),"",'OddsRatio_working_2-way'!N52)</f>
        <v>2.2551264740070716</v>
      </c>
      <c r="J53" s="17">
        <f>IF('Log_working_2-way'!$D52="","",A53^('Log_working_2-way'!$D52))</f>
        <v>1.7932714228219797</v>
      </c>
      <c r="K53" s="22">
        <f>IF('Log_working_2-way'!$D52="","",B53^('Log_working_2-way'!$D52))</f>
        <v>2.2606025771636125</v>
      </c>
      <c r="L53" s="33">
        <f t="shared" si="51"/>
        <v>0.5541237113402061</v>
      </c>
      <c r="M53" s="33">
        <f t="shared" si="52"/>
        <v>0.44587628865979384</v>
      </c>
      <c r="N53" s="4">
        <v>100</v>
      </c>
      <c r="O53" s="4">
        <f t="shared" si="59"/>
        <v>42.196531791907518</v>
      </c>
      <c r="P53" s="4">
        <f t="shared" si="60"/>
        <v>53.488372093023258</v>
      </c>
      <c r="Q53" s="4">
        <f t="shared" si="61"/>
        <v>46.511627906976742</v>
      </c>
      <c r="R53" s="4">
        <f t="shared" si="62"/>
        <v>57.80346820809249</v>
      </c>
      <c r="S53" s="39">
        <f t="shared" si="63"/>
        <v>-4.315096115069224</v>
      </c>
      <c r="T53" s="39">
        <f t="shared" si="64"/>
        <v>-4.3150961150692311</v>
      </c>
    </row>
    <row r="54" spans="1:20" ht="15" x14ac:dyDescent="0.25">
      <c r="A54">
        <v>1.87</v>
      </c>
      <c r="B54">
        <v>1.99</v>
      </c>
      <c r="C54" s="20">
        <f t="shared" si="0"/>
        <v>3.7271921102840277E-2</v>
      </c>
      <c r="D54" s="17">
        <f>IF(OR($A54="",$B54=""),"",A54*'MPTO_working_2-way'!$G53)</f>
        <v>1.9396984924623115</v>
      </c>
      <c r="E54" s="22">
        <f>IF(OR($A54="",$B54=""),"",B54*'MPTO_working_2-way'!$G53)</f>
        <v>2.0641711229946522</v>
      </c>
      <c r="F54" s="17">
        <f>IF(OR($A54="",$B54=""),"",'MPTO_working_2-way'!D53)</f>
        <v>1.937521151693437</v>
      </c>
      <c r="G54" s="22">
        <f>IF(OR($A54="",$B54=""),"",'MPTO_working_2-way'!E53)</f>
        <v>2.06664260128287</v>
      </c>
      <c r="H54" s="17">
        <f>IF(OR($A54="",$B54=""),"",'OddsRatio_working_2-way'!M53)</f>
        <v>1.9374368665610926</v>
      </c>
      <c r="I54" s="17">
        <f>IF(OR($A54="",$B54=""),"",'OddsRatio_working_2-way'!N53)</f>
        <v>2.0667385033281396</v>
      </c>
      <c r="J54" s="17">
        <f>IF('Log_working_2-way'!$D53="","",A54^('Log_working_2-way'!$D53))</f>
        <v>1.9364440368013198</v>
      </c>
      <c r="K54" s="22">
        <f>IF('Log_working_2-way'!$D53="","",B54^('Log_working_2-way'!$D53))</f>
        <v>2.067869472921922</v>
      </c>
      <c r="L54" s="33">
        <f t="shared" si="51"/>
        <v>0.51554404145077726</v>
      </c>
      <c r="M54" s="33">
        <f t="shared" si="52"/>
        <v>0.48445595854922285</v>
      </c>
      <c r="N54" s="4">
        <v>100</v>
      </c>
      <c r="O54" s="4">
        <f t="shared" si="59"/>
        <v>46.524064171122987</v>
      </c>
      <c r="P54" s="4">
        <f t="shared" si="60"/>
        <v>49.748743718592962</v>
      </c>
      <c r="Q54" s="4">
        <f t="shared" si="61"/>
        <v>50.251256281407031</v>
      </c>
      <c r="R54" s="4">
        <f t="shared" si="62"/>
        <v>53.475935828876999</v>
      </c>
      <c r="S54" s="39">
        <f t="shared" si="63"/>
        <v>-3.7271921102840437</v>
      </c>
      <c r="T54" s="39">
        <f t="shared" si="64"/>
        <v>-3.7271921102840366</v>
      </c>
    </row>
    <row r="55" spans="1:20" ht="15" x14ac:dyDescent="0.25">
      <c r="A55">
        <v>1.85</v>
      </c>
      <c r="B55">
        <v>2.0099999999999998</v>
      </c>
      <c r="C55" s="20">
        <f t="shared" si="0"/>
        <v>3.80529783514858E-2</v>
      </c>
      <c r="D55" s="17">
        <f>IF(OR($A55="",$B55=""),"",A55*'MPTO_working_2-way'!$G54)</f>
        <v>1.9203980099502489</v>
      </c>
      <c r="E55" s="22">
        <f>IF(OR($A55="",$B55=""),"",B55*'MPTO_working_2-way'!$G54)</f>
        <v>2.086486486486486</v>
      </c>
      <c r="F55" s="17">
        <f>IF(OR($A55="",$B55=""),"",'MPTO_working_2-way'!D54)</f>
        <v>1.9174938764986464</v>
      </c>
      <c r="G55" s="22">
        <f>IF(OR($A55="",$B55=""),"",'MPTO_working_2-way'!E54)</f>
        <v>2.0899255304201207</v>
      </c>
      <c r="H55" s="17">
        <f>IF(OR($A55="",$B55=""),"",'OddsRatio_working_2-way'!M54)</f>
        <v>1.91737896118008</v>
      </c>
      <c r="I55" s="17">
        <f>IF(OR($A55="",$B55=""),"",'OddsRatio_working_2-way'!N54)</f>
        <v>2.0900620597551534</v>
      </c>
      <c r="J55" s="17">
        <f>IF('Log_working_2-way'!$D54="","",A55^('Log_working_2-way'!$D54))</f>
        <v>1.9160544641822177</v>
      </c>
      <c r="K55" s="22">
        <f>IF('Log_working_2-way'!$D54="","",B55^('Log_working_2-way'!$D54))</f>
        <v>2.0916381493676872</v>
      </c>
      <c r="L55" s="33">
        <f t="shared" si="51"/>
        <v>0.52072538860103623</v>
      </c>
      <c r="M55" s="33">
        <f t="shared" si="52"/>
        <v>0.47927461139896382</v>
      </c>
      <c r="N55" s="4">
        <v>100</v>
      </c>
      <c r="O55" s="4">
        <f t="shared" si="59"/>
        <v>45.945945945945937</v>
      </c>
      <c r="P55" s="4">
        <f t="shared" si="60"/>
        <v>50.248756218905463</v>
      </c>
      <c r="Q55" s="4">
        <f t="shared" si="61"/>
        <v>49.751243781094537</v>
      </c>
      <c r="R55" s="4">
        <f t="shared" si="62"/>
        <v>54.054054054054049</v>
      </c>
      <c r="S55" s="39">
        <f t="shared" si="63"/>
        <v>-3.8052978351486004</v>
      </c>
      <c r="T55" s="39">
        <f t="shared" si="64"/>
        <v>-3.8052978351485862</v>
      </c>
    </row>
    <row r="56" spans="1:20" ht="15" x14ac:dyDescent="0.25">
      <c r="A56">
        <v>1.68</v>
      </c>
      <c r="B56">
        <v>2.2200000000000002</v>
      </c>
      <c r="C56" s="20">
        <f t="shared" si="0"/>
        <v>4.5688545688545634E-2</v>
      </c>
      <c r="D56" s="17">
        <f>IF(OR($A56="",$B56=""),"",A56*'MPTO_working_2-way'!$G55)</f>
        <v>1.7567567567567566</v>
      </c>
      <c r="E56" s="22">
        <f>IF(OR($A56="",$B56=""),"",B56*'MPTO_working_2-way'!$G55)</f>
        <v>2.3214285714285716</v>
      </c>
      <c r="F56" s="17">
        <f>IF(OR($A56="",$B56=""),"",'MPTO_working_2-way'!D55)</f>
        <v>1.7470489038785832</v>
      </c>
      <c r="G56" s="22">
        <f>IF(OR($A56="",$B56=""),"",'MPTO_working_2-way'!E55)</f>
        <v>2.3386004514672689</v>
      </c>
      <c r="H56" s="17">
        <f>IF(OR($A56="",$B56=""),"",'OddsRatio_working_2-way'!M55)</f>
        <v>1.7465768876547993</v>
      </c>
      <c r="I56" s="17">
        <f>IF(OR($A56="",$B56=""),"",'OddsRatio_working_2-way'!N55)</f>
        <v>2.3394467690277296</v>
      </c>
      <c r="J56" s="17">
        <f>IF('Log_working_2-way'!$D55="","",A56^('Log_working_2-way'!$D55))</f>
        <v>1.7421348123284788</v>
      </c>
      <c r="K56" s="22">
        <f>IF('Log_working_2-way'!$D55="","",B56^('Log_working_2-way'!$D55))</f>
        <v>2.3474640771287958</v>
      </c>
      <c r="L56" s="33">
        <f t="shared" si="51"/>
        <v>0.56923076923076932</v>
      </c>
      <c r="M56" s="33">
        <f t="shared" si="52"/>
        <v>0.43076923076923074</v>
      </c>
      <c r="N56" s="4">
        <v>100</v>
      </c>
      <c r="O56" s="4">
        <f t="shared" si="59"/>
        <v>40.476190476190474</v>
      </c>
      <c r="P56" s="4">
        <f t="shared" si="60"/>
        <v>54.954954954954964</v>
      </c>
      <c r="Q56" s="4">
        <f t="shared" si="61"/>
        <v>45.045045045045043</v>
      </c>
      <c r="R56" s="4">
        <f t="shared" si="62"/>
        <v>59.523809523809526</v>
      </c>
      <c r="S56" s="39">
        <f t="shared" si="63"/>
        <v>-4.5688545688545688</v>
      </c>
      <c r="T56" s="39">
        <f t="shared" si="64"/>
        <v>-4.5688545688545616</v>
      </c>
    </row>
    <row r="57" spans="1:20" ht="15" x14ac:dyDescent="0.25">
      <c r="A57">
        <v>1.78</v>
      </c>
      <c r="B57">
        <v>2.08</v>
      </c>
      <c r="C57" s="20">
        <f t="shared" si="0"/>
        <v>4.2566983578219642E-2</v>
      </c>
      <c r="D57" s="17">
        <f>IF(OR($A57="",$B57=""),"",A57*'MPTO_working_2-way'!$G56)</f>
        <v>1.8557692307692311</v>
      </c>
      <c r="E57" s="22">
        <f>IF(OR($A57="",$B57=""),"",B57*'MPTO_working_2-way'!$G56)</f>
        <v>2.1685393258426968</v>
      </c>
      <c r="F57" s="17">
        <f>IF(OR($A57="",$B57=""),"",'MPTO_working_2-way'!D56)</f>
        <v>1.8500899460323807</v>
      </c>
      <c r="G57" s="22">
        <f>IF(OR($A57="",$B57=""),"",'MPTO_working_2-way'!E56)</f>
        <v>2.1763461086292031</v>
      </c>
      <c r="H57" s="17">
        <f>IF(OR($A57="",$B57=""),"",'OddsRatio_working_2-way'!M56)</f>
        <v>1.8498365855987975</v>
      </c>
      <c r="I57" s="17">
        <f>IF(OR($A57="",$B57=""),"",'OddsRatio_working_2-way'!N56)</f>
        <v>2.1766968108291049</v>
      </c>
      <c r="J57" s="17">
        <f>IF('Log_working_2-way'!$D56="","",A57^('Log_working_2-way'!$D56))</f>
        <v>1.8472406840805713</v>
      </c>
      <c r="K57" s="22">
        <f>IF('Log_working_2-way'!$D56="","",B57^('Log_working_2-way'!$D56))</f>
        <v>2.180302148833781</v>
      </c>
      <c r="L57" s="33">
        <f t="shared" si="51"/>
        <v>0.53886010362694292</v>
      </c>
      <c r="M57" s="33">
        <f t="shared" si="52"/>
        <v>0.46113989637305697</v>
      </c>
      <c r="N57" s="4">
        <v>100</v>
      </c>
      <c r="O57" s="4">
        <f t="shared" si="59"/>
        <v>43.820224719101127</v>
      </c>
      <c r="P57" s="4">
        <f t="shared" si="60"/>
        <v>51.92307692307692</v>
      </c>
      <c r="Q57" s="4">
        <f t="shared" si="61"/>
        <v>48.076923076923073</v>
      </c>
      <c r="R57" s="4">
        <f t="shared" si="62"/>
        <v>56.17977528089888</v>
      </c>
      <c r="S57" s="39">
        <f t="shared" si="63"/>
        <v>-4.2566983578219464</v>
      </c>
      <c r="T57" s="39">
        <f t="shared" si="64"/>
        <v>-4.2566983578219606</v>
      </c>
    </row>
    <row r="58" spans="1:20" ht="15" x14ac:dyDescent="0.25">
      <c r="A58">
        <v>1.79</v>
      </c>
      <c r="B58">
        <v>2.12</v>
      </c>
      <c r="C58" s="20">
        <f t="shared" si="0"/>
        <v>3.0357331084642114E-2</v>
      </c>
      <c r="D58" s="17">
        <f>IF(OR($A58="",$B58=""),"",A58*'MPTO_working_2-way'!$G57)</f>
        <v>1.8443396226415094</v>
      </c>
      <c r="E58" s="22">
        <f>IF(OR($A58="",$B58=""),"",B58*'MPTO_working_2-way'!$G57)</f>
        <v>2.1843575418994412</v>
      </c>
      <c r="F58" s="17">
        <f>IF(OR($A58="",$B58=""),"",'MPTO_working_2-way'!D57)</f>
        <v>1.8399922420480992</v>
      </c>
      <c r="G58" s="22">
        <f>IF(OR($A58="",$B58=""),"",'MPTO_working_2-way'!E57)</f>
        <v>2.1904871854075272</v>
      </c>
      <c r="H58" s="17">
        <f>IF(OR($A58="",$B58=""),"",'OddsRatio_working_2-way'!M57)</f>
        <v>1.8398554297360612</v>
      </c>
      <c r="I58" s="17">
        <f>IF(OR($A58="",$B58=""),"",'OddsRatio_working_2-way'!N57)</f>
        <v>2.1906811155751749</v>
      </c>
      <c r="J58" s="17">
        <f>IF('Log_working_2-way'!$D57="","",A58^('Log_working_2-way'!$D57))</f>
        <v>1.8378863083703576</v>
      </c>
      <c r="K58" s="22">
        <f>IF('Log_working_2-way'!$D57="","",B58^('Log_working_2-way'!$D57))</f>
        <v>2.1934793420182777</v>
      </c>
      <c r="L58" s="33">
        <f t="shared" si="51"/>
        <v>0.5421994884910486</v>
      </c>
      <c r="M58" s="33">
        <f t="shared" si="52"/>
        <v>0.45780051150895146</v>
      </c>
      <c r="N58" s="4">
        <v>100</v>
      </c>
      <c r="O58" s="4">
        <f t="shared" ref="O58:O121" si="65">(1/A58)*((N58*A58)-N58)</f>
        <v>44.134078212290497</v>
      </c>
      <c r="P58" s="4">
        <f t="shared" ref="P58:P121" si="66">(1/B58)*((N58*B58)-N58)</f>
        <v>52.830188679245275</v>
      </c>
      <c r="Q58" s="4">
        <f t="shared" ref="Q58:Q121" si="67">(1/B58)*N58</f>
        <v>47.169811320754711</v>
      </c>
      <c r="R58" s="4">
        <f t="shared" ref="R58:R121" si="68">(1/A58)*N58</f>
        <v>55.865921787709496</v>
      </c>
      <c r="S58" s="39">
        <f t="shared" ref="S58:S121" si="69">O58-Q58</f>
        <v>-3.0357331084642141</v>
      </c>
      <c r="T58" s="39">
        <f t="shared" ref="T58:T121" si="70">P58-R58</f>
        <v>-3.0357331084642212</v>
      </c>
    </row>
    <row r="59" spans="1:20" ht="15" x14ac:dyDescent="0.25">
      <c r="A59">
        <v>1.56</v>
      </c>
      <c r="B59">
        <v>2.58</v>
      </c>
      <c r="C59" s="20">
        <f t="shared" si="0"/>
        <v>2.8622540250447193E-2</v>
      </c>
      <c r="D59" s="17">
        <f>IF(OR($A59="",$B59=""),"",A59*'MPTO_working_2-way'!$G58)</f>
        <v>1.6046511627906976</v>
      </c>
      <c r="E59" s="22">
        <f>IF(OR($A59="",$B59=""),"",B59*'MPTO_working_2-way'!$G58)</f>
        <v>2.6538461538461537</v>
      </c>
      <c r="F59" s="17">
        <f>IF(OR($A59="",$B59=""),"",'MPTO_working_2-way'!D58)</f>
        <v>1.5956232159847763</v>
      </c>
      <c r="G59" s="22">
        <f>IF(OR($A59="",$B59=""),"",'MPTO_working_2-way'!E58)</f>
        <v>2.678913738019169</v>
      </c>
      <c r="H59" s="17">
        <f>IF(OR($A59="",$B59=""),"",'OddsRatio_working_2-way'!M58)</f>
        <v>1.5953405577875872</v>
      </c>
      <c r="I59" s="17">
        <f>IF(OR($A59="",$B59=""),"",'OddsRatio_working_2-way'!N58)</f>
        <v>2.679710859472122</v>
      </c>
      <c r="J59" s="17">
        <f>IF('Log_working_2-way'!$D58="","",A59^('Log_working_2-way'!$D58))</f>
        <v>1.5912388194309171</v>
      </c>
      <c r="K59" s="22">
        <f>IF('Log_working_2-way'!$D58="","",B59^('Log_working_2-way'!$D58))</f>
        <v>2.6913639076718487</v>
      </c>
      <c r="L59" s="33">
        <f t="shared" si="51"/>
        <v>0.62318840579710144</v>
      </c>
      <c r="M59" s="33">
        <f t="shared" si="52"/>
        <v>0.37681159420289856</v>
      </c>
      <c r="N59" s="4">
        <v>100</v>
      </c>
      <c r="O59" s="4">
        <f t="shared" si="65"/>
        <v>35.897435897435898</v>
      </c>
      <c r="P59" s="4">
        <f t="shared" si="66"/>
        <v>61.240310077519375</v>
      </c>
      <c r="Q59" s="4">
        <f t="shared" si="67"/>
        <v>38.759689922480618</v>
      </c>
      <c r="R59" s="4">
        <f t="shared" si="68"/>
        <v>64.102564102564102</v>
      </c>
      <c r="S59" s="39">
        <f t="shared" si="69"/>
        <v>-2.8622540250447202</v>
      </c>
      <c r="T59" s="39">
        <f t="shared" si="70"/>
        <v>-2.8622540250447273</v>
      </c>
    </row>
    <row r="60" spans="1:20" ht="15" x14ac:dyDescent="0.25">
      <c r="A60">
        <v>2.66</v>
      </c>
      <c r="B60">
        <v>1.5</v>
      </c>
      <c r="C60" s="20">
        <f t="shared" si="0"/>
        <v>4.2606516290726759E-2</v>
      </c>
      <c r="D60" s="17">
        <f>IF(OR($A60="",$B60=""),"",A60*'MPTO_working_2-way'!$G59)</f>
        <v>2.7733333333333334</v>
      </c>
      <c r="E60" s="22">
        <f>IF(OR($A60="",$B60=""),"",B60*'MPTO_working_2-way'!$G59)</f>
        <v>1.5639097744360901</v>
      </c>
      <c r="F60" s="17">
        <f>IF(OR($A60="",$B60=""),"",'MPTO_working_2-way'!D59)</f>
        <v>2.8197879858657244</v>
      </c>
      <c r="G60" s="22">
        <f>IF(OR($A60="",$B60=""),"",'MPTO_working_2-way'!E59)</f>
        <v>1.5495145631067961</v>
      </c>
      <c r="H60" s="17">
        <f>IF(OR($A60="",$B60=""),"",'OddsRatio_working_2-way'!M59)</f>
        <v>2.8220867158288598</v>
      </c>
      <c r="I60" s="17">
        <f>IF(OR($A60="",$B60=""),"",'OddsRatio_working_2-way'!N59)</f>
        <v>1.5488212999484516</v>
      </c>
      <c r="J60" s="17">
        <f>IF('Log_working_2-way'!$D59="","",A60^('Log_working_2-way'!$D59))</f>
        <v>2.8442639171897262</v>
      </c>
      <c r="K60" s="22">
        <f>IF('Log_working_2-way'!$D59="","",B60^('Log_working_2-way'!$D59))</f>
        <v>1.5422217453143756</v>
      </c>
      <c r="L60" s="33">
        <f t="shared" si="51"/>
        <v>0.36057692307692307</v>
      </c>
      <c r="M60" s="33">
        <f t="shared" si="52"/>
        <v>0.63942307692307698</v>
      </c>
      <c r="N60" s="4">
        <v>100</v>
      </c>
      <c r="O60" s="4">
        <f t="shared" si="65"/>
        <v>62.406015037593981</v>
      </c>
      <c r="P60" s="4">
        <f t="shared" si="66"/>
        <v>33.333333333333329</v>
      </c>
      <c r="Q60" s="4">
        <f t="shared" si="67"/>
        <v>66.666666666666657</v>
      </c>
      <c r="R60" s="4">
        <f t="shared" si="68"/>
        <v>37.593984962406012</v>
      </c>
      <c r="S60" s="39">
        <f t="shared" si="69"/>
        <v>-4.2606516290726759</v>
      </c>
      <c r="T60" s="39">
        <f t="shared" si="70"/>
        <v>-4.260651629072683</v>
      </c>
    </row>
    <row r="61" spans="1:20" ht="15" x14ac:dyDescent="0.25">
      <c r="A61">
        <v>2.59</v>
      </c>
      <c r="B61">
        <v>1.52</v>
      </c>
      <c r="C61" s="20">
        <f t="shared" si="0"/>
        <v>4.3995122942491527E-2</v>
      </c>
      <c r="D61" s="17">
        <f>IF(OR($A61="",$B61=""),"",A61*'MPTO_working_2-way'!$G60)</f>
        <v>2.7039473684210531</v>
      </c>
      <c r="E61" s="22">
        <f>IF(OR($A61="",$B61=""),"",B61*'MPTO_working_2-way'!$G60)</f>
        <v>1.586872586872587</v>
      </c>
      <c r="F61" s="17">
        <f>IF(OR($A61="",$B61=""),"",'MPTO_working_2-way'!D60)</f>
        <v>2.7464769080507887</v>
      </c>
      <c r="G61" s="22">
        <f>IF(OR($A61="",$B61=""),"",'MPTO_working_2-way'!E60)</f>
        <v>1.5725812894463531</v>
      </c>
      <c r="H61" s="17">
        <f>IF(OR($A61="",$B61=""),"",'OddsRatio_working_2-way'!M60)</f>
        <v>2.7486258341029703</v>
      </c>
      <c r="I61" s="17">
        <f>IF(OR($A61="",$B61=""),"",'OddsRatio_working_2-way'!N60)</f>
        <v>1.5718776312789586</v>
      </c>
      <c r="J61" s="17">
        <f>IF('Log_working_2-way'!$D60="","",A61^('Log_working_2-way'!$D60))</f>
        <v>2.7688852952666907</v>
      </c>
      <c r="K61" s="22">
        <f>IF('Log_working_2-way'!$D60="","",B61^('Log_working_2-way'!$D60))</f>
        <v>1.5653277816683351</v>
      </c>
      <c r="L61" s="33">
        <f t="shared" si="51"/>
        <v>0.36982968369829677</v>
      </c>
      <c r="M61" s="33">
        <f t="shared" si="52"/>
        <v>0.63017031630170306</v>
      </c>
      <c r="N61" s="4">
        <v>100</v>
      </c>
      <c r="O61" s="4">
        <f t="shared" si="65"/>
        <v>61.389961389961393</v>
      </c>
      <c r="P61" s="4">
        <f t="shared" si="66"/>
        <v>34.21052631578948</v>
      </c>
      <c r="Q61" s="4">
        <f t="shared" si="67"/>
        <v>65.789473684210535</v>
      </c>
      <c r="R61" s="4">
        <f t="shared" si="68"/>
        <v>38.610038610038607</v>
      </c>
      <c r="S61" s="39">
        <f t="shared" si="69"/>
        <v>-4.399512294249142</v>
      </c>
      <c r="T61" s="39">
        <f t="shared" si="70"/>
        <v>-4.3995122942491278</v>
      </c>
    </row>
    <row r="62" spans="1:20" ht="15" x14ac:dyDescent="0.25">
      <c r="A62">
        <v>2.56</v>
      </c>
      <c r="B62">
        <v>1.53</v>
      </c>
      <c r="C62" s="20">
        <f t="shared" si="0"/>
        <v>4.4219771241829964E-2</v>
      </c>
      <c r="D62" s="17">
        <f>IF(OR($A62="",$B62=""),"",A62*'MPTO_working_2-way'!$G61)</f>
        <v>2.6732026143790848</v>
      </c>
      <c r="E62" s="22">
        <f>IF(OR($A62="",$B62=""),"",B62*'MPTO_working_2-way'!$G61)</f>
        <v>1.5976562499999998</v>
      </c>
      <c r="F62" s="17">
        <f>IF(OR($A62="",$B62=""),"",'MPTO_working_2-way'!D61)</f>
        <v>2.7135929056394623</v>
      </c>
      <c r="G62" s="22">
        <f>IF(OR($A62="",$B62=""),"",'MPTO_working_2-way'!E61)</f>
        <v>1.5835691760329909</v>
      </c>
      <c r="H62" s="17">
        <f>IF(OR($A62="",$B62=""),"",'OddsRatio_working_2-way'!M61)</f>
        <v>2.7156328938368763</v>
      </c>
      <c r="I62" s="17">
        <f>IF(OR($A62="",$B62=""),"",'OddsRatio_working_2-way'!N61)</f>
        <v>1.5828752780343234</v>
      </c>
      <c r="J62" s="17">
        <f>IF('Log_working_2-way'!$D61="","",A62^('Log_working_2-way'!$D61))</f>
        <v>2.7348434621970585</v>
      </c>
      <c r="K62" s="22">
        <f>IF('Log_working_2-way'!$D61="","",B62^('Log_working_2-way'!$D61))</f>
        <v>1.5764208827996882</v>
      </c>
      <c r="L62" s="33">
        <f t="shared" si="51"/>
        <v>0.37408312958435208</v>
      </c>
      <c r="M62" s="33">
        <f t="shared" si="52"/>
        <v>0.62591687041564803</v>
      </c>
      <c r="N62" s="4">
        <v>100</v>
      </c>
      <c r="O62" s="4">
        <f t="shared" si="65"/>
        <v>60.9375</v>
      </c>
      <c r="P62" s="4">
        <f t="shared" si="66"/>
        <v>34.640522875816991</v>
      </c>
      <c r="Q62" s="4">
        <f t="shared" si="67"/>
        <v>65.359477124183002</v>
      </c>
      <c r="R62" s="4">
        <f t="shared" si="68"/>
        <v>39.0625</v>
      </c>
      <c r="S62" s="39">
        <f t="shared" si="69"/>
        <v>-4.4219771241830017</v>
      </c>
      <c r="T62" s="39">
        <f t="shared" si="70"/>
        <v>-4.4219771241830088</v>
      </c>
    </row>
    <row r="63" spans="1:20" ht="15" x14ac:dyDescent="0.25">
      <c r="A63">
        <v>2.59</v>
      </c>
      <c r="B63">
        <v>1.52</v>
      </c>
      <c r="C63" s="20">
        <f t="shared" si="0"/>
        <v>4.3995122942491527E-2</v>
      </c>
      <c r="D63" s="17">
        <f>IF(OR($A63="",$B63=""),"",A63*'MPTO_working_2-way'!$G62)</f>
        <v>2.7039473684210531</v>
      </c>
      <c r="E63" s="22">
        <f>IF(OR($A63="",$B63=""),"",B63*'MPTO_working_2-way'!$G62)</f>
        <v>1.586872586872587</v>
      </c>
      <c r="F63" s="17">
        <f>IF(OR($A63="",$B63=""),"",'MPTO_working_2-way'!D62)</f>
        <v>2.7464769080507887</v>
      </c>
      <c r="G63" s="22">
        <f>IF(OR($A63="",$B63=""),"",'MPTO_working_2-way'!E62)</f>
        <v>1.5725812894463531</v>
      </c>
      <c r="H63" s="17">
        <f>IF(OR($A63="",$B63=""),"",'OddsRatio_working_2-way'!M62)</f>
        <v>2.7486258341029703</v>
      </c>
      <c r="I63" s="17">
        <f>IF(OR($A63="",$B63=""),"",'OddsRatio_working_2-way'!N62)</f>
        <v>1.5718776312789586</v>
      </c>
      <c r="J63" s="17">
        <f>IF('Log_working_2-way'!$D62="","",A63^('Log_working_2-way'!$D62))</f>
        <v>2.7688852952666907</v>
      </c>
      <c r="K63" s="22">
        <f>IF('Log_working_2-way'!$D62="","",B63^('Log_working_2-way'!$D62))</f>
        <v>1.5653277816683351</v>
      </c>
      <c r="L63" s="33">
        <f t="shared" si="51"/>
        <v>0.36982968369829677</v>
      </c>
      <c r="M63" s="33">
        <f t="shared" si="52"/>
        <v>0.63017031630170306</v>
      </c>
      <c r="N63" s="4">
        <v>100</v>
      </c>
      <c r="O63" s="4">
        <f t="shared" si="65"/>
        <v>61.389961389961393</v>
      </c>
      <c r="P63" s="4">
        <f t="shared" si="66"/>
        <v>34.21052631578948</v>
      </c>
      <c r="Q63" s="4">
        <f t="shared" si="67"/>
        <v>65.789473684210535</v>
      </c>
      <c r="R63" s="4">
        <f t="shared" si="68"/>
        <v>38.610038610038607</v>
      </c>
      <c r="S63" s="39">
        <f t="shared" si="69"/>
        <v>-4.399512294249142</v>
      </c>
      <c r="T63" s="39">
        <f t="shared" si="70"/>
        <v>-4.3995122942491278</v>
      </c>
    </row>
    <row r="64" spans="1:20" ht="15" x14ac:dyDescent="0.25">
      <c r="A64">
        <v>2.64</v>
      </c>
      <c r="B64">
        <v>1.51</v>
      </c>
      <c r="C64" s="20">
        <f t="shared" si="0"/>
        <v>4.1039534417017798E-2</v>
      </c>
      <c r="D64" s="17">
        <f>IF(OR($A64="",$B64=""),"",A64*'MPTO_working_2-way'!$G63)</f>
        <v>2.7483443708609272</v>
      </c>
      <c r="E64" s="22">
        <f>IF(OR($A64="",$B64=""),"",B64*'MPTO_working_2-way'!$G63)</f>
        <v>1.5719696969696968</v>
      </c>
      <c r="F64" s="17">
        <f>IF(OR($A64="",$B64=""),"",'MPTO_working_2-way'!D63)</f>
        <v>2.7912057134855064</v>
      </c>
      <c r="G64" s="22">
        <f>IF(OR($A64="",$B64=""),"",'MPTO_working_2-way'!E63)</f>
        <v>1.5582831678523961</v>
      </c>
      <c r="H64" s="17">
        <f>IF(OR($A64="",$B64=""),"",'OddsRatio_working_2-way'!M63)</f>
        <v>2.7932334690468505</v>
      </c>
      <c r="I64" s="17">
        <f>IF(OR($A64="",$B64=""),"",'OddsRatio_working_2-way'!N63)</f>
        <v>1.5576518714718863</v>
      </c>
      <c r="J64" s="17">
        <f>IF('Log_working_2-way'!$D63="","",A64^('Log_working_2-way'!$D63))</f>
        <v>2.8136165906530577</v>
      </c>
      <c r="K64" s="22">
        <f>IF('Log_working_2-way'!$D63="","",B64^('Log_working_2-way'!$D63))</f>
        <v>1.5513844575270319</v>
      </c>
      <c r="L64" s="33">
        <f t="shared" si="51"/>
        <v>0.363855421686747</v>
      </c>
      <c r="M64" s="33">
        <f t="shared" si="52"/>
        <v>0.63614457831325311</v>
      </c>
      <c r="N64" s="4">
        <v>100</v>
      </c>
      <c r="O64" s="4">
        <f t="shared" si="65"/>
        <v>62.121212121212118</v>
      </c>
      <c r="P64" s="4">
        <f t="shared" si="66"/>
        <v>33.774834437086092</v>
      </c>
      <c r="Q64" s="4">
        <f t="shared" si="67"/>
        <v>66.225165562913915</v>
      </c>
      <c r="R64" s="4">
        <f t="shared" si="68"/>
        <v>37.878787878787875</v>
      </c>
      <c r="S64" s="39">
        <f t="shared" si="69"/>
        <v>-4.1039534417017975</v>
      </c>
      <c r="T64" s="39">
        <f t="shared" si="70"/>
        <v>-4.1039534417017833</v>
      </c>
    </row>
    <row r="65" spans="1:20" ht="15" x14ac:dyDescent="0.25">
      <c r="A65">
        <v>2.5099999999999998</v>
      </c>
      <c r="B65">
        <v>1.55</v>
      </c>
      <c r="C65" s="20">
        <f t="shared" si="0"/>
        <v>4.3567664824572638E-2</v>
      </c>
      <c r="D65" s="17">
        <f>IF(OR($A65="",$B65=""),"",A65*'MPTO_working_2-way'!$G64)</f>
        <v>2.6193548387096772</v>
      </c>
      <c r="E65" s="22">
        <f>IF(OR($A65="",$B65=""),"",B65*'MPTO_working_2-way'!$G64)</f>
        <v>1.6175298804780875</v>
      </c>
      <c r="F65" s="17">
        <f>IF(OR($A65="",$B65=""),"",'MPTO_working_2-way'!D64)</f>
        <v>2.655178297218904</v>
      </c>
      <c r="G65" s="22">
        <f>IF(OR($A65="",$B65=""),"",'MPTO_working_2-way'!E64)</f>
        <v>1.60416451912174</v>
      </c>
      <c r="H65" s="17">
        <f>IF(OR($A65="",$B65=""),"",'OddsRatio_working_2-way'!M64)</f>
        <v>2.6569413222726217</v>
      </c>
      <c r="I65" s="17">
        <f>IF(OR($A65="",$B65=""),"",'OddsRatio_working_2-way'!N64)</f>
        <v>1.6035216736754583</v>
      </c>
      <c r="J65" s="17">
        <f>IF('Log_working_2-way'!$D64="","",A65^('Log_working_2-way'!$D64))</f>
        <v>2.6739089919955719</v>
      </c>
      <c r="K65" s="22">
        <f>IF('Log_working_2-way'!$D64="","",B65^('Log_working_2-way'!$D64))</f>
        <v>1.5974040433386876</v>
      </c>
      <c r="L65" s="33">
        <f t="shared" si="51"/>
        <v>0.38177339901477836</v>
      </c>
      <c r="M65" s="33">
        <f t="shared" si="52"/>
        <v>0.61822660098522175</v>
      </c>
      <c r="N65" s="4">
        <v>100</v>
      </c>
      <c r="O65" s="4">
        <f t="shared" si="65"/>
        <v>60.15936254980079</v>
      </c>
      <c r="P65" s="4">
        <f t="shared" si="66"/>
        <v>35.483870967741936</v>
      </c>
      <c r="Q65" s="4">
        <f t="shared" si="67"/>
        <v>64.516129032258064</v>
      </c>
      <c r="R65" s="4">
        <f t="shared" si="68"/>
        <v>39.840637450199203</v>
      </c>
      <c r="S65" s="39">
        <f t="shared" si="69"/>
        <v>-4.3567664824572745</v>
      </c>
      <c r="T65" s="39">
        <f t="shared" si="70"/>
        <v>-4.3567664824572674</v>
      </c>
    </row>
    <row r="66" spans="1:20" ht="15" x14ac:dyDescent="0.25">
      <c r="A66">
        <v>2.4</v>
      </c>
      <c r="B66">
        <v>1.6</v>
      </c>
      <c r="C66" s="20">
        <f t="shared" si="0"/>
        <v>4.1666666666666741E-2</v>
      </c>
      <c r="D66" s="17">
        <f>IF(OR($A66="",$B66=""),"",A66*'MPTO_working_2-way'!$G65)</f>
        <v>2.5</v>
      </c>
      <c r="E66" s="22">
        <f>IF(OR($A66="",$B66=""),"",B66*'MPTO_working_2-way'!$G65)</f>
        <v>1.666666666666667</v>
      </c>
      <c r="F66" s="17">
        <f>IF(OR($A66="",$B66=""),"",'MPTO_working_2-way'!D65)</f>
        <v>2.5263157894736841</v>
      </c>
      <c r="G66" s="22">
        <f>IF(OR($A66="",$B66=""),"",'MPTO_working_2-way'!E65)</f>
        <v>1.6551724137931036</v>
      </c>
      <c r="H66" s="17">
        <f>IF(OR($A66="",$B66=""),"",'OddsRatio_working_2-way'!M65)</f>
        <v>2.5275252316519468</v>
      </c>
      <c r="I66" s="17">
        <f>IF(OR($A66="",$B66=""),"",'OddsRatio_working_2-way'!N65)</f>
        <v>1.6546536707079771</v>
      </c>
      <c r="J66" s="17">
        <f>IF('Log_working_2-way'!$D65="","",A66^('Log_working_2-way'!$D65))</f>
        <v>2.5398728286377308</v>
      </c>
      <c r="K66" s="22">
        <f>IF('Log_working_2-way'!$D65="","",B66^('Log_working_2-way'!$D65))</f>
        <v>1.6494042763805412</v>
      </c>
      <c r="L66" s="33">
        <f t="shared" si="51"/>
        <v>0.4</v>
      </c>
      <c r="M66" s="33">
        <f t="shared" si="52"/>
        <v>0.59999999999999987</v>
      </c>
      <c r="N66" s="4">
        <v>100</v>
      </c>
      <c r="O66" s="4">
        <f t="shared" si="65"/>
        <v>58.333333333333336</v>
      </c>
      <c r="P66" s="4">
        <f t="shared" si="66"/>
        <v>37.5</v>
      </c>
      <c r="Q66" s="4">
        <f t="shared" si="67"/>
        <v>62.5</v>
      </c>
      <c r="R66" s="4">
        <f t="shared" si="68"/>
        <v>41.666666666666671</v>
      </c>
      <c r="S66" s="39">
        <f t="shared" si="69"/>
        <v>-4.1666666666666643</v>
      </c>
      <c r="T66" s="39">
        <f t="shared" si="70"/>
        <v>-4.1666666666666714</v>
      </c>
    </row>
    <row r="67" spans="1:20" ht="15" x14ac:dyDescent="0.25">
      <c r="A67">
        <v>2.37</v>
      </c>
      <c r="B67">
        <v>1.61</v>
      </c>
      <c r="C67" s="20">
        <f t="shared" ref="C67:C130" si="71">IF(OR($A67="",$B67=""),"",(1/A67)+(1/B67)-1)</f>
        <v>4.3058940692402459E-2</v>
      </c>
      <c r="D67" s="17">
        <f>IF(OR($A67="",$B67=""),"",A67*'MPTO_working_2-way'!$G66)</f>
        <v>2.4720496894409938</v>
      </c>
      <c r="E67" s="22">
        <f>IF(OR($A67="",$B67=""),"",B67*'MPTO_working_2-way'!$G66)</f>
        <v>1.6793248945147681</v>
      </c>
      <c r="F67" s="17">
        <f>IF(OR($A67="",$B67=""),"",'MPTO_working_2-way'!D66)</f>
        <v>2.4974310305331024</v>
      </c>
      <c r="G67" s="22">
        <f>IF(OR($A67="",$B67=""),"",'MPTO_working_2-way'!E66)</f>
        <v>1.667810389667155</v>
      </c>
      <c r="H67" s="17">
        <f>IF(OR($A67="",$B67=""),"",'OddsRatio_working_2-way'!M66)</f>
        <v>2.4986332571193874</v>
      </c>
      <c r="I67" s="17">
        <f>IF(OR($A67="",$B67=""),"",'OddsRatio_working_2-way'!N66)</f>
        <v>1.6672746619290704</v>
      </c>
      <c r="J67" s="17">
        <f>IF('Log_working_2-way'!$D66="","",A67^('Log_working_2-way'!$D66))</f>
        <v>2.510544822348487</v>
      </c>
      <c r="K67" s="22">
        <f>IF('Log_working_2-way'!$D66="","",B67^('Log_working_2-way'!$D66))</f>
        <v>1.6620127951216401</v>
      </c>
      <c r="L67" s="33">
        <f t="shared" si="51"/>
        <v>0.40452261306532661</v>
      </c>
      <c r="M67" s="33">
        <f t="shared" si="52"/>
        <v>0.59547738693467334</v>
      </c>
      <c r="N67" s="4">
        <v>100</v>
      </c>
      <c r="O67" s="4">
        <f t="shared" si="65"/>
        <v>57.805907172995774</v>
      </c>
      <c r="P67" s="4">
        <f t="shared" si="66"/>
        <v>37.888198757763973</v>
      </c>
      <c r="Q67" s="4">
        <f t="shared" si="67"/>
        <v>62.11180124223602</v>
      </c>
      <c r="R67" s="4">
        <f t="shared" si="68"/>
        <v>42.194092827004212</v>
      </c>
      <c r="S67" s="39">
        <f t="shared" si="69"/>
        <v>-4.3058940692402459</v>
      </c>
      <c r="T67" s="39">
        <f t="shared" si="70"/>
        <v>-4.3058940692402388</v>
      </c>
    </row>
    <row r="68" spans="1:20" ht="15" x14ac:dyDescent="0.25">
      <c r="A68">
        <v>1.57</v>
      </c>
      <c r="B68">
        <v>2.41</v>
      </c>
      <c r="C68" s="20">
        <f t="shared" si="71"/>
        <v>5.1880434495335193E-2</v>
      </c>
      <c r="D68" s="17">
        <f>IF(OR($A68="",$B68=""),"",A68*'MPTO_working_2-way'!$G67)</f>
        <v>1.6514522821576763</v>
      </c>
      <c r="E68" s="22">
        <f>IF(OR($A68="",$B68=""),"",B68*'MPTO_working_2-way'!$G67)</f>
        <v>2.5350318471337578</v>
      </c>
      <c r="F68" s="17">
        <f>IF(OR($A68="",$B68=""),"",'MPTO_working_2-way'!D67)</f>
        <v>1.6366546272465774</v>
      </c>
      <c r="G68" s="22">
        <f>IF(OR($A68="",$B68=""),"",'MPTO_working_2-way'!E67)</f>
        <v>2.5707103305363996</v>
      </c>
      <c r="H68" s="17">
        <f>IF(OR($A68="",$B68=""),"",'OddsRatio_working_2-way'!M67)</f>
        <v>1.635810757339742</v>
      </c>
      <c r="I68" s="17">
        <f>IF(OR($A68="",$B68=""),"",'OddsRatio_working_2-way'!N67)</f>
        <v>2.5727950313140986</v>
      </c>
      <c r="J68" s="17">
        <f>IF('Log_working_2-way'!$D67="","",A68^('Log_working_2-way'!$D67))</f>
        <v>1.6290111935759746</v>
      </c>
      <c r="K68" s="22">
        <f>IF('Log_working_2-way'!$D67="","",B68^('Log_working_2-way'!$D67))</f>
        <v>2.5897968274811696</v>
      </c>
      <c r="L68" s="33">
        <f t="shared" si="51"/>
        <v>0.60552763819095479</v>
      </c>
      <c r="M68" s="33">
        <f t="shared" si="52"/>
        <v>0.39447236180904527</v>
      </c>
      <c r="N68" s="4">
        <v>100</v>
      </c>
      <c r="O68" s="4">
        <f t="shared" si="65"/>
        <v>36.30573248407643</v>
      </c>
      <c r="P68" s="4">
        <f t="shared" si="66"/>
        <v>58.50622406639004</v>
      </c>
      <c r="Q68" s="4">
        <f t="shared" si="67"/>
        <v>41.493775933609953</v>
      </c>
      <c r="R68" s="4">
        <f t="shared" si="68"/>
        <v>63.694267515923563</v>
      </c>
      <c r="S68" s="39">
        <f t="shared" si="69"/>
        <v>-5.1880434495335237</v>
      </c>
      <c r="T68" s="39">
        <f t="shared" si="70"/>
        <v>-5.1880434495335237</v>
      </c>
    </row>
    <row r="69" spans="1:20" ht="15" x14ac:dyDescent="0.25">
      <c r="A69">
        <v>2.37</v>
      </c>
      <c r="B69">
        <v>1.58</v>
      </c>
      <c r="C69" s="20">
        <f t="shared" si="71"/>
        <v>5.4852320675105481E-2</v>
      </c>
      <c r="D69" s="17">
        <f>IF(OR($A69="",$B69=""),"",A69*'MPTO_working_2-way'!$G68)</f>
        <v>2.5</v>
      </c>
      <c r="E69" s="22">
        <f>IF(OR($A69="",$B69=""),"",B69*'MPTO_working_2-way'!$G68)</f>
        <v>1.6666666666666667</v>
      </c>
      <c r="F69" s="17">
        <f>IF(OR($A69="",$B69=""),"",'MPTO_working_2-way'!D68)</f>
        <v>2.53475935828877</v>
      </c>
      <c r="G69" s="22">
        <f>IF(OR($A69="",$B69=""),"",'MPTO_working_2-way'!E68)</f>
        <v>1.6515679442508711</v>
      </c>
      <c r="H69" s="17">
        <f>IF(OR($A69="",$B69=""),"",'OddsRatio_working_2-way'!M68)</f>
        <v>2.5369023929701071</v>
      </c>
      <c r="I69" s="17">
        <f>IF(OR($A69="",$B69=""),"",'OddsRatio_working_2-way'!N68)</f>
        <v>1.6506594072428187</v>
      </c>
      <c r="J69" s="17">
        <f>IF('Log_working_2-way'!$D68="","",A69^('Log_working_2-way'!$D68))</f>
        <v>2.5534931728270789</v>
      </c>
      <c r="K69" s="22">
        <f>IF('Log_working_2-way'!$D68="","",B69^('Log_working_2-way'!$D68))</f>
        <v>1.6437105855935166</v>
      </c>
      <c r="L69" s="33">
        <f t="shared" si="51"/>
        <v>0.4</v>
      </c>
      <c r="M69" s="33">
        <f t="shared" si="52"/>
        <v>0.6</v>
      </c>
      <c r="N69" s="4">
        <v>100</v>
      </c>
      <c r="O69" s="4">
        <f t="shared" si="65"/>
        <v>57.805907172995774</v>
      </c>
      <c r="P69" s="4">
        <f t="shared" si="66"/>
        <v>36.708860759493668</v>
      </c>
      <c r="Q69" s="4">
        <f t="shared" si="67"/>
        <v>63.291139240506325</v>
      </c>
      <c r="R69" s="4">
        <f t="shared" si="68"/>
        <v>42.194092827004212</v>
      </c>
      <c r="S69" s="39">
        <f t="shared" si="69"/>
        <v>-5.4852320675105517</v>
      </c>
      <c r="T69" s="39">
        <f t="shared" si="70"/>
        <v>-5.4852320675105446</v>
      </c>
    </row>
    <row r="70" spans="1:20" ht="15" x14ac:dyDescent="0.25">
      <c r="A70">
        <v>2.33</v>
      </c>
      <c r="B70">
        <v>1.61</v>
      </c>
      <c r="C70" s="20">
        <f t="shared" si="71"/>
        <v>5.0302561778583499E-2</v>
      </c>
      <c r="D70" s="17">
        <f>IF(OR($A70="",$B70=""),"",A70*'MPTO_working_2-way'!$G69)</f>
        <v>2.4472049689440998</v>
      </c>
      <c r="E70" s="22">
        <f>IF(OR($A70="",$B70=""),"",B70*'MPTO_working_2-way'!$G69)</f>
        <v>1.6909871244635195</v>
      </c>
      <c r="F70" s="17">
        <f>IF(OR($A70="",$B70=""),"",'MPTO_working_2-way'!D69)</f>
        <v>2.4750437106192065</v>
      </c>
      <c r="G70" s="22">
        <f>IF(OR($A70="",$B70=""),"",'MPTO_working_2-way'!E69)</f>
        <v>1.67794601122716</v>
      </c>
      <c r="H70" s="17">
        <f>IF(OR($A70="",$B70=""),"",'OddsRatio_working_2-way'!M69)</f>
        <v>2.4765933322524725</v>
      </c>
      <c r="I70" s="17">
        <f>IF(OR($A70="",$B70=""),"",'OddsRatio_working_2-way'!N69)</f>
        <v>1.6772345358451193</v>
      </c>
      <c r="J70" s="17">
        <f>IF('Log_working_2-way'!$D69="","",A70^('Log_working_2-way'!$D69))</f>
        <v>2.4897584536831094</v>
      </c>
      <c r="K70" s="22">
        <f>IF('Log_working_2-way'!$D69="","",B70^('Log_working_2-way'!$D69))</f>
        <v>1.6712497569830409</v>
      </c>
      <c r="L70" s="33">
        <f t="shared" si="51"/>
        <v>0.40862944162436543</v>
      </c>
      <c r="M70" s="33">
        <f t="shared" si="52"/>
        <v>0.59137055837563446</v>
      </c>
      <c r="N70" s="4">
        <v>100</v>
      </c>
      <c r="O70" s="4">
        <f t="shared" si="65"/>
        <v>57.081545064377686</v>
      </c>
      <c r="P70" s="4">
        <f t="shared" si="66"/>
        <v>37.888198757763973</v>
      </c>
      <c r="Q70" s="4">
        <f t="shared" si="67"/>
        <v>62.11180124223602</v>
      </c>
      <c r="R70" s="4">
        <f t="shared" si="68"/>
        <v>42.918454935622321</v>
      </c>
      <c r="S70" s="39">
        <f t="shared" si="69"/>
        <v>-5.0302561778583339</v>
      </c>
      <c r="T70" s="39">
        <f t="shared" si="70"/>
        <v>-5.0302561778583481</v>
      </c>
    </row>
    <row r="71" spans="1:20" ht="15" x14ac:dyDescent="0.25">
      <c r="A71">
        <v>2.8</v>
      </c>
      <c r="B71">
        <v>1.44</v>
      </c>
      <c r="C71" s="20">
        <f t="shared" si="71"/>
        <v>5.1587301587301626E-2</v>
      </c>
      <c r="D71" s="17">
        <f>IF(OR($A71="",$B71=""),"",A71*'MPTO_working_2-way'!$G70)</f>
        <v>2.9444444444444442</v>
      </c>
      <c r="E71" s="22">
        <f>IF(OR($A71="",$B71=""),"",B71*'MPTO_working_2-way'!$G70)</f>
        <v>1.5142857142857142</v>
      </c>
      <c r="F71" s="17">
        <f>IF(OR($A71="",$B71=""),"",'MPTO_working_2-way'!D70)</f>
        <v>3.0179640718562877</v>
      </c>
      <c r="G71" s="22">
        <f>IF(OR($A71="",$B71=""),"",'MPTO_working_2-way'!E70)</f>
        <v>1.4955489614243322</v>
      </c>
      <c r="H71" s="17">
        <f>IF(OR($A71="",$B71=""),"",'OddsRatio_working_2-way'!M70)</f>
        <v>3.0225995873897262</v>
      </c>
      <c r="I71" s="17">
        <f>IF(OR($A71="",$B71=""),"",'OddsRatio_working_2-way'!N70)</f>
        <v>1.4944132324730444</v>
      </c>
      <c r="J71" s="17">
        <f>IF('Log_working_2-way'!$D70="","",A71^('Log_working_2-way'!$D70))</f>
        <v>3.0586105254385516</v>
      </c>
      <c r="K71" s="22">
        <f>IF('Log_working_2-way'!$D70="","",B71^('Log_working_2-way'!$D70))</f>
        <v>1.4857645424596992</v>
      </c>
      <c r="L71" s="33">
        <f t="shared" si="51"/>
        <v>0.339622641509434</v>
      </c>
      <c r="M71" s="33">
        <f t="shared" si="52"/>
        <v>0.66037735849056611</v>
      </c>
      <c r="N71" s="4">
        <v>100</v>
      </c>
      <c r="O71" s="4">
        <f t="shared" si="65"/>
        <v>64.285714285714292</v>
      </c>
      <c r="P71" s="4">
        <f t="shared" si="66"/>
        <v>30.555555555555554</v>
      </c>
      <c r="Q71" s="4">
        <f t="shared" si="67"/>
        <v>69.444444444444443</v>
      </c>
      <c r="R71" s="4">
        <f t="shared" si="68"/>
        <v>35.714285714285715</v>
      </c>
      <c r="S71" s="39">
        <f t="shared" si="69"/>
        <v>-5.1587301587301511</v>
      </c>
      <c r="T71" s="39">
        <f t="shared" si="70"/>
        <v>-5.1587301587301617</v>
      </c>
    </row>
    <row r="72" spans="1:20" ht="15" x14ac:dyDescent="0.25">
      <c r="A72">
        <v>1.41</v>
      </c>
      <c r="B72">
        <v>3.08</v>
      </c>
      <c r="C72" s="20">
        <f t="shared" si="71"/>
        <v>3.3895182831352955E-2</v>
      </c>
      <c r="D72" s="17">
        <f>IF(OR($A72="",$B72=""),"",A72*'MPTO_working_2-way'!$G71)</f>
        <v>1.4577922077922076</v>
      </c>
      <c r="E72" s="22">
        <f>IF(OR($A72="",$B72=""),"",B72*'MPTO_working_2-way'!$G71)</f>
        <v>3.184397163120567</v>
      </c>
      <c r="F72" s="17">
        <f>IF(OR($A72="",$B72=""),"",'MPTO_working_2-way'!D71)</f>
        <v>1.4445183608302288</v>
      </c>
      <c r="G72" s="22">
        <f>IF(OR($A72="",$B72=""),"",'MPTO_working_2-way'!E71)</f>
        <v>3.2496258605208017</v>
      </c>
      <c r="H72" s="17">
        <f>IF(OR($A72="",$B72=""),"",'OddsRatio_working_2-way'!M71)</f>
        <v>1.4439767838698154</v>
      </c>
      <c r="I72" s="17">
        <f>IF(OR($A72="",$B72=""),"",'OddsRatio_working_2-way'!N71)</f>
        <v>3.2523700254858916</v>
      </c>
      <c r="J72" s="17">
        <f>IF('Log_working_2-way'!$D71="","",A72^('Log_working_2-way'!$D71))</f>
        <v>1.4378656079711221</v>
      </c>
      <c r="K72" s="22">
        <f>IF('Log_working_2-way'!$D71="","",B72^('Log_working_2-way'!$D71))</f>
        <v>3.2838057655020352</v>
      </c>
      <c r="L72" s="33">
        <f t="shared" si="51"/>
        <v>0.68596881959910916</v>
      </c>
      <c r="M72" s="33">
        <f t="shared" si="52"/>
        <v>0.3140311804008909</v>
      </c>
      <c r="N72" s="4">
        <v>100</v>
      </c>
      <c r="O72" s="4">
        <f t="shared" si="65"/>
        <v>29.078014184397166</v>
      </c>
      <c r="P72" s="4">
        <f t="shared" si="66"/>
        <v>67.532467532467535</v>
      </c>
      <c r="Q72" s="4">
        <f t="shared" si="67"/>
        <v>32.467532467532465</v>
      </c>
      <c r="R72" s="4">
        <f t="shared" si="68"/>
        <v>70.921985815602838</v>
      </c>
      <c r="S72" s="39">
        <f t="shared" si="69"/>
        <v>-3.389518283135299</v>
      </c>
      <c r="T72" s="39">
        <f t="shared" si="70"/>
        <v>-3.3895182831353026</v>
      </c>
    </row>
    <row r="73" spans="1:20" ht="15" x14ac:dyDescent="0.25">
      <c r="A73">
        <v>1.49</v>
      </c>
      <c r="B73">
        <v>2.74</v>
      </c>
      <c r="C73" s="20">
        <f t="shared" si="71"/>
        <v>3.6104443246950613E-2</v>
      </c>
      <c r="D73" s="17">
        <f>IF(OR($A73="",$B73=""),"",A73*'MPTO_working_2-way'!$G72)</f>
        <v>1.5437956204379564</v>
      </c>
      <c r="E73" s="22">
        <f>IF(OR($A73="",$B73=""),"",B73*'MPTO_working_2-way'!$G72)</f>
        <v>2.838926174496645</v>
      </c>
      <c r="F73" s="17">
        <f>IF(OR($A73="",$B73=""),"",'MPTO_working_2-way'!D72)</f>
        <v>1.5311855380114767</v>
      </c>
      <c r="G73" s="22">
        <f>IF(OR($A73="",$B73=""),"",'MPTO_working_2-way'!E72)</f>
        <v>2.882581374002684</v>
      </c>
      <c r="H73" s="17">
        <f>IF(OR($A73="",$B73=""),"",'OddsRatio_working_2-way'!M72)</f>
        <v>1.5306686305052322</v>
      </c>
      <c r="I73" s="17">
        <f>IF(OR($A73="",$B73=""),"",'OddsRatio_working_2-way'!N72)</f>
        <v>2.8844151368961324</v>
      </c>
      <c r="J73" s="17">
        <f>IF('Log_working_2-way'!$D72="","",A73^('Log_working_2-way'!$D72))</f>
        <v>1.5248989549900367</v>
      </c>
      <c r="K73" s="22">
        <f>IF('Log_working_2-way'!$D72="","",B73^('Log_working_2-way'!$D72))</f>
        <v>2.9051285785445025</v>
      </c>
      <c r="L73" s="33">
        <f t="shared" si="51"/>
        <v>0.64775413711583918</v>
      </c>
      <c r="M73" s="33">
        <f t="shared" si="52"/>
        <v>0.35224586288416065</v>
      </c>
      <c r="N73" s="4">
        <v>100</v>
      </c>
      <c r="O73" s="4">
        <f t="shared" si="65"/>
        <v>32.885906040268459</v>
      </c>
      <c r="P73" s="4">
        <f t="shared" si="66"/>
        <v>63.503649635036496</v>
      </c>
      <c r="Q73" s="4">
        <f t="shared" si="67"/>
        <v>36.496350364963504</v>
      </c>
      <c r="R73" s="4">
        <f t="shared" si="68"/>
        <v>67.114093959731548</v>
      </c>
      <c r="S73" s="39">
        <f t="shared" si="69"/>
        <v>-3.6104443246950453</v>
      </c>
      <c r="T73" s="39">
        <f t="shared" si="70"/>
        <v>-3.6104443246950524</v>
      </c>
    </row>
    <row r="74" spans="1:20" ht="15" x14ac:dyDescent="0.25">
      <c r="A74">
        <v>1.53</v>
      </c>
      <c r="B74">
        <v>2.66</v>
      </c>
      <c r="C74" s="20">
        <f t="shared" si="71"/>
        <v>2.9534620865890204E-2</v>
      </c>
      <c r="D74" s="17">
        <f>IF(OR($A74="",$B74=""),"",A74*'MPTO_working_2-way'!$G73)</f>
        <v>1.5751879699248121</v>
      </c>
      <c r="E74" s="22">
        <f>IF(OR($A74="",$B74=""),"",B74*'MPTO_working_2-way'!$G73)</f>
        <v>2.738562091503268</v>
      </c>
      <c r="F74" s="17">
        <f>IF(OR($A74="",$B74=""),"",'MPTO_working_2-way'!D73)</f>
        <v>1.5653678987653372</v>
      </c>
      <c r="G74" s="22">
        <f>IF(OR($A74="",$B74=""),"",'MPTO_working_2-way'!E73)</f>
        <v>2.7687597795768419</v>
      </c>
      <c r="H74" s="17">
        <f>IF(OR($A74="",$B74=""),"",'OddsRatio_working_2-way'!M73)</f>
        <v>1.5650461117764944</v>
      </c>
      <c r="I74" s="17">
        <f>IF(OR($A74="",$B74=""),"",'OddsRatio_working_2-way'!N73)</f>
        <v>2.7697670670735497</v>
      </c>
      <c r="J74" s="17">
        <f>IF('Log_working_2-way'!$D73="","",A74^('Log_working_2-way'!$D73))</f>
        <v>1.560575562719845</v>
      </c>
      <c r="K74" s="22">
        <f>IF('Log_working_2-way'!$D73="","",B74^('Log_working_2-way'!$D73))</f>
        <v>2.7838808298172464</v>
      </c>
      <c r="L74" s="33">
        <f t="shared" si="51"/>
        <v>0.6348448687350835</v>
      </c>
      <c r="M74" s="33">
        <f t="shared" si="52"/>
        <v>0.36515513126491644</v>
      </c>
      <c r="N74" s="4">
        <v>100</v>
      </c>
      <c r="O74" s="4">
        <f t="shared" si="65"/>
        <v>34.640522875816991</v>
      </c>
      <c r="P74" s="4">
        <f t="shared" si="66"/>
        <v>62.406015037593981</v>
      </c>
      <c r="Q74" s="4">
        <f t="shared" si="67"/>
        <v>37.593984962406012</v>
      </c>
      <c r="R74" s="4">
        <f t="shared" si="68"/>
        <v>65.359477124183002</v>
      </c>
      <c r="S74" s="39">
        <f t="shared" si="69"/>
        <v>-2.9534620865890204</v>
      </c>
      <c r="T74" s="39">
        <f t="shared" si="70"/>
        <v>-2.9534620865890204</v>
      </c>
    </row>
    <row r="75" spans="1:20" ht="15" x14ac:dyDescent="0.25">
      <c r="A75">
        <v>2.14</v>
      </c>
      <c r="B75">
        <v>1.77</v>
      </c>
      <c r="C75" s="20">
        <f t="shared" si="71"/>
        <v>3.2261471038597556E-2</v>
      </c>
      <c r="D75" s="17">
        <f>IF(OR($A75="",$B75=""),"",A75*'MPTO_working_2-way'!$G74)</f>
        <v>2.2090395480225991</v>
      </c>
      <c r="E75" s="22">
        <f>IF(OR($A75="",$B75=""),"",B75*'MPTO_working_2-way'!$G74)</f>
        <v>1.8271028037383177</v>
      </c>
      <c r="F75" s="17">
        <f>IF(OR($A75="",$B75=""),"",'MPTO_working_2-way'!D74)</f>
        <v>2.216513546725964</v>
      </c>
      <c r="G75" s="22">
        <f>IF(OR($A75="",$B75=""),"",'MPTO_working_2-way'!E74)</f>
        <v>1.822021261243927</v>
      </c>
      <c r="H75" s="17">
        <f>IF(OR($A75="",$B75=""),"",'OddsRatio_working_2-way'!M74)</f>
        <v>2.2167659925061516</v>
      </c>
      <c r="I75" s="17">
        <f>IF(OR($A75="",$B75=""),"",'OddsRatio_working_2-way'!N74)</f>
        <v>1.8218507142366114</v>
      </c>
      <c r="J75" s="17">
        <f>IF('Log_working_2-way'!$D74="","",A75^('Log_working_2-way'!$D74))</f>
        <v>2.2201875884465903</v>
      </c>
      <c r="K75" s="22">
        <f>IF('Log_working_2-way'!$D74="","",B75^('Log_working_2-way'!$D74))</f>
        <v>1.8195461168991689</v>
      </c>
      <c r="L75" s="33">
        <f t="shared" si="51"/>
        <v>0.45268542199488487</v>
      </c>
      <c r="M75" s="33">
        <f t="shared" si="52"/>
        <v>0.54731457800511507</v>
      </c>
      <c r="N75" s="4">
        <v>100</v>
      </c>
      <c r="O75" s="4">
        <f t="shared" si="65"/>
        <v>53.271028037383175</v>
      </c>
      <c r="P75" s="4">
        <f t="shared" si="66"/>
        <v>43.502824858757066</v>
      </c>
      <c r="Q75" s="4">
        <f t="shared" si="67"/>
        <v>56.497175141242941</v>
      </c>
      <c r="R75" s="4">
        <f t="shared" si="68"/>
        <v>46.728971962616825</v>
      </c>
      <c r="S75" s="39">
        <f t="shared" si="69"/>
        <v>-3.2261471038597662</v>
      </c>
      <c r="T75" s="39">
        <f t="shared" si="70"/>
        <v>-3.2261471038597591</v>
      </c>
    </row>
    <row r="76" spans="1:20" ht="15" x14ac:dyDescent="0.25">
      <c r="A76">
        <v>2.09</v>
      </c>
      <c r="B76">
        <v>1.82</v>
      </c>
      <c r="C76" s="20">
        <f t="shared" si="71"/>
        <v>2.7919448972080652E-2</v>
      </c>
      <c r="D76" s="17">
        <f>IF(OR($A76="",$B76=""),"",A76*'MPTO_working_2-way'!$G75)</f>
        <v>2.1483516483516483</v>
      </c>
      <c r="E76" s="22">
        <f>IF(OR($A76="",$B76=""),"",B76*'MPTO_working_2-way'!$G75)</f>
        <v>1.8708133971291869</v>
      </c>
      <c r="F76" s="17">
        <f>IF(OR($A76="",$B76=""),"",'MPTO_working_2-way'!D75)</f>
        <v>2.152810006225593</v>
      </c>
      <c r="G76" s="22">
        <f>IF(OR($A76="",$B76=""),"",'MPTO_working_2-way'!E75)</f>
        <v>1.8674456281604401</v>
      </c>
      <c r="H76" s="17">
        <f>IF(OR($A76="",$B76=""),"",'OddsRatio_working_2-way'!M75)</f>
        <v>2.1529389804681456</v>
      </c>
      <c r="I76" s="17">
        <f>IF(OR($A76="",$B76=""),"",'OddsRatio_working_2-way'!N75)</f>
        <v>1.8673485908108987</v>
      </c>
      <c r="J76" s="17">
        <f>IF('Log_working_2-way'!$D75="","",A76^('Log_working_2-way'!$D75))</f>
        <v>2.1549669469306498</v>
      </c>
      <c r="K76" s="22">
        <f>IF('Log_working_2-way'!$D75="","",B76^('Log_working_2-way'!$D75))</f>
        <v>1.8658256434588982</v>
      </c>
      <c r="L76" s="33">
        <f t="shared" si="51"/>
        <v>0.46547314578005117</v>
      </c>
      <c r="M76" s="33">
        <f t="shared" si="52"/>
        <v>0.53452685421994872</v>
      </c>
      <c r="N76" s="4">
        <v>100</v>
      </c>
      <c r="O76" s="4">
        <f t="shared" si="65"/>
        <v>52.153110047846894</v>
      </c>
      <c r="P76" s="4">
        <f t="shared" si="66"/>
        <v>45.054945054945051</v>
      </c>
      <c r="Q76" s="4">
        <f t="shared" si="67"/>
        <v>54.945054945054942</v>
      </c>
      <c r="R76" s="4">
        <f t="shared" si="68"/>
        <v>47.846889952153113</v>
      </c>
      <c r="S76" s="39">
        <f t="shared" si="69"/>
        <v>-2.7919448972080474</v>
      </c>
      <c r="T76" s="39">
        <f t="shared" si="70"/>
        <v>-2.7919448972080616</v>
      </c>
    </row>
    <row r="77" spans="1:20" ht="15" x14ac:dyDescent="0.25">
      <c r="A77">
        <v>2.21</v>
      </c>
      <c r="B77">
        <v>1.72</v>
      </c>
      <c r="C77" s="20">
        <f t="shared" si="71"/>
        <v>3.3884036620014824E-2</v>
      </c>
      <c r="D77" s="17">
        <f>IF(OR($A77="",$B77=""),"",A77*'MPTO_working_2-way'!$G76)</f>
        <v>2.2848837209302326</v>
      </c>
      <c r="E77" s="22">
        <f>IF(OR($A77="",$B77=""),"",B77*'MPTO_working_2-way'!$G76)</f>
        <v>1.7782805429864255</v>
      </c>
      <c r="F77" s="17">
        <f>IF(OR($A77="",$B77=""),"",'MPTO_working_2-way'!D76)</f>
        <v>2.2959652089876781</v>
      </c>
      <c r="G77" s="22">
        <f>IF(OR($A77="",$B77=""),"",'MPTO_working_2-way'!E76)</f>
        <v>1.7716256524981358</v>
      </c>
      <c r="H77" s="17">
        <f>IF(OR($A77="",$B77=""),"",'OddsRatio_working_2-way'!M76)</f>
        <v>2.2963624321753371</v>
      </c>
      <c r="I77" s="17">
        <f>IF(OR($A77="",$B77=""),"",'OddsRatio_working_2-way'!N76)</f>
        <v>1.7713892158398703</v>
      </c>
      <c r="J77" s="17">
        <f>IF('Log_working_2-way'!$D76="","",A77^('Log_working_2-way'!$D76))</f>
        <v>2.3014598613122459</v>
      </c>
      <c r="K77" s="22">
        <f>IF('Log_working_2-way'!$D76="","",B77^('Log_working_2-way'!$D76))</f>
        <v>1.7683679149287428</v>
      </c>
      <c r="L77" s="33">
        <f t="shared" si="51"/>
        <v>0.43765903307888038</v>
      </c>
      <c r="M77" s="33">
        <f t="shared" si="52"/>
        <v>0.56234096692111957</v>
      </c>
      <c r="N77" s="4">
        <v>100</v>
      </c>
      <c r="O77" s="4">
        <f t="shared" si="65"/>
        <v>54.751131221719454</v>
      </c>
      <c r="P77" s="4">
        <f t="shared" si="66"/>
        <v>41.860465116279073</v>
      </c>
      <c r="Q77" s="4">
        <f t="shared" si="67"/>
        <v>58.139534883720934</v>
      </c>
      <c r="R77" s="4">
        <f t="shared" si="68"/>
        <v>45.248868778280546</v>
      </c>
      <c r="S77" s="39">
        <f t="shared" si="69"/>
        <v>-3.3884036620014797</v>
      </c>
      <c r="T77" s="39">
        <f t="shared" si="70"/>
        <v>-3.3884036620014726</v>
      </c>
    </row>
    <row r="78" spans="1:20" ht="15" x14ac:dyDescent="0.25">
      <c r="A78">
        <v>2.1800000000000002</v>
      </c>
      <c r="B78">
        <v>1.74</v>
      </c>
      <c r="C78" s="20">
        <f t="shared" si="71"/>
        <v>3.3428240008436028E-2</v>
      </c>
      <c r="D78" s="17">
        <f>IF(OR($A78="",$B78=""),"",A78*'MPTO_working_2-way'!$G77)</f>
        <v>2.2528735632183907</v>
      </c>
      <c r="E78" s="22">
        <f>IF(OR($A78="",$B78=""),"",B78*'MPTO_working_2-way'!$G77)</f>
        <v>1.7981651376146788</v>
      </c>
      <c r="F78" s="17">
        <f>IF(OR($A78="",$B78=""),"",'MPTO_working_2-way'!D77)</f>
        <v>2.2624358821424311</v>
      </c>
      <c r="G78" s="22">
        <f>IF(OR($A78="",$B78=""),"",'MPTO_working_2-way'!E77)</f>
        <v>1.7921194368326561</v>
      </c>
      <c r="H78" s="17">
        <f>IF(OR($A78="",$B78=""),"",'OddsRatio_working_2-way'!M77)</f>
        <v>2.26277258229445</v>
      </c>
      <c r="I78" s="17">
        <f>IF(OR($A78="",$B78=""),"",'OddsRatio_working_2-way'!N77)</f>
        <v>1.7919082295744857</v>
      </c>
      <c r="J78" s="17">
        <f>IF('Log_working_2-way'!$D77="","",A78^('Log_working_2-way'!$D77))</f>
        <v>2.2671631499443738</v>
      </c>
      <c r="K78" s="22">
        <f>IF('Log_working_2-way'!$D77="","",B78^('Log_working_2-way'!$D77))</f>
        <v>1.7891643629660847</v>
      </c>
      <c r="L78" s="33">
        <f t="shared" si="51"/>
        <v>0.44387755102040816</v>
      </c>
      <c r="M78" s="33">
        <f t="shared" si="52"/>
        <v>0.55612244897959184</v>
      </c>
      <c r="N78" s="4">
        <v>100</v>
      </c>
      <c r="O78" s="4">
        <f t="shared" si="65"/>
        <v>54.128440366972484</v>
      </c>
      <c r="P78" s="4">
        <f t="shared" si="66"/>
        <v>42.528735632183903</v>
      </c>
      <c r="Q78" s="4">
        <f t="shared" si="67"/>
        <v>57.47126436781609</v>
      </c>
      <c r="R78" s="4">
        <f t="shared" si="68"/>
        <v>45.871559633027523</v>
      </c>
      <c r="S78" s="39">
        <f t="shared" si="69"/>
        <v>-3.3428240008436063</v>
      </c>
      <c r="T78" s="39">
        <f t="shared" si="70"/>
        <v>-3.3428240008436205</v>
      </c>
    </row>
    <row r="79" spans="1:20" ht="15" x14ac:dyDescent="0.25">
      <c r="A79">
        <v>2.08</v>
      </c>
      <c r="B79">
        <v>1.83</v>
      </c>
      <c r="C79" s="20">
        <f t="shared" si="71"/>
        <v>2.7217318200924545E-2</v>
      </c>
      <c r="D79" s="17">
        <f>IF(OR($A79="",$B79=""),"",A79*'MPTO_working_2-way'!$G78)</f>
        <v>2.136612021857923</v>
      </c>
      <c r="E79" s="22">
        <f>IF(OR($A79="",$B79=""),"",B79*'MPTO_working_2-way'!$G78)</f>
        <v>1.8798076923076921</v>
      </c>
      <c r="F79" s="17">
        <f>IF(OR($A79="",$B79=""),"",'MPTO_working_2-way'!D78)</f>
        <v>2.1405916094927453</v>
      </c>
      <c r="G79" s="22">
        <f>IF(OR($A79="",$B79=""),"",'MPTO_working_2-way'!E78)</f>
        <v>1.8767379942806428</v>
      </c>
      <c r="H79" s="17">
        <f>IF(OR($A79="",$B79=""),"",'OddsRatio_working_2-way'!M78)</f>
        <v>2.1407036509440598</v>
      </c>
      <c r="I79" s="17">
        <f>IF(OR($A79="",$B79=""),"",'OddsRatio_working_2-way'!N78)</f>
        <v>1.8766518798921943</v>
      </c>
      <c r="J79" s="17">
        <f>IF('Log_working_2-way'!$D78="","",A79^('Log_working_2-way'!$D78))</f>
        <v>2.1425119645428072</v>
      </c>
      <c r="K79" s="22">
        <f>IF('Log_working_2-way'!$D78="","",B79^('Log_working_2-way'!$D78))</f>
        <v>1.875264356990918</v>
      </c>
      <c r="L79" s="33">
        <f t="shared" si="51"/>
        <v>0.46803069053708451</v>
      </c>
      <c r="M79" s="33">
        <f t="shared" si="52"/>
        <v>0.53196930946291565</v>
      </c>
      <c r="N79" s="4">
        <v>100</v>
      </c>
      <c r="O79" s="4">
        <f t="shared" si="65"/>
        <v>51.92307692307692</v>
      </c>
      <c r="P79" s="4">
        <f t="shared" si="66"/>
        <v>45.355191256830594</v>
      </c>
      <c r="Q79" s="4">
        <f t="shared" si="67"/>
        <v>54.644808743169392</v>
      </c>
      <c r="R79" s="4">
        <f t="shared" si="68"/>
        <v>48.076923076923073</v>
      </c>
      <c r="S79" s="39">
        <f t="shared" si="69"/>
        <v>-2.7217318200924723</v>
      </c>
      <c r="T79" s="39">
        <f t="shared" si="70"/>
        <v>-2.7217318200924794</v>
      </c>
    </row>
    <row r="80" spans="1:20" ht="15" x14ac:dyDescent="0.25">
      <c r="A80">
        <v>2.0099999999999998</v>
      </c>
      <c r="B80">
        <v>1.88</v>
      </c>
      <c r="C80" s="20">
        <f t="shared" si="71"/>
        <v>2.9427331427966497E-2</v>
      </c>
      <c r="D80" s="17">
        <f>IF(OR($A80="",$B80=""),"",A80*'MPTO_working_2-way'!$G79)</f>
        <v>2.0691489361702122</v>
      </c>
      <c r="E80" s="22">
        <f>IF(OR($A80="",$B80=""),"",B80*'MPTO_working_2-way'!$G79)</f>
        <v>1.9353233830845769</v>
      </c>
      <c r="F80" s="17">
        <f>IF(OR($A80="",$B80=""),"",'MPTO_working_2-way'!D79)</f>
        <v>2.0712563034422273</v>
      </c>
      <c r="G80" s="22">
        <f>IF(OR($A80="",$B80=""),"",'MPTO_working_2-way'!E79)</f>
        <v>1.9334834220221038</v>
      </c>
      <c r="H80" s="17">
        <f>IF(OR($A80="",$B80=""),"",'OddsRatio_working_2-way'!M79)</f>
        <v>2.0713203408538785</v>
      </c>
      <c r="I80" s="17">
        <f>IF(OR($A80="",$B80=""),"",'OddsRatio_working_2-way'!N79)</f>
        <v>1.9334276237142709</v>
      </c>
      <c r="J80" s="17">
        <f>IF('Log_working_2-way'!$D79="","",A80^('Log_working_2-way'!$D79))</f>
        <v>2.0722780043286777</v>
      </c>
      <c r="K80" s="22">
        <f>IF('Log_working_2-way'!$D79="","",B80^('Log_working_2-way'!$D79))</f>
        <v>1.9325939690668699</v>
      </c>
      <c r="L80" s="33">
        <f t="shared" si="51"/>
        <v>0.48329048843187672</v>
      </c>
      <c r="M80" s="33">
        <f t="shared" si="52"/>
        <v>0.5167095115681235</v>
      </c>
      <c r="N80" s="4">
        <v>100</v>
      </c>
      <c r="O80" s="4">
        <f t="shared" si="65"/>
        <v>50.248756218905463</v>
      </c>
      <c r="P80" s="4">
        <f t="shared" si="66"/>
        <v>46.808510638297875</v>
      </c>
      <c r="Q80" s="4">
        <f t="shared" si="67"/>
        <v>53.191489361702125</v>
      </c>
      <c r="R80" s="4">
        <f t="shared" si="68"/>
        <v>49.751243781094537</v>
      </c>
      <c r="S80" s="39">
        <f t="shared" si="69"/>
        <v>-2.9427331427966621</v>
      </c>
      <c r="T80" s="39">
        <f t="shared" si="70"/>
        <v>-2.9427331427966621</v>
      </c>
    </row>
    <row r="81" spans="1:20" ht="15" x14ac:dyDescent="0.25">
      <c r="A81">
        <v>1.74</v>
      </c>
      <c r="B81">
        <v>2.1800000000000002</v>
      </c>
      <c r="C81" s="20">
        <f t="shared" si="71"/>
        <v>3.3428240008436028E-2</v>
      </c>
      <c r="D81" s="17">
        <f>IF(OR($A81="",$B81=""),"",A81*'MPTO_working_2-way'!$G80)</f>
        <v>1.7981651376146788</v>
      </c>
      <c r="E81" s="22">
        <f>IF(OR($A81="",$B81=""),"",B81*'MPTO_working_2-way'!$G80)</f>
        <v>2.2528735632183907</v>
      </c>
      <c r="F81" s="17">
        <f>IF(OR($A81="",$B81=""),"",'MPTO_working_2-way'!D80)</f>
        <v>1.7921194368326561</v>
      </c>
      <c r="G81" s="22">
        <f>IF(OR($A81="",$B81=""),"",'MPTO_working_2-way'!E80)</f>
        <v>2.2624358821424311</v>
      </c>
      <c r="H81" s="17">
        <f>IF(OR($A81="",$B81=""),"",'OddsRatio_working_2-way'!M80)</f>
        <v>1.7919082295744857</v>
      </c>
      <c r="I81" s="17">
        <f>IF(OR($A81="",$B81=""),"",'OddsRatio_working_2-way'!N80)</f>
        <v>2.26277258229445</v>
      </c>
      <c r="J81" s="17">
        <f>IF('Log_working_2-way'!$D80="","",A81^('Log_working_2-way'!$D80))</f>
        <v>1.7891643629660847</v>
      </c>
      <c r="K81" s="22">
        <f>IF('Log_working_2-way'!$D80="","",B81^('Log_working_2-way'!$D80))</f>
        <v>2.2671631499443738</v>
      </c>
      <c r="L81" s="33">
        <f t="shared" si="51"/>
        <v>0.55612244897959184</v>
      </c>
      <c r="M81" s="33">
        <f t="shared" si="52"/>
        <v>0.44387755102040816</v>
      </c>
      <c r="N81" s="4">
        <v>100</v>
      </c>
      <c r="O81" s="4">
        <f t="shared" si="65"/>
        <v>42.528735632183903</v>
      </c>
      <c r="P81" s="4">
        <f t="shared" si="66"/>
        <v>54.128440366972484</v>
      </c>
      <c r="Q81" s="4">
        <f t="shared" si="67"/>
        <v>45.871559633027523</v>
      </c>
      <c r="R81" s="4">
        <f t="shared" si="68"/>
        <v>57.47126436781609</v>
      </c>
      <c r="S81" s="39">
        <f t="shared" si="69"/>
        <v>-3.3428240008436205</v>
      </c>
      <c r="T81" s="39">
        <f t="shared" si="70"/>
        <v>-3.3428240008436063</v>
      </c>
    </row>
    <row r="82" spans="1:20" ht="15" x14ac:dyDescent="0.25">
      <c r="A82">
        <v>1.1399999999999999</v>
      </c>
      <c r="B82">
        <v>5.91</v>
      </c>
      <c r="C82" s="20">
        <f t="shared" si="71"/>
        <v>4.6397720188796843E-2</v>
      </c>
      <c r="D82" s="17">
        <f>IF(OR($A82="",$B82=""),"",A82*'MPTO_working_2-way'!$G81)</f>
        <v>1.1928934010152283</v>
      </c>
      <c r="E82" s="22">
        <f>IF(OR($A82="",$B82=""),"",B82*'MPTO_working_2-way'!$G81)</f>
        <v>6.1842105263157894</v>
      </c>
      <c r="F82" s="17">
        <f>IF(OR($A82="",$B82=""),"",'MPTO_working_2-way'!D81)</f>
        <v>1.1709682465196307</v>
      </c>
      <c r="G82" s="22">
        <f>IF(OR($A82="",$B82=""),"",'MPTO_working_2-way'!E81)</f>
        <v>6.8490393412625794</v>
      </c>
      <c r="H82" s="17">
        <f>IF(OR($A82="",$B82=""),"",'OddsRatio_working_2-way'!M81)</f>
        <v>1.1688586340380782</v>
      </c>
      <c r="I82" s="17">
        <f>IF(OR($A82="",$B82=""),"",'OddsRatio_working_2-way'!N81)</f>
        <v>6.9221135223354633</v>
      </c>
      <c r="J82" s="17">
        <f>IF('Log_working_2-way'!$D81="","",A82^('Log_working_2-way'!$D81))</f>
        <v>1.1581623631518116</v>
      </c>
      <c r="K82" s="22">
        <f>IF('Log_working_2-way'!$D81="","",B82^('Log_working_2-way'!$D81))</f>
        <v>7.3226167090090417</v>
      </c>
      <c r="L82" s="33">
        <f t="shared" si="51"/>
        <v>0.83829787234042563</v>
      </c>
      <c r="M82" s="33">
        <f t="shared" si="52"/>
        <v>0.16170212765957448</v>
      </c>
      <c r="N82" s="4">
        <v>100</v>
      </c>
      <c r="O82" s="4">
        <f t="shared" si="65"/>
        <v>12.280701754385953</v>
      </c>
      <c r="P82" s="4">
        <f t="shared" si="66"/>
        <v>83.079526226734345</v>
      </c>
      <c r="Q82" s="4">
        <f t="shared" si="67"/>
        <v>16.920473773265652</v>
      </c>
      <c r="R82" s="4">
        <f t="shared" si="68"/>
        <v>87.719298245614041</v>
      </c>
      <c r="S82" s="39">
        <f t="shared" si="69"/>
        <v>-4.6397720188796985</v>
      </c>
      <c r="T82" s="39">
        <f t="shared" si="70"/>
        <v>-4.6397720188796967</v>
      </c>
    </row>
    <row r="83" spans="1:20" ht="15" x14ac:dyDescent="0.25">
      <c r="A83">
        <v>1.81</v>
      </c>
      <c r="B83">
        <v>2.08</v>
      </c>
      <c r="C83" s="20">
        <f t="shared" si="71"/>
        <v>3.3255418614534626E-2</v>
      </c>
      <c r="D83" s="17">
        <f>IF(OR($A83="",$B83=""),"",A83*'MPTO_working_2-way'!$G82)</f>
        <v>1.8701923076923077</v>
      </c>
      <c r="E83" s="22">
        <f>IF(OR($A83="",$B83=""),"",B83*'MPTO_working_2-way'!$G82)</f>
        <v>2.1491712707182322</v>
      </c>
      <c r="F83" s="17">
        <f>IF(OR($A83="",$B83=""),"",'MPTO_working_2-way'!D82)</f>
        <v>1.8661643699811639</v>
      </c>
      <c r="G83" s="22">
        <f>IF(OR($A83="",$B83=""),"",'MPTO_working_2-way'!E82)</f>
        <v>2.1545152798443401</v>
      </c>
      <c r="H83" s="17">
        <f>IF(OR($A83="",$B83=""),"",'OddsRatio_working_2-way'!M82)</f>
        <v>1.8660254037844384</v>
      </c>
      <c r="I83" s="17">
        <f>IF(OR($A83="",$B83=""),"",'OddsRatio_working_2-way'!N82)</f>
        <v>2.1547005383792519</v>
      </c>
      <c r="J83" s="17">
        <f>IF('Log_working_2-way'!$D82="","",A83^('Log_working_2-way'!$D82))</f>
        <v>1.8641966683390954</v>
      </c>
      <c r="K83" s="22">
        <f>IF('Log_working_2-way'!$D82="","",B83^('Log_working_2-way'!$D82))</f>
        <v>2.1571440120474694</v>
      </c>
      <c r="L83" s="33">
        <f t="shared" si="51"/>
        <v>0.53470437017994854</v>
      </c>
      <c r="M83" s="33">
        <f t="shared" si="52"/>
        <v>0.46529562982005135</v>
      </c>
      <c r="N83" s="4">
        <v>100</v>
      </c>
      <c r="O83" s="4">
        <f t="shared" si="65"/>
        <v>44.751381215469614</v>
      </c>
      <c r="P83" s="4">
        <f t="shared" si="66"/>
        <v>51.92307692307692</v>
      </c>
      <c r="Q83" s="4">
        <f t="shared" si="67"/>
        <v>48.076923076923073</v>
      </c>
      <c r="R83" s="4">
        <f t="shared" si="68"/>
        <v>55.248618784530393</v>
      </c>
      <c r="S83" s="39">
        <f t="shared" si="69"/>
        <v>-3.3255418614534591</v>
      </c>
      <c r="T83" s="39">
        <f t="shared" si="70"/>
        <v>-3.3255418614534733</v>
      </c>
    </row>
    <row r="84" spans="1:20" ht="15" x14ac:dyDescent="0.25">
      <c r="A84">
        <v>1.78</v>
      </c>
      <c r="B84">
        <v>2.12</v>
      </c>
      <c r="C84" s="20">
        <f t="shared" si="71"/>
        <v>3.3495866016535869E-2</v>
      </c>
      <c r="D84" s="17">
        <f>IF(OR($A84="",$B84=""),"",A84*'MPTO_working_2-way'!$G83)</f>
        <v>1.8396226415094339</v>
      </c>
      <c r="E84" s="22">
        <f>IF(OR($A84="",$B84=""),"",B84*'MPTO_working_2-way'!$G83)</f>
        <v>2.191011235955056</v>
      </c>
      <c r="F84" s="17">
        <f>IF(OR($A84="",$B84=""),"",'MPTO_working_2-way'!D83)</f>
        <v>1.8346946713341112</v>
      </c>
      <c r="G84" s="22">
        <f>IF(OR($A84="",$B84=""),"",'MPTO_working_2-way'!E83)</f>
        <v>2.1980428704566637</v>
      </c>
      <c r="H84" s="17">
        <f>IF(OR($A84="",$B84=""),"",'OddsRatio_working_2-way'!M83)</f>
        <v>1.83452296039628</v>
      </c>
      <c r="I84" s="17">
        <f>IF(OR($A84="",$B84=""),"",'OddsRatio_working_2-way'!N83)</f>
        <v>2.1982893790305562</v>
      </c>
      <c r="J84" s="17">
        <f>IF('Log_working_2-way'!$D83="","",A84^('Log_working_2-way'!$D83))</f>
        <v>1.8322858584832242</v>
      </c>
      <c r="K84" s="22">
        <f>IF('Log_working_2-way'!$D83="","",B84^('Log_working_2-way'!$D83))</f>
        <v>2.2015102621380289</v>
      </c>
      <c r="L84" s="33">
        <f t="shared" si="51"/>
        <v>0.54358974358974366</v>
      </c>
      <c r="M84" s="33">
        <f t="shared" si="52"/>
        <v>0.45641025641025645</v>
      </c>
      <c r="N84" s="4">
        <v>100</v>
      </c>
      <c r="O84" s="4">
        <f t="shared" si="65"/>
        <v>43.820224719101127</v>
      </c>
      <c r="P84" s="4">
        <f t="shared" si="66"/>
        <v>52.830188679245275</v>
      </c>
      <c r="Q84" s="4">
        <f t="shared" si="67"/>
        <v>47.169811320754711</v>
      </c>
      <c r="R84" s="4">
        <f t="shared" si="68"/>
        <v>56.17977528089888</v>
      </c>
      <c r="S84" s="39">
        <f t="shared" si="69"/>
        <v>-3.3495866016535842</v>
      </c>
      <c r="T84" s="39">
        <f t="shared" si="70"/>
        <v>-3.3495866016536056</v>
      </c>
    </row>
    <row r="85" spans="1:20" ht="15" x14ac:dyDescent="0.25">
      <c r="A85">
        <v>2.27</v>
      </c>
      <c r="B85">
        <v>1.68</v>
      </c>
      <c r="C85" s="20">
        <f t="shared" si="71"/>
        <v>3.5766729599328695E-2</v>
      </c>
      <c r="D85" s="17">
        <f>IF(OR($A85="",$B85=""),"",A85*'MPTO_working_2-way'!$G84)</f>
        <v>2.3511904761904763</v>
      </c>
      <c r="E85" s="22">
        <f>IF(OR($A85="",$B85=""),"",B85*'MPTO_working_2-way'!$G84)</f>
        <v>1.7400881057268722</v>
      </c>
      <c r="F85" s="17">
        <f>IF(OR($A85="",$B85=""),"",'MPTO_working_2-way'!D84)</f>
        <v>2.3660503784588656</v>
      </c>
      <c r="G85" s="22">
        <f>IF(OR($A85="",$B85=""),"",'MPTO_working_2-way'!E84)</f>
        <v>1.7320374239258789</v>
      </c>
      <c r="H85" s="17">
        <f>IF(OR($A85="",$B85=""),"",'OddsRatio_working_2-way'!M84)</f>
        <v>2.3666188418222287</v>
      </c>
      <c r="I85" s="17">
        <f>IF(OR($A85="",$B85=""),"",'OddsRatio_working_2-way'!N84)</f>
        <v>1.7317329231804059</v>
      </c>
      <c r="J85" s="17">
        <f>IF('Log_working_2-way'!$D84="","",A85^('Log_working_2-way'!$D84))</f>
        <v>2.37348902776783</v>
      </c>
      <c r="K85" s="22">
        <f>IF('Log_working_2-way'!$D84="","",B85^('Log_working_2-way'!$D84))</f>
        <v>1.72807279838637</v>
      </c>
      <c r="L85" s="33">
        <f t="shared" si="51"/>
        <v>0.42531645569620252</v>
      </c>
      <c r="M85" s="33">
        <f t="shared" si="52"/>
        <v>0.57468354430379742</v>
      </c>
      <c r="N85" s="4">
        <v>100</v>
      </c>
      <c r="O85" s="4">
        <f t="shared" si="65"/>
        <v>55.947136563876647</v>
      </c>
      <c r="P85" s="4">
        <f t="shared" si="66"/>
        <v>40.476190476190474</v>
      </c>
      <c r="Q85" s="4">
        <f t="shared" si="67"/>
        <v>59.523809523809526</v>
      </c>
      <c r="R85" s="4">
        <f t="shared" si="68"/>
        <v>44.052863436123346</v>
      </c>
      <c r="S85" s="39">
        <f t="shared" si="69"/>
        <v>-3.5766729599328784</v>
      </c>
      <c r="T85" s="39">
        <f t="shared" si="70"/>
        <v>-3.5766729599328713</v>
      </c>
    </row>
    <row r="86" spans="1:20" ht="15" x14ac:dyDescent="0.25">
      <c r="A86">
        <v>2.14</v>
      </c>
      <c r="B86">
        <v>1.76</v>
      </c>
      <c r="C86" s="20">
        <f t="shared" si="71"/>
        <v>3.5471537807986397E-2</v>
      </c>
      <c r="D86" s="17">
        <f>IF(OR($A86="",$B86=""),"",A86*'MPTO_working_2-way'!$G85)</f>
        <v>2.2159090909090908</v>
      </c>
      <c r="E86" s="22">
        <f>IF(OR($A86="",$B86=""),"",B86*'MPTO_working_2-way'!$G85)</f>
        <v>1.8224299065420562</v>
      </c>
      <c r="F86" s="17">
        <f>IF(OR($A86="",$B86=""),"",'MPTO_working_2-way'!D85)</f>
        <v>2.2244271202456889</v>
      </c>
      <c r="G86" s="22">
        <f>IF(OR($A86="",$B86=""),"",'MPTO_working_2-way'!E85)</f>
        <v>1.8167084699980707</v>
      </c>
      <c r="H86" s="17">
        <f>IF(OR($A86="",$B86=""),"",'OddsRatio_working_2-way'!M85)</f>
        <v>2.2247448713915889</v>
      </c>
      <c r="I86" s="17">
        <f>IF(OR($A86="",$B86=""),"",'OddsRatio_working_2-way'!N85)</f>
        <v>1.8164965809277254</v>
      </c>
      <c r="J86" s="17">
        <f>IF('Log_working_2-way'!$D85="","",A86^('Log_working_2-way'!$D85))</f>
        <v>2.2286583340561452</v>
      </c>
      <c r="K86" s="22">
        <f>IF('Log_working_2-way'!$D85="","",B86^('Log_working_2-way'!$D85))</f>
        <v>1.8138959157983681</v>
      </c>
      <c r="L86" s="33">
        <f t="shared" si="51"/>
        <v>0.45128205128205129</v>
      </c>
      <c r="M86" s="33">
        <f t="shared" si="52"/>
        <v>0.54871794871794866</v>
      </c>
      <c r="N86" s="4">
        <v>100</v>
      </c>
      <c r="O86" s="4">
        <f t="shared" si="65"/>
        <v>53.271028037383175</v>
      </c>
      <c r="P86" s="4">
        <f t="shared" si="66"/>
        <v>43.181818181818187</v>
      </c>
      <c r="Q86" s="4">
        <f t="shared" si="67"/>
        <v>56.81818181818182</v>
      </c>
      <c r="R86" s="4">
        <f t="shared" si="68"/>
        <v>46.728971962616825</v>
      </c>
      <c r="S86" s="39">
        <f t="shared" si="69"/>
        <v>-3.5471537807986451</v>
      </c>
      <c r="T86" s="39">
        <f t="shared" si="70"/>
        <v>-3.547153780798638</v>
      </c>
    </row>
    <row r="87" spans="1:20" ht="15" x14ac:dyDescent="0.25">
      <c r="A87">
        <v>2.08</v>
      </c>
      <c r="B87">
        <v>1.81</v>
      </c>
      <c r="C87" s="20">
        <f t="shared" si="71"/>
        <v>3.3255418614534626E-2</v>
      </c>
      <c r="D87" s="17">
        <f>IF(OR($A87="",$B87=""),"",A87*'MPTO_working_2-way'!$G86)</f>
        <v>2.1491712707182322</v>
      </c>
      <c r="E87" s="22">
        <f>IF(OR($A87="",$B87=""),"",B87*'MPTO_working_2-way'!$G86)</f>
        <v>1.8701923076923077</v>
      </c>
      <c r="F87" s="17">
        <f>IF(OR($A87="",$B87=""),"",'MPTO_working_2-way'!D86)</f>
        <v>2.1545152798443401</v>
      </c>
      <c r="G87" s="22">
        <f>IF(OR($A87="",$B87=""),"",'MPTO_working_2-way'!E86)</f>
        <v>1.8661643699811639</v>
      </c>
      <c r="H87" s="17">
        <f>IF(OR($A87="",$B87=""),"",'OddsRatio_working_2-way'!M86)</f>
        <v>2.1547005383792519</v>
      </c>
      <c r="I87" s="17">
        <f>IF(OR($A87="",$B87=""),"",'OddsRatio_working_2-way'!N86)</f>
        <v>1.8660254037844384</v>
      </c>
      <c r="J87" s="17">
        <f>IF('Log_working_2-way'!$D86="","",A87^('Log_working_2-way'!$D86))</f>
        <v>2.1571440120474694</v>
      </c>
      <c r="K87" s="22">
        <f>IF('Log_working_2-way'!$D86="","",B87^('Log_working_2-way'!$D86))</f>
        <v>1.8641966683390954</v>
      </c>
      <c r="L87" s="33">
        <f t="shared" si="51"/>
        <v>0.46529562982005135</v>
      </c>
      <c r="M87" s="33">
        <f t="shared" si="52"/>
        <v>0.53470437017994854</v>
      </c>
      <c r="N87" s="4">
        <v>100</v>
      </c>
      <c r="O87" s="4">
        <f t="shared" si="65"/>
        <v>51.92307692307692</v>
      </c>
      <c r="P87" s="4">
        <f t="shared" si="66"/>
        <v>44.751381215469614</v>
      </c>
      <c r="Q87" s="4">
        <f t="shared" si="67"/>
        <v>55.248618784530393</v>
      </c>
      <c r="R87" s="4">
        <f t="shared" si="68"/>
        <v>48.076923076923073</v>
      </c>
      <c r="S87" s="39">
        <f t="shared" si="69"/>
        <v>-3.3255418614534733</v>
      </c>
      <c r="T87" s="39">
        <f t="shared" si="70"/>
        <v>-3.3255418614534591</v>
      </c>
    </row>
    <row r="88" spans="1:20" ht="15" x14ac:dyDescent="0.25">
      <c r="A88">
        <v>2.0499999999999998</v>
      </c>
      <c r="B88">
        <v>1.85</v>
      </c>
      <c r="C88" s="20">
        <f t="shared" si="71"/>
        <v>2.8345418589321048E-2</v>
      </c>
      <c r="D88" s="17">
        <f>IF(OR($A88="",$B88=""),"",A88*'MPTO_working_2-way'!$G87)</f>
        <v>2.1081081081081079</v>
      </c>
      <c r="E88" s="22">
        <f>IF(OR($A88="",$B88=""),"",B88*'MPTO_working_2-way'!$G87)</f>
        <v>1.902439024390244</v>
      </c>
      <c r="F88" s="17">
        <f>IF(OR($A88="",$B88=""),"",'MPTO_working_2-way'!D87)</f>
        <v>2.1113430758524703</v>
      </c>
      <c r="G88" s="22">
        <f>IF(OR($A88="",$B88=""),"",'MPTO_working_2-way'!E87)</f>
        <v>1.8998121477770822</v>
      </c>
      <c r="H88" s="17">
        <f>IF(OR($A88="",$B88=""),"",'OddsRatio_working_2-way'!M87)</f>
        <v>2.1114378604524222</v>
      </c>
      <c r="I88" s="17">
        <f>IF(OR($A88="",$B88=""),"",'OddsRatio_working_2-way'!N87)</f>
        <v>1.8997354108424378</v>
      </c>
      <c r="J88" s="17">
        <f>IF('Log_working_2-way'!$D87="","",A88^('Log_working_2-way'!$D87))</f>
        <v>2.1129081281913611</v>
      </c>
      <c r="K88" s="22">
        <f>IF('Log_working_2-way'!$D87="","",B88^('Log_working_2-way'!$D87))</f>
        <v>1.8985467665018629</v>
      </c>
      <c r="L88" s="33">
        <f t="shared" si="51"/>
        <v>0.47435897435897439</v>
      </c>
      <c r="M88" s="33">
        <f t="shared" si="52"/>
        <v>0.52564102564102555</v>
      </c>
      <c r="N88" s="4">
        <v>100</v>
      </c>
      <c r="O88" s="4">
        <f t="shared" si="65"/>
        <v>51.219512195121943</v>
      </c>
      <c r="P88" s="4">
        <f t="shared" si="66"/>
        <v>45.945945945945937</v>
      </c>
      <c r="Q88" s="4">
        <f t="shared" si="67"/>
        <v>54.054054054054049</v>
      </c>
      <c r="R88" s="4">
        <f t="shared" si="68"/>
        <v>48.780487804878057</v>
      </c>
      <c r="S88" s="39">
        <f t="shared" si="69"/>
        <v>-2.8345418589321056</v>
      </c>
      <c r="T88" s="39">
        <f t="shared" si="70"/>
        <v>-2.8345418589321199</v>
      </c>
    </row>
    <row r="89" spans="1:20" ht="15" x14ac:dyDescent="0.25">
      <c r="A89">
        <v>2.25</v>
      </c>
      <c r="B89">
        <v>1.69</v>
      </c>
      <c r="C89" s="20">
        <f t="shared" si="71"/>
        <v>3.6160420775805502E-2</v>
      </c>
      <c r="D89" s="17">
        <f>IF(OR($A89="",$B89=""),"",A89*'MPTO_working_2-way'!$G88)</f>
        <v>2.3313609467455625</v>
      </c>
      <c r="E89" s="22">
        <f>IF(OR($A89="",$B89=""),"",B89*'MPTO_working_2-way'!$G88)</f>
        <v>1.7511111111111113</v>
      </c>
      <c r="F89" s="17">
        <f>IF(OR($A89="",$B89=""),"",'MPTO_working_2-way'!D88)</f>
        <v>2.3454124903623752</v>
      </c>
      <c r="G89" s="22">
        <f>IF(OR($A89="",$B89=""),"",'MPTO_working_2-way'!E88)</f>
        <v>1.7432664756446994</v>
      </c>
      <c r="H89" s="17">
        <f>IF(OR($A89="",$B89=""),"",'OddsRatio_working_2-way'!M88)</f>
        <v>2.3459547551454145</v>
      </c>
      <c r="I89" s="17">
        <f>IF(OR($A89="",$B89=""),"",'OddsRatio_working_2-way'!N88)</f>
        <v>1.7429670248402687</v>
      </c>
      <c r="J89" s="17">
        <f>IF('Log_working_2-way'!$D88="","",A89^('Log_working_2-way'!$D88))</f>
        <v>2.3524481110664444</v>
      </c>
      <c r="K89" s="22">
        <f>IF('Log_working_2-way'!$D88="","",B89^('Log_working_2-way'!$D88))</f>
        <v>1.7393999014212567</v>
      </c>
      <c r="L89" s="33">
        <f t="shared" si="51"/>
        <v>0.42893401015228422</v>
      </c>
      <c r="M89" s="33">
        <f t="shared" si="52"/>
        <v>0.57106598984771573</v>
      </c>
      <c r="N89" s="4">
        <v>100</v>
      </c>
      <c r="O89" s="4">
        <f t="shared" si="65"/>
        <v>55.55555555555555</v>
      </c>
      <c r="P89" s="4">
        <f t="shared" si="66"/>
        <v>40.828402366863905</v>
      </c>
      <c r="Q89" s="4">
        <f t="shared" si="67"/>
        <v>59.171597633136095</v>
      </c>
      <c r="R89" s="4">
        <f t="shared" si="68"/>
        <v>44.444444444444443</v>
      </c>
      <c r="S89" s="39">
        <f t="shared" si="69"/>
        <v>-3.6160420775805449</v>
      </c>
      <c r="T89" s="39">
        <f t="shared" si="70"/>
        <v>-3.6160420775805378</v>
      </c>
    </row>
    <row r="90" spans="1:20" ht="15" x14ac:dyDescent="0.25">
      <c r="A90">
        <v>1.9</v>
      </c>
      <c r="B90">
        <v>1.97</v>
      </c>
      <c r="C90" s="20">
        <f t="shared" si="71"/>
        <v>3.3930002671653803E-2</v>
      </c>
      <c r="D90" s="17">
        <f>IF(OR($A90="",$B90=""),"",A90*'MPTO_working_2-way'!$G89)</f>
        <v>1.9644670050761421</v>
      </c>
      <c r="E90" s="22">
        <f>IF(OR($A90="",$B90=""),"",B90*'MPTO_working_2-way'!$G89)</f>
        <v>2.0368421052631578</v>
      </c>
      <c r="F90" s="17">
        <f>IF(OR($A90="",$B90=""),"",'MPTO_working_2-way'!D89)</f>
        <v>1.9632835038027801</v>
      </c>
      <c r="G90" s="22">
        <f>IF(OR($A90="",$B90=""),"",'MPTO_working_2-way'!E89)</f>
        <v>2.0381159814865235</v>
      </c>
      <c r="H90" s="17">
        <f>IF(OR($A90="",$B90=""),"",'OddsRatio_working_2-way'!M89)</f>
        <v>1.963241948601903</v>
      </c>
      <c r="I90" s="17">
        <f>IF(OR($A90="",$B90=""),"",'OddsRatio_working_2-way'!N89)</f>
        <v>2.0381607668264961</v>
      </c>
      <c r="J90" s="17">
        <f>IF('Log_working_2-way'!$D89="","",A90^('Log_working_2-way'!$D89))</f>
        <v>1.9627034600020314</v>
      </c>
      <c r="K90" s="22">
        <f>IF('Log_working_2-way'!$D89="","",B90^('Log_working_2-way'!$D89))</f>
        <v>2.0387414625037734</v>
      </c>
      <c r="L90" s="33">
        <f t="shared" si="51"/>
        <v>0.50904392764857886</v>
      </c>
      <c r="M90" s="33">
        <f t="shared" si="52"/>
        <v>0.49095607235142119</v>
      </c>
      <c r="N90" s="4">
        <v>100</v>
      </c>
      <c r="O90" s="4">
        <f t="shared" si="65"/>
        <v>47.368421052631575</v>
      </c>
      <c r="P90" s="4">
        <f t="shared" si="66"/>
        <v>49.238578680203041</v>
      </c>
      <c r="Q90" s="4">
        <f t="shared" si="67"/>
        <v>50.761421319796952</v>
      </c>
      <c r="R90" s="4">
        <f t="shared" si="68"/>
        <v>52.631578947368418</v>
      </c>
      <c r="S90" s="39">
        <f t="shared" si="69"/>
        <v>-3.3930002671653767</v>
      </c>
      <c r="T90" s="39">
        <f t="shared" si="70"/>
        <v>-3.3930002671653767</v>
      </c>
    </row>
    <row r="91" spans="1:20" ht="15" x14ac:dyDescent="0.25">
      <c r="A91">
        <v>1.86</v>
      </c>
      <c r="B91">
        <v>2.0099999999999998</v>
      </c>
      <c r="C91" s="20">
        <f t="shared" si="71"/>
        <v>3.5146846413095734E-2</v>
      </c>
      <c r="D91" s="17">
        <f>IF(OR($A91="",$B91=""),"",A91*'MPTO_working_2-way'!$G90)</f>
        <v>1.9253731343283582</v>
      </c>
      <c r="E91" s="22">
        <f>IF(OR($A91="",$B91=""),"",B91*'MPTO_working_2-way'!$G90)</f>
        <v>2.0806451612903221</v>
      </c>
      <c r="F91" s="17">
        <f>IF(OR($A91="",$B91=""),"",'MPTO_working_2-way'!D90)</f>
        <v>1.9228514118191637</v>
      </c>
      <c r="G91" s="22">
        <f>IF(OR($A91="",$B91=""),"",'MPTO_working_2-way'!E90)</f>
        <v>2.0835980605249955</v>
      </c>
      <c r="H91" s="17">
        <f>IF(OR($A91="",$B91=""),"",'OddsRatio_working_2-way'!M90)</f>
        <v>1.9227595290837431</v>
      </c>
      <c r="I91" s="17">
        <f>IF(OR($A91="",$B91=""),"",'OddsRatio_working_2-way'!N90)</f>
        <v>2.0837059585750928</v>
      </c>
      <c r="J91" s="17">
        <f>IF('Log_working_2-way'!$D90="","",A91^('Log_working_2-way'!$D90))</f>
        <v>1.9216119729065091</v>
      </c>
      <c r="K91" s="22">
        <f>IF('Log_working_2-way'!$D90="","",B91^('Log_working_2-way'!$D90))</f>
        <v>2.0850553480183369</v>
      </c>
      <c r="L91" s="33">
        <f t="shared" si="51"/>
        <v>0.51937984496124034</v>
      </c>
      <c r="M91" s="33">
        <f t="shared" si="52"/>
        <v>0.48062015503875982</v>
      </c>
      <c r="N91" s="4">
        <v>100</v>
      </c>
      <c r="O91" s="4">
        <f t="shared" si="65"/>
        <v>46.236559139784944</v>
      </c>
      <c r="P91" s="4">
        <f t="shared" si="66"/>
        <v>50.248756218905463</v>
      </c>
      <c r="Q91" s="4">
        <f t="shared" si="67"/>
        <v>49.751243781094537</v>
      </c>
      <c r="R91" s="4">
        <f t="shared" si="68"/>
        <v>53.763440860215049</v>
      </c>
      <c r="S91" s="39">
        <f t="shared" si="69"/>
        <v>-3.5146846413095929</v>
      </c>
      <c r="T91" s="39">
        <f t="shared" si="70"/>
        <v>-3.5146846413095858</v>
      </c>
    </row>
    <row r="92" spans="1:20" ht="15" x14ac:dyDescent="0.25">
      <c r="A92">
        <v>1.94</v>
      </c>
      <c r="B92">
        <v>1.93</v>
      </c>
      <c r="C92" s="20">
        <f t="shared" si="71"/>
        <v>3.3598632551679941E-2</v>
      </c>
      <c r="D92" s="17">
        <f>IF(OR($A92="",$B92=""),"",A92*'MPTO_working_2-way'!$G91)</f>
        <v>2.0051813471502591</v>
      </c>
      <c r="E92" s="22">
        <f>IF(OR($A92="",$B92=""),"",B92*'MPTO_working_2-way'!$G91)</f>
        <v>1.9948453608247423</v>
      </c>
      <c r="F92" s="17">
        <f>IF(OR($A92="",$B92=""),"",'MPTO_working_2-way'!D91)</f>
        <v>2.0053558995233249</v>
      </c>
      <c r="G92" s="22">
        <f>IF(OR($A92="",$B92=""),"",'MPTO_working_2-way'!E91)</f>
        <v>1.9946726333173512</v>
      </c>
      <c r="H92" s="17">
        <f>IF(OR($A92="",$B92=""),"",'OddsRatio_working_2-way'!M91)</f>
        <v>2.0053619687316817</v>
      </c>
      <c r="I92" s="17">
        <f>IF(OR($A92="",$B92=""),"",'OddsRatio_working_2-way'!N91)</f>
        <v>1.9946666286387909</v>
      </c>
      <c r="J92" s="17">
        <f>IF('Log_working_2-way'!$D91="","",A92^('Log_working_2-way'!$D91))</f>
        <v>2.0054414461156225</v>
      </c>
      <c r="K92" s="22">
        <f>IF('Log_working_2-way'!$D91="","",B92^('Log_working_2-way'!$D91))</f>
        <v>1.9945880029745278</v>
      </c>
      <c r="L92" s="33">
        <f t="shared" ref="L92:L155" si="72">(1/D92)</f>
        <v>0.49870801033591733</v>
      </c>
      <c r="M92" s="33">
        <f t="shared" ref="M92:M155" si="73">(1/E92)</f>
        <v>0.50129198966408273</v>
      </c>
      <c r="N92" s="4">
        <v>100</v>
      </c>
      <c r="O92" s="4">
        <f t="shared" si="65"/>
        <v>48.453608247422686</v>
      </c>
      <c r="P92" s="4">
        <f t="shared" si="66"/>
        <v>48.186528497409334</v>
      </c>
      <c r="Q92" s="4">
        <f t="shared" si="67"/>
        <v>51.81347150259068</v>
      </c>
      <c r="R92" s="4">
        <f t="shared" si="68"/>
        <v>51.546391752577328</v>
      </c>
      <c r="S92" s="39">
        <f t="shared" si="69"/>
        <v>-3.3598632551679941</v>
      </c>
      <c r="T92" s="39">
        <f t="shared" si="70"/>
        <v>-3.3598632551679941</v>
      </c>
    </row>
    <row r="93" spans="1:20" ht="15" x14ac:dyDescent="0.25">
      <c r="A93">
        <v>1.85</v>
      </c>
      <c r="B93">
        <v>2.02</v>
      </c>
      <c r="C93" s="20">
        <f t="shared" si="71"/>
        <v>3.5590045491035394E-2</v>
      </c>
      <c r="D93" s="17">
        <f>IF(OR($A93="",$B93=""),"",A93*'MPTO_working_2-way'!$G92)</f>
        <v>1.9158415841584155</v>
      </c>
      <c r="E93" s="22">
        <f>IF(OR($A93="",$B93=""),"",B93*'MPTO_working_2-way'!$G92)</f>
        <v>2.0918918918918914</v>
      </c>
      <c r="F93" s="17">
        <f>IF(OR($A93="",$B93=""),"",'MPTO_working_2-way'!D92)</f>
        <v>1.9129767084719731</v>
      </c>
      <c r="G93" s="22">
        <f>IF(OR($A93="",$B93=""),"",'MPTO_working_2-way'!E92)</f>
        <v>2.0953181945612553</v>
      </c>
      <c r="H93" s="17">
        <f>IF(OR($A93="",$B93=""),"",'OddsRatio_working_2-way'!M92)</f>
        <v>1.9128709291752766</v>
      </c>
      <c r="I93" s="17">
        <f>IF(OR($A93="",$B93=""),"",'OddsRatio_working_2-way'!N92)</f>
        <v>2.0954451150103317</v>
      </c>
      <c r="J93" s="17">
        <f>IF('Log_working_2-way'!$D92="","",A93^('Log_working_2-way'!$D92))</f>
        <v>1.9115669971173959</v>
      </c>
      <c r="K93" s="22">
        <f>IF('Log_working_2-way'!$D92="","",B93^('Log_working_2-way'!$D92))</f>
        <v>2.0970120716987148</v>
      </c>
      <c r="L93" s="33">
        <f t="shared" si="72"/>
        <v>0.5219638242894058</v>
      </c>
      <c r="M93" s="33">
        <f t="shared" si="73"/>
        <v>0.47803617571059442</v>
      </c>
      <c r="N93" s="4">
        <v>100</v>
      </c>
      <c r="O93" s="4">
        <f t="shared" si="65"/>
        <v>45.945945945945937</v>
      </c>
      <c r="P93" s="4">
        <f t="shared" si="66"/>
        <v>50.495049504950494</v>
      </c>
      <c r="Q93" s="4">
        <f t="shared" si="67"/>
        <v>49.504950495049506</v>
      </c>
      <c r="R93" s="4">
        <f t="shared" si="68"/>
        <v>54.054054054054049</v>
      </c>
      <c r="S93" s="39">
        <f t="shared" si="69"/>
        <v>-3.5590045491035696</v>
      </c>
      <c r="T93" s="39">
        <f t="shared" si="70"/>
        <v>-3.5590045491035553</v>
      </c>
    </row>
    <row r="94" spans="1:20" ht="15" x14ac:dyDescent="0.25">
      <c r="A94">
        <v>1.58</v>
      </c>
      <c r="B94">
        <v>2.38</v>
      </c>
      <c r="C94" s="20">
        <f t="shared" si="71"/>
        <v>5.3079459631953929E-2</v>
      </c>
      <c r="D94" s="17">
        <f>IF(OR($A94="",$B94=""),"",A94*'MPTO_working_2-way'!$G93)</f>
        <v>1.6638655462184873</v>
      </c>
      <c r="E94" s="22">
        <f>IF(OR($A94="",$B94=""),"",B94*'MPTO_working_2-way'!$G93)</f>
        <v>2.5063291139240502</v>
      </c>
      <c r="F94" s="17">
        <f>IF(OR($A94="",$B94=""),"",'MPTO_working_2-way'!D93)</f>
        <v>1.6491535830190334</v>
      </c>
      <c r="G94" s="22">
        <f>IF(OR($A94="",$B94=""),"",'MPTO_working_2-way'!E93)</f>
        <v>2.5404675043912981</v>
      </c>
      <c r="H94" s="17">
        <f>IF(OR($A94="",$B94=""),"",'OddsRatio_working_2-way'!M93)</f>
        <v>1.648297659314349</v>
      </c>
      <c r="I94" s="17">
        <f>IF(OR($A94="",$B94=""),"",'OddsRatio_working_2-way'!N93)</f>
        <v>2.5425013273341408</v>
      </c>
      <c r="J94" s="17">
        <f>IF('Log_working_2-way'!$D93="","",A94^('Log_working_2-way'!$D93))</f>
        <v>1.6415337029172934</v>
      </c>
      <c r="K94" s="22">
        <f>IF('Log_working_2-way'!$D93="","",B94^('Log_working_2-way'!$D93))</f>
        <v>2.5587645597566064</v>
      </c>
      <c r="L94" s="33">
        <f t="shared" si="72"/>
        <v>0.60101010101010111</v>
      </c>
      <c r="M94" s="33">
        <f t="shared" si="73"/>
        <v>0.39898989898989906</v>
      </c>
      <c r="N94" s="4">
        <v>100</v>
      </c>
      <c r="O94" s="4">
        <f t="shared" si="65"/>
        <v>36.708860759493668</v>
      </c>
      <c r="P94" s="4">
        <f t="shared" si="66"/>
        <v>57.983193277310924</v>
      </c>
      <c r="Q94" s="4">
        <f t="shared" si="67"/>
        <v>42.016806722689076</v>
      </c>
      <c r="R94" s="4">
        <f t="shared" si="68"/>
        <v>63.291139240506325</v>
      </c>
      <c r="S94" s="39">
        <f t="shared" si="69"/>
        <v>-5.307945963195408</v>
      </c>
      <c r="T94" s="39">
        <f t="shared" si="70"/>
        <v>-5.3079459631954009</v>
      </c>
    </row>
    <row r="95" spans="1:20" ht="15" x14ac:dyDescent="0.25">
      <c r="A95">
        <v>1.6</v>
      </c>
      <c r="B95">
        <v>2.34</v>
      </c>
      <c r="C95" s="20">
        <f t="shared" si="71"/>
        <v>5.2350427350427386E-2</v>
      </c>
      <c r="D95" s="17">
        <f>IF(OR($A95="",$B95=""),"",A95*'MPTO_working_2-way'!$G94)</f>
        <v>1.683760683760684</v>
      </c>
      <c r="E95" s="22">
        <f>IF(OR($A95="",$B95=""),"",B95*'MPTO_working_2-way'!$G94)</f>
        <v>2.4624999999999999</v>
      </c>
      <c r="F95" s="17">
        <f>IF(OR($A95="",$B95=""),"",'MPTO_working_2-way'!D94)</f>
        <v>1.6699375557537914</v>
      </c>
      <c r="G95" s="22">
        <f>IF(OR($A95="",$B95=""),"",'MPTO_working_2-way'!E94)</f>
        <v>2.4926764314247669</v>
      </c>
      <c r="H95" s="17">
        <f>IF(OR($A95="",$B95=""),"",'OddsRatio_working_2-way'!M94)</f>
        <v>1.6691496051182058</v>
      </c>
      <c r="I95" s="17">
        <f>IF(OR($A95="",$B95=""),"",'OddsRatio_working_2-way'!N94)</f>
        <v>2.4944341180973262</v>
      </c>
      <c r="J95" s="17">
        <f>IF('Log_working_2-way'!$D94="","",A95^('Log_working_2-way'!$D94))</f>
        <v>1.6627978823728382</v>
      </c>
      <c r="K95" s="22">
        <f>IF('Log_working_2-way'!$D94="","",B95^('Log_working_2-way'!$D94))</f>
        <v>2.5087555748027559</v>
      </c>
      <c r="L95" s="33">
        <f t="shared" si="72"/>
        <v>0.59390862944162426</v>
      </c>
      <c r="M95" s="33">
        <f t="shared" si="73"/>
        <v>0.40609137055837563</v>
      </c>
      <c r="N95" s="4">
        <v>100</v>
      </c>
      <c r="O95" s="4">
        <f t="shared" si="65"/>
        <v>37.5</v>
      </c>
      <c r="P95" s="4">
        <f t="shared" si="66"/>
        <v>57.264957264957268</v>
      </c>
      <c r="Q95" s="4">
        <f t="shared" si="67"/>
        <v>42.73504273504274</v>
      </c>
      <c r="R95" s="4">
        <f t="shared" si="68"/>
        <v>62.5</v>
      </c>
      <c r="S95" s="39">
        <f t="shared" si="69"/>
        <v>-5.2350427350427395</v>
      </c>
      <c r="T95" s="39">
        <f t="shared" si="70"/>
        <v>-5.2350427350427324</v>
      </c>
    </row>
    <row r="96" spans="1:20" ht="15" x14ac:dyDescent="0.25">
      <c r="A96">
        <v>1.87</v>
      </c>
      <c r="B96">
        <v>1.94</v>
      </c>
      <c r="C96" s="20">
        <f t="shared" si="71"/>
        <v>5.0223275814543111E-2</v>
      </c>
      <c r="D96" s="17">
        <f>IF(OR($A96="",$B96=""),"",A96*'MPTO_working_2-way'!$G95)</f>
        <v>1.9639175257731958</v>
      </c>
      <c r="E96" s="22">
        <f>IF(OR($A96="",$B96=""),"",B96*'MPTO_working_2-way'!$G95)</f>
        <v>2.0374331550802136</v>
      </c>
      <c r="F96" s="17">
        <f>IF(OR($A96="",$B96=""),"",'MPTO_working_2-way'!D95)</f>
        <v>1.9621396506030613</v>
      </c>
      <c r="G96" s="22">
        <f>IF(OR($A96="",$B96=""),"",'MPTO_working_2-way'!E95)</f>
        <v>2.0393501602113662</v>
      </c>
      <c r="H96" s="17">
        <f>IF(OR($A96="",$B96=""),"",'OddsRatio_working_2-way'!M95)</f>
        <v>1.9620456927265033</v>
      </c>
      <c r="I96" s="17">
        <f>IF(OR($A96="",$B96=""),"",'OddsRatio_working_2-way'!N95)</f>
        <v>2.0394516680033474</v>
      </c>
      <c r="J96" s="17">
        <f>IF('Log_working_2-way'!$D95="","",A96^('Log_working_2-way'!$D95))</f>
        <v>1.9612257138583866</v>
      </c>
      <c r="K96" s="22">
        <f>IF('Log_working_2-way'!$D95="","",B96^('Log_working_2-way'!$D95))</f>
        <v>2.0403383779497468</v>
      </c>
      <c r="L96" s="33">
        <f t="shared" si="72"/>
        <v>0.50918635170603677</v>
      </c>
      <c r="M96" s="33">
        <f t="shared" si="73"/>
        <v>0.49081364829396334</v>
      </c>
      <c r="N96" s="4">
        <v>100</v>
      </c>
      <c r="O96" s="4">
        <f t="shared" si="65"/>
        <v>46.524064171122987</v>
      </c>
      <c r="P96" s="4">
        <f t="shared" si="66"/>
        <v>48.453608247422686</v>
      </c>
      <c r="Q96" s="4">
        <f t="shared" si="67"/>
        <v>51.546391752577328</v>
      </c>
      <c r="R96" s="4">
        <f t="shared" si="68"/>
        <v>53.475935828876999</v>
      </c>
      <c r="S96" s="39">
        <f t="shared" si="69"/>
        <v>-5.0223275814543413</v>
      </c>
      <c r="T96" s="39">
        <f t="shared" si="70"/>
        <v>-5.0223275814543129</v>
      </c>
    </row>
    <row r="97" spans="1:20" ht="15" x14ac:dyDescent="0.25">
      <c r="A97">
        <v>1.75</v>
      </c>
      <c r="B97">
        <v>2.08</v>
      </c>
      <c r="C97" s="20">
        <f t="shared" si="71"/>
        <v>5.2197802197802012E-2</v>
      </c>
      <c r="D97" s="17">
        <f>IF(OR($A97="",$B97=""),"",A97*'MPTO_working_2-way'!$G96)</f>
        <v>1.8413461538461535</v>
      </c>
      <c r="E97" s="22">
        <f>IF(OR($A97="",$B97=""),"",B97*'MPTO_working_2-way'!$G96)</f>
        <v>2.1885714285714282</v>
      </c>
      <c r="F97" s="17">
        <f>IF(OR($A97="",$B97=""),"",'MPTO_working_2-way'!D96)</f>
        <v>1.8337531486146093</v>
      </c>
      <c r="G97" s="22">
        <f>IF(OR($A97="",$B97=""),"",'MPTO_working_2-way'!E96)</f>
        <v>2.1993957703927487</v>
      </c>
      <c r="H97" s="17">
        <f>IF(OR($A97="",$B97=""),"",'OddsRatio_working_2-way'!M96)</f>
        <v>1.833333333333333</v>
      </c>
      <c r="I97" s="17">
        <f>IF(OR($A97="",$B97=""),"",'OddsRatio_working_2-way'!N96)</f>
        <v>2.1999999999999997</v>
      </c>
      <c r="J97" s="17">
        <f>IF('Log_working_2-way'!$D96="","",A97^('Log_working_2-way'!$D96))</f>
        <v>1.8298388432199988</v>
      </c>
      <c r="K97" s="22">
        <f>IF('Log_working_2-way'!$D96="","",B97^('Log_working_2-way'!$D96))</f>
        <v>2.2050532560252694</v>
      </c>
      <c r="L97" s="33">
        <f t="shared" si="72"/>
        <v>0.54308093994778073</v>
      </c>
      <c r="M97" s="33">
        <f t="shared" si="73"/>
        <v>0.45691906005221938</v>
      </c>
      <c r="N97" s="4">
        <v>100</v>
      </c>
      <c r="O97" s="4">
        <f t="shared" si="65"/>
        <v>42.857142857142854</v>
      </c>
      <c r="P97" s="4">
        <f t="shared" si="66"/>
        <v>51.92307692307692</v>
      </c>
      <c r="Q97" s="4">
        <f t="shared" si="67"/>
        <v>48.076923076923073</v>
      </c>
      <c r="R97" s="4">
        <f t="shared" si="68"/>
        <v>57.142857142857139</v>
      </c>
      <c r="S97" s="39">
        <f t="shared" si="69"/>
        <v>-5.219780219780219</v>
      </c>
      <c r="T97" s="39">
        <f t="shared" si="70"/>
        <v>-5.219780219780219</v>
      </c>
    </row>
    <row r="98" spans="1:20" ht="15" x14ac:dyDescent="0.25">
      <c r="A98">
        <v>1.69</v>
      </c>
      <c r="B98">
        <v>2.16</v>
      </c>
      <c r="C98" s="20">
        <f t="shared" si="71"/>
        <v>5.4678939294323881E-2</v>
      </c>
      <c r="D98" s="17">
        <f>IF(OR($A98="",$B98=""),"",A98*'MPTO_working_2-way'!$G97)</f>
        <v>1.7824074074074072</v>
      </c>
      <c r="E98" s="22">
        <f>IF(OR($A98="",$B98=""),"",B98*'MPTO_working_2-way'!$G97)</f>
        <v>2.2781065088757395</v>
      </c>
      <c r="F98" s="17">
        <f>IF(OR($A98="",$B98=""),"",'MPTO_working_2-way'!D97)</f>
        <v>1.771866809047665</v>
      </c>
      <c r="G98" s="22">
        <f>IF(OR($A98="",$B98=""),"",'MPTO_working_2-way'!E97)</f>
        <v>2.2955603068796377</v>
      </c>
      <c r="H98" s="17">
        <f>IF(OR($A98="",$B98=""),"",'OddsRatio_working_2-way'!M97)</f>
        <v>1.7712506636670706</v>
      </c>
      <c r="I98" s="17">
        <f>IF(OR($A98="",$B98=""),"",'OddsRatio_working_2-way'!N97)</f>
        <v>2.2965953186286989</v>
      </c>
      <c r="J98" s="17">
        <f>IF('Log_working_2-way'!$D97="","",A98^('Log_working_2-way'!$D97))</f>
        <v>1.7663968153317493</v>
      </c>
      <c r="K98" s="22">
        <f>IF('Log_working_2-way'!$D97="","",B98^('Log_working_2-way'!$D97))</f>
        <v>2.3048070920867265</v>
      </c>
      <c r="L98" s="33">
        <f t="shared" si="72"/>
        <v>0.56103896103896111</v>
      </c>
      <c r="M98" s="33">
        <f t="shared" si="73"/>
        <v>0.438961038961039</v>
      </c>
      <c r="N98" s="4">
        <v>100</v>
      </c>
      <c r="O98" s="4">
        <f t="shared" si="65"/>
        <v>40.828402366863905</v>
      </c>
      <c r="P98" s="4">
        <f t="shared" si="66"/>
        <v>53.703703703703695</v>
      </c>
      <c r="Q98" s="4">
        <f t="shared" si="67"/>
        <v>46.296296296296291</v>
      </c>
      <c r="R98" s="4">
        <f t="shared" si="68"/>
        <v>59.171597633136095</v>
      </c>
      <c r="S98" s="39">
        <f t="shared" si="69"/>
        <v>-5.4678939294323854</v>
      </c>
      <c r="T98" s="39">
        <f t="shared" si="70"/>
        <v>-5.4678939294323996</v>
      </c>
    </row>
    <row r="99" spans="1:20" ht="15" x14ac:dyDescent="0.25">
      <c r="A99">
        <v>1.5</v>
      </c>
      <c r="B99">
        <v>2.58</v>
      </c>
      <c r="C99" s="20">
        <f t="shared" si="71"/>
        <v>5.4263565891472743E-2</v>
      </c>
      <c r="D99" s="17">
        <f>IF(OR($A99="",$B99=""),"",A99*'MPTO_working_2-way'!$G98)</f>
        <v>1.581395348837209</v>
      </c>
      <c r="E99" s="22">
        <f>IF(OR($A99="",$B99=""),"",B99*'MPTO_working_2-way'!$G98)</f>
        <v>2.7199999999999998</v>
      </c>
      <c r="F99" s="17">
        <f>IF(OR($A99="",$B99=""),"",'MPTO_working_2-way'!D98)</f>
        <v>1.5636363636363635</v>
      </c>
      <c r="G99" s="22">
        <f>IF(OR($A99="",$B99=""),"",'MPTO_working_2-way'!E98)</f>
        <v>2.7741935483870965</v>
      </c>
      <c r="H99" s="17">
        <f>IF(OR($A99="",$B99=""),"",'OddsRatio_working_2-way'!M98)</f>
        <v>1.5625439504630121</v>
      </c>
      <c r="I99" s="17">
        <f>IF(OR($A99="",$B99=""),"",'OddsRatio_working_2-way'!N98)</f>
        <v>2.7776388834631174</v>
      </c>
      <c r="J99" s="17">
        <f>IF('Log_working_2-way'!$D98="","",A99^('Log_working_2-way'!$D98))</f>
        <v>1.5543607645308282</v>
      </c>
      <c r="K99" s="22">
        <f>IF('Log_working_2-way'!$D98="","",B99^('Log_working_2-way'!$D98))</f>
        <v>2.8038794661813222</v>
      </c>
      <c r="L99" s="33">
        <f t="shared" si="72"/>
        <v>0.63235294117647067</v>
      </c>
      <c r="M99" s="33">
        <f t="shared" si="73"/>
        <v>0.36764705882352944</v>
      </c>
      <c r="N99" s="4">
        <v>100</v>
      </c>
      <c r="O99" s="4">
        <f t="shared" si="65"/>
        <v>33.333333333333329</v>
      </c>
      <c r="P99" s="4">
        <f t="shared" si="66"/>
        <v>61.240310077519375</v>
      </c>
      <c r="Q99" s="4">
        <f t="shared" si="67"/>
        <v>38.759689922480618</v>
      </c>
      <c r="R99" s="4">
        <f t="shared" si="68"/>
        <v>66.666666666666657</v>
      </c>
      <c r="S99" s="39">
        <f t="shared" si="69"/>
        <v>-5.4263565891472894</v>
      </c>
      <c r="T99" s="39">
        <f t="shared" si="70"/>
        <v>-5.4263565891472822</v>
      </c>
    </row>
    <row r="100" spans="1:20" ht="15" x14ac:dyDescent="0.25">
      <c r="A100">
        <v>1.92</v>
      </c>
      <c r="B100">
        <v>1.9</v>
      </c>
      <c r="C100" s="20">
        <f t="shared" si="71"/>
        <v>4.7149122807017552E-2</v>
      </c>
      <c r="D100" s="17">
        <f>IF(OR($A100="",$B100=""),"",A100*'MPTO_working_2-way'!$G99)</f>
        <v>2.0105263157894737</v>
      </c>
      <c r="E100" s="22">
        <f>IF(OR($A100="",$B100=""),"",B100*'MPTO_working_2-way'!$G99)</f>
        <v>1.9895833333333333</v>
      </c>
      <c r="F100" s="17">
        <f>IF(OR($A100="",$B100=""),"",'MPTO_working_2-way'!D99)</f>
        <v>2.0110253583241455</v>
      </c>
      <c r="G100" s="22">
        <f>IF(OR($A100="",$B100=""),"",'MPTO_working_2-way'!E99)</f>
        <v>1.9890948745910577</v>
      </c>
      <c r="H100" s="17">
        <f>IF(OR($A100="",$B100=""),"",'OddsRatio_working_2-way'!M99)</f>
        <v>2.0110500592068727</v>
      </c>
      <c r="I100" s="17">
        <f>IF(OR($A100="",$B100=""),"",'OddsRatio_working_2-way'!N99)</f>
        <v>1.9890707100936806</v>
      </c>
      <c r="J100" s="17">
        <f>IF('Log_working_2-way'!$D99="","",A100^('Log_working_2-way'!$D99))</f>
        <v>2.0112800109902316</v>
      </c>
      <c r="K100" s="22">
        <f>IF('Log_working_2-way'!$D99="","",B100^('Log_working_2-way'!$D99))</f>
        <v>1.9888458084128613</v>
      </c>
      <c r="L100" s="33">
        <f t="shared" si="72"/>
        <v>0.49738219895287955</v>
      </c>
      <c r="M100" s="33">
        <f t="shared" si="73"/>
        <v>0.50261780104712039</v>
      </c>
      <c r="N100" s="4">
        <v>100</v>
      </c>
      <c r="O100" s="4">
        <f t="shared" si="65"/>
        <v>47.916666666666671</v>
      </c>
      <c r="P100" s="4">
        <f t="shared" si="66"/>
        <v>47.368421052631575</v>
      </c>
      <c r="Q100" s="4">
        <f t="shared" si="67"/>
        <v>52.631578947368418</v>
      </c>
      <c r="R100" s="4">
        <f t="shared" si="68"/>
        <v>52.083333333333336</v>
      </c>
      <c r="S100" s="39">
        <f t="shared" si="69"/>
        <v>-4.7149122807017463</v>
      </c>
      <c r="T100" s="39">
        <f t="shared" si="70"/>
        <v>-4.7149122807017605</v>
      </c>
    </row>
    <row r="101" spans="1:20" ht="15" x14ac:dyDescent="0.25">
      <c r="A101">
        <v>1.79</v>
      </c>
      <c r="B101">
        <v>2.0299999999999998</v>
      </c>
      <c r="C101" s="20">
        <f t="shared" si="71"/>
        <v>5.1270055315518537E-2</v>
      </c>
      <c r="D101" s="17">
        <f>IF(OR($A101="",$B101=""),"",A101*'MPTO_working_2-way'!$G100)</f>
        <v>1.8817733990147782</v>
      </c>
      <c r="E101" s="22">
        <f>IF(OR($A101="",$B101=""),"",B101*'MPTO_working_2-way'!$G100)</f>
        <v>2.1340782122905022</v>
      </c>
      <c r="F101" s="17">
        <f>IF(OR($A101="",$B101=""),"",'MPTO_working_2-way'!D100)</f>
        <v>1.8760874616000205</v>
      </c>
      <c r="G101" s="22">
        <f>IF(OR($A101="",$B101=""),"",'MPTO_working_2-way'!E100)</f>
        <v>2.1414385478975744</v>
      </c>
      <c r="H101" s="17">
        <f>IF(OR($A101="",$B101=""),"",'OddsRatio_working_2-way'!M100)</f>
        <v>1.8757798189397472</v>
      </c>
      <c r="I101" s="17">
        <f>IF(OR($A101="",$B101=""),"",'OddsRatio_working_2-way'!N100)</f>
        <v>2.1418395107695432</v>
      </c>
      <c r="J101" s="17">
        <f>IF('Log_working_2-way'!$D100="","",A101^('Log_working_2-way'!$D100))</f>
        <v>1.8731621113375483</v>
      </c>
      <c r="K101" s="22">
        <f>IF('Log_working_2-way'!$D100="","",B101^('Log_working_2-way'!$D100))</f>
        <v>2.1452627032418197</v>
      </c>
      <c r="L101" s="33">
        <f t="shared" si="72"/>
        <v>0.53141361256544506</v>
      </c>
      <c r="M101" s="33">
        <f t="shared" si="73"/>
        <v>0.46858638743455511</v>
      </c>
      <c r="N101" s="4">
        <v>100</v>
      </c>
      <c r="O101" s="4">
        <f t="shared" si="65"/>
        <v>44.134078212290497</v>
      </c>
      <c r="P101" s="4">
        <f t="shared" si="66"/>
        <v>50.73891625615763</v>
      </c>
      <c r="Q101" s="4">
        <f t="shared" si="67"/>
        <v>49.26108374384237</v>
      </c>
      <c r="R101" s="4">
        <f t="shared" si="68"/>
        <v>55.865921787709496</v>
      </c>
      <c r="S101" s="39">
        <f t="shared" si="69"/>
        <v>-5.1270055315518732</v>
      </c>
      <c r="T101" s="39">
        <f t="shared" si="70"/>
        <v>-5.1270055315518661</v>
      </c>
    </row>
    <row r="102" spans="1:20" ht="15" x14ac:dyDescent="0.25">
      <c r="A102">
        <v>1.88</v>
      </c>
      <c r="B102">
        <v>1.94</v>
      </c>
      <c r="C102" s="20">
        <f t="shared" si="71"/>
        <v>4.7378811142794408E-2</v>
      </c>
      <c r="D102" s="17">
        <f>IF(OR($A102="",$B102=""),"",A102*'MPTO_working_2-way'!$G101)</f>
        <v>1.9690721649484533</v>
      </c>
      <c r="E102" s="22">
        <f>IF(OR($A102="",$B102=""),"",B102*'MPTO_working_2-way'!$G101)</f>
        <v>2.0319148936170213</v>
      </c>
      <c r="F102" s="17">
        <f>IF(OR($A102="",$B102=""),"",'MPTO_working_2-way'!D101)</f>
        <v>1.9676305567544234</v>
      </c>
      <c r="G102" s="22">
        <f>IF(OR($A102="",$B102=""),"",'MPTO_working_2-way'!E101)</f>
        <v>2.033452274754683</v>
      </c>
      <c r="H102" s="17">
        <f>IF(OR($A102="",$B102=""),"",'OddsRatio_working_2-way'!M101)</f>
        <v>1.9675588936937933</v>
      </c>
      <c r="I102" s="17">
        <f>IF(OR($A102="",$B102=""),"",'OddsRatio_working_2-way'!N101)</f>
        <v>2.0335288182638238</v>
      </c>
      <c r="J102" s="17">
        <f>IF('Log_working_2-way'!$D101="","",A102^('Log_working_2-way'!$D101))</f>
        <v>1.9668954787958726</v>
      </c>
      <c r="K102" s="22">
        <f>IF('Log_working_2-way'!$D101="","",B102^('Log_working_2-way'!$D101))</f>
        <v>2.0342379522187155</v>
      </c>
      <c r="L102" s="33">
        <f t="shared" si="72"/>
        <v>0.50785340314136129</v>
      </c>
      <c r="M102" s="33">
        <f t="shared" si="73"/>
        <v>0.49214659685863876</v>
      </c>
      <c r="N102" s="4">
        <v>100</v>
      </c>
      <c r="O102" s="4">
        <f t="shared" si="65"/>
        <v>46.808510638297875</v>
      </c>
      <c r="P102" s="4">
        <f t="shared" si="66"/>
        <v>48.453608247422686</v>
      </c>
      <c r="Q102" s="4">
        <f t="shared" si="67"/>
        <v>51.546391752577328</v>
      </c>
      <c r="R102" s="4">
        <f t="shared" si="68"/>
        <v>53.191489361702125</v>
      </c>
      <c r="S102" s="39">
        <f t="shared" si="69"/>
        <v>-4.7378811142794532</v>
      </c>
      <c r="T102" s="39">
        <f t="shared" si="70"/>
        <v>-4.737881114279439</v>
      </c>
    </row>
    <row r="103" spans="1:20" ht="15" x14ac:dyDescent="0.25">
      <c r="A103">
        <v>1.89</v>
      </c>
      <c r="B103">
        <v>1.93</v>
      </c>
      <c r="C103" s="20">
        <f t="shared" si="71"/>
        <v>4.7235244126436093E-2</v>
      </c>
      <c r="D103" s="17">
        <f>IF(OR($A103="",$B103=""),"",A103*'MPTO_working_2-way'!$G102)</f>
        <v>1.9792746113989641</v>
      </c>
      <c r="E103" s="22">
        <f>IF(OR($A103="",$B103=""),"",B103*'MPTO_working_2-way'!$G102)</f>
        <v>2.0211640211640214</v>
      </c>
      <c r="F103" s="17">
        <f>IF(OR($A103="",$B103=""),"",'MPTO_working_2-way'!D102)</f>
        <v>1.9783062613553166</v>
      </c>
      <c r="G103" s="22">
        <f>IF(OR($A103="",$B103=""),"",'MPTO_working_2-way'!E102)</f>
        <v>2.0221747928042801</v>
      </c>
      <c r="H103" s="17">
        <f>IF(OR($A103="",$B103=""),"",'OddsRatio_working_2-way'!M102)</f>
        <v>1.9782582722940953</v>
      </c>
      <c r="I103" s="17">
        <f>IF(OR($A103="",$B103=""),"",'OddsRatio_working_2-way'!N102)</f>
        <v>2.0222249362174249</v>
      </c>
      <c r="J103" s="17">
        <f>IF('Log_working_2-way'!$D102="","",A103^('Log_working_2-way'!$D102))</f>
        <v>1.9778125435355127</v>
      </c>
      <c r="K103" s="22">
        <f>IF('Log_working_2-way'!$D102="","",B103^('Log_working_2-way'!$D102))</f>
        <v>2.0226909100425914</v>
      </c>
      <c r="L103" s="33">
        <f t="shared" si="72"/>
        <v>0.50523560209424079</v>
      </c>
      <c r="M103" s="33">
        <f t="shared" si="73"/>
        <v>0.4947643979057591</v>
      </c>
      <c r="N103" s="4">
        <v>100</v>
      </c>
      <c r="O103" s="4">
        <f t="shared" si="65"/>
        <v>47.089947089947096</v>
      </c>
      <c r="P103" s="4">
        <f t="shared" si="66"/>
        <v>48.186528497409334</v>
      </c>
      <c r="Q103" s="4">
        <f t="shared" si="67"/>
        <v>51.81347150259068</v>
      </c>
      <c r="R103" s="4">
        <f t="shared" si="68"/>
        <v>52.910052910052919</v>
      </c>
      <c r="S103" s="39">
        <f t="shared" si="69"/>
        <v>-4.7235244126435845</v>
      </c>
      <c r="T103" s="39">
        <f t="shared" si="70"/>
        <v>-4.7235244126435845</v>
      </c>
    </row>
    <row r="104" spans="1:20" ht="15" x14ac:dyDescent="0.25">
      <c r="A104">
        <v>1.68</v>
      </c>
      <c r="B104">
        <v>2.31</v>
      </c>
      <c r="C104" s="20">
        <f t="shared" si="71"/>
        <v>2.813852813852824E-2</v>
      </c>
      <c r="D104" s="17">
        <f>IF(OR($A104="",$B104=""),"",A104*'MPTO_working_2-way'!$G103)</f>
        <v>1.7272727272727273</v>
      </c>
      <c r="E104" s="22">
        <f>IF(OR($A104="",$B104=""),"",B104*'MPTO_working_2-way'!$G103)</f>
        <v>2.3750000000000004</v>
      </c>
      <c r="F104" s="17">
        <f>IF(OR($A104="",$B104=""),"",'MPTO_working_2-way'!D103)</f>
        <v>1.7206703910614525</v>
      </c>
      <c r="G104" s="22">
        <f>IF(OR($A104="",$B104=""),"",'MPTO_working_2-way'!E103)</f>
        <v>2.3875968992248064</v>
      </c>
      <c r="H104" s="17">
        <f>IF(OR($A104="",$B104=""),"",'OddsRatio_working_2-way'!M103)</f>
        <v>1.7204748222288193</v>
      </c>
      <c r="I104" s="17">
        <f>IF(OR($A104="",$B104=""),"",'OddsRatio_working_2-way'!N103)</f>
        <v>2.3879735545878726</v>
      </c>
      <c r="J104" s="17">
        <f>IF('Log_working_2-way'!$D103="","",A104^('Log_working_2-way'!$D103))</f>
        <v>1.7174872145429791</v>
      </c>
      <c r="K104" s="22">
        <f>IF('Log_working_2-way'!$D103="","",B104^('Log_working_2-way'!$D103))</f>
        <v>2.3937530589126359</v>
      </c>
      <c r="L104" s="33">
        <f t="shared" si="72"/>
        <v>0.57894736842105265</v>
      </c>
      <c r="M104" s="33">
        <f t="shared" si="73"/>
        <v>0.42105263157894729</v>
      </c>
      <c r="N104" s="4">
        <v>100</v>
      </c>
      <c r="O104" s="4">
        <f t="shared" si="65"/>
        <v>40.476190476190474</v>
      </c>
      <c r="P104" s="4">
        <f t="shared" si="66"/>
        <v>56.709956709956707</v>
      </c>
      <c r="Q104" s="4">
        <f t="shared" si="67"/>
        <v>43.290043290043286</v>
      </c>
      <c r="R104" s="4">
        <f t="shared" si="68"/>
        <v>59.523809523809526</v>
      </c>
      <c r="S104" s="39">
        <f t="shared" si="69"/>
        <v>-2.8138528138528116</v>
      </c>
      <c r="T104" s="39">
        <f t="shared" si="70"/>
        <v>-2.8138528138528187</v>
      </c>
    </row>
    <row r="105" spans="1:20" ht="15" x14ac:dyDescent="0.25">
      <c r="A105">
        <v>2.88</v>
      </c>
      <c r="B105">
        <v>1.47</v>
      </c>
      <c r="C105" s="20">
        <f t="shared" si="71"/>
        <v>2.7494331065759603E-2</v>
      </c>
      <c r="D105" s="17">
        <f>IF(OR($A105="",$B105=""),"",A105*'MPTO_working_2-way'!$G104)</f>
        <v>2.9591836734693877</v>
      </c>
      <c r="E105" s="22">
        <f>IF(OR($A105="",$B105=""),"",B105*'MPTO_working_2-way'!$G104)</f>
        <v>1.5104166666666665</v>
      </c>
      <c r="F105" s="17">
        <f>IF(OR($A105="",$B105=""),"",'MPTO_working_2-way'!D104)</f>
        <v>2.9987250318742027</v>
      </c>
      <c r="G105" s="22">
        <f>IF(OR($A105="",$B105=""),"",'MPTO_working_2-way'!E104)</f>
        <v>1.5003189453540293</v>
      </c>
      <c r="H105" s="17">
        <f>IF(OR($A105="",$B105=""),"",'OddsRatio_working_2-way'!M104)</f>
        <v>3</v>
      </c>
      <c r="I105" s="17">
        <f>IF(OR($A105="",$B105=""),"",'OddsRatio_working_2-way'!N104)</f>
        <v>1.4999999999999998</v>
      </c>
      <c r="J105" s="17">
        <f>IF('Log_working_2-way'!$D104="","",A105^('Log_working_2-way'!$D104))</f>
        <v>3.0186260967676146</v>
      </c>
      <c r="K105" s="22">
        <f>IF('Log_working_2-way'!$D104="","",B105^('Log_working_2-way'!$D104))</f>
        <v>1.4953864420960512</v>
      </c>
      <c r="L105" s="33">
        <f t="shared" si="72"/>
        <v>0.33793103448275863</v>
      </c>
      <c r="M105" s="33">
        <f t="shared" si="73"/>
        <v>0.66206896551724148</v>
      </c>
      <c r="N105" s="4">
        <v>100</v>
      </c>
      <c r="O105" s="4">
        <f t="shared" si="65"/>
        <v>65.277777777777771</v>
      </c>
      <c r="P105" s="4">
        <f t="shared" si="66"/>
        <v>31.972789115646258</v>
      </c>
      <c r="Q105" s="4">
        <f t="shared" si="67"/>
        <v>68.027210884353735</v>
      </c>
      <c r="R105" s="4">
        <f t="shared" si="68"/>
        <v>34.722222222222221</v>
      </c>
      <c r="S105" s="39">
        <f t="shared" si="69"/>
        <v>-2.7494331065759638</v>
      </c>
      <c r="T105" s="39">
        <f t="shared" si="70"/>
        <v>-2.7494331065759638</v>
      </c>
    </row>
    <row r="106" spans="1:20" ht="15" x14ac:dyDescent="0.25">
      <c r="A106">
        <v>2.46</v>
      </c>
      <c r="B106">
        <v>1.61</v>
      </c>
      <c r="C106" s="20">
        <f t="shared" si="71"/>
        <v>2.7622077463010708E-2</v>
      </c>
      <c r="D106" s="17">
        <f>IF(OR($A106="",$B106=""),"",A106*'MPTO_working_2-way'!$G105)</f>
        <v>2.5279503105590062</v>
      </c>
      <c r="E106" s="22">
        <f>IF(OR($A106="",$B106=""),"",B106*'MPTO_working_2-way'!$G105)</f>
        <v>1.6544715447154474</v>
      </c>
      <c r="F106" s="17">
        <f>IF(OR($A106="",$B106=""),"",'MPTO_working_2-way'!D105)</f>
        <v>2.5465183565871534</v>
      </c>
      <c r="G106" s="22">
        <f>IF(OR($A106="",$B106=""),"",'MPTO_working_2-way'!E105)</f>
        <v>1.6466137280172954</v>
      </c>
      <c r="H106" s="17">
        <f>IF(OR($A106="",$B106=""),"",'OddsRatio_working_2-way'!M105)</f>
        <v>2.5470755065447905</v>
      </c>
      <c r="I106" s="17">
        <f>IF(OR($A106="",$B106=""),"",'OddsRatio_working_2-way'!N105)</f>
        <v>1.646380862323509</v>
      </c>
      <c r="J106" s="17">
        <f>IF('Log_working_2-way'!$D105="","",A106^('Log_working_2-way'!$D105))</f>
        <v>2.5556457416740908</v>
      </c>
      <c r="K106" s="22">
        <f>IF('Log_working_2-way'!$D105="","",B106^('Log_working_2-way'!$D105))</f>
        <v>1.6428198742239617</v>
      </c>
      <c r="L106" s="33">
        <f t="shared" si="72"/>
        <v>0.39557739557739557</v>
      </c>
      <c r="M106" s="33">
        <f t="shared" si="73"/>
        <v>0.60442260442260431</v>
      </c>
      <c r="N106" s="4">
        <v>100</v>
      </c>
      <c r="O106" s="4">
        <f t="shared" si="65"/>
        <v>59.349593495934961</v>
      </c>
      <c r="P106" s="4">
        <f t="shared" si="66"/>
        <v>37.888198757763973</v>
      </c>
      <c r="Q106" s="4">
        <f t="shared" si="67"/>
        <v>62.11180124223602</v>
      </c>
      <c r="R106" s="4">
        <f t="shared" si="68"/>
        <v>40.650406504065039</v>
      </c>
      <c r="S106" s="39">
        <f t="shared" si="69"/>
        <v>-2.7622077463010584</v>
      </c>
      <c r="T106" s="39">
        <f t="shared" si="70"/>
        <v>-2.7622077463010655</v>
      </c>
    </row>
    <row r="107" spans="1:20" ht="15" x14ac:dyDescent="0.25">
      <c r="A107">
        <v>1.65</v>
      </c>
      <c r="B107">
        <v>2.36</v>
      </c>
      <c r="C107" s="20">
        <f t="shared" si="71"/>
        <v>2.9789419619928204E-2</v>
      </c>
      <c r="D107" s="17">
        <f>IF(OR($A107="",$B107=""),"",A107*'MPTO_working_2-way'!$G106)</f>
        <v>1.6991525423728815</v>
      </c>
      <c r="E107" s="22">
        <f>IF(OR($A107="",$B107=""),"",B107*'MPTO_working_2-way'!$G106)</f>
        <v>2.4303030303030306</v>
      </c>
      <c r="F107" s="17">
        <f>IF(OR($A107="",$B107=""),"",'MPTO_working_2-way'!D106)</f>
        <v>1.691572545612511</v>
      </c>
      <c r="G107" s="22">
        <f>IF(OR($A107="",$B107=""),"",'MPTO_working_2-way'!E106)</f>
        <v>2.4459798994974875</v>
      </c>
      <c r="H107" s="17">
        <f>IF(OR($A107="",$B107=""),"",'OddsRatio_working_2-way'!M106)</f>
        <v>1.6913328984437157</v>
      </c>
      <c r="I107" s="17">
        <f>IF(OR($A107="",$B107=""),"",'OddsRatio_working_2-way'!N106)</f>
        <v>2.4464811413591585</v>
      </c>
      <c r="J107" s="17">
        <f>IF('Log_working_2-way'!$D106="","",A107^('Log_working_2-way'!$D106))</f>
        <v>1.6878976211702592</v>
      </c>
      <c r="K107" s="22">
        <f>IF('Log_working_2-way'!$D106="","",B107^('Log_working_2-way'!$D106))</f>
        <v>2.4537046927110477</v>
      </c>
      <c r="L107" s="33">
        <f t="shared" si="72"/>
        <v>0.58852867830423938</v>
      </c>
      <c r="M107" s="33">
        <f t="shared" si="73"/>
        <v>0.41147132169576056</v>
      </c>
      <c r="N107" s="4">
        <v>100</v>
      </c>
      <c r="O107" s="4">
        <f t="shared" si="65"/>
        <v>39.393939393939398</v>
      </c>
      <c r="P107" s="4">
        <f t="shared" si="66"/>
        <v>57.627118644067799</v>
      </c>
      <c r="Q107" s="4">
        <f t="shared" si="67"/>
        <v>42.372881355932208</v>
      </c>
      <c r="R107" s="4">
        <f t="shared" si="68"/>
        <v>60.606060606060609</v>
      </c>
      <c r="S107" s="39">
        <f t="shared" si="69"/>
        <v>-2.9789419619928097</v>
      </c>
      <c r="T107" s="39">
        <f t="shared" si="70"/>
        <v>-2.9789419619928097</v>
      </c>
    </row>
    <row r="108" spans="1:20" ht="15" x14ac:dyDescent="0.25">
      <c r="A108">
        <v>2.58</v>
      </c>
      <c r="B108">
        <v>1.53</v>
      </c>
      <c r="C108" s="20">
        <f t="shared" si="71"/>
        <v>4.1191670466636188E-2</v>
      </c>
      <c r="D108" s="17">
        <f>IF(OR($A108="",$B108=""),"",A108*'MPTO_working_2-way'!$G107)</f>
        <v>2.6862745098039214</v>
      </c>
      <c r="E108" s="22">
        <f>IF(OR($A108="",$B108=""),"",B108*'MPTO_working_2-way'!$G107)</f>
        <v>1.5930232558139534</v>
      </c>
      <c r="F108" s="17">
        <f>IF(OR($A108="",$B108=""),"",'MPTO_working_2-way'!D107)</f>
        <v>2.7247877407330705</v>
      </c>
      <c r="G108" s="22">
        <f>IF(OR($A108="",$B108=""),"",'MPTO_working_2-way'!E107)</f>
        <v>1.5797814863729138</v>
      </c>
      <c r="H108" s="17">
        <f>IF(OR($A108="",$B108=""),"",'OddsRatio_working_2-way'!M107)</f>
        <v>2.7265955158842785</v>
      </c>
      <c r="I108" s="17">
        <f>IF(OR($A108="",$B108=""),"",'OddsRatio_working_2-way'!N107)</f>
        <v>1.579174445201688</v>
      </c>
      <c r="J108" s="17">
        <f>IF('Log_working_2-way'!$D107="","",A108^('Log_working_2-way'!$D107))</f>
        <v>2.7448481376925802</v>
      </c>
      <c r="K108" s="22">
        <f>IF('Log_working_2-way'!$D107="","",B108^('Log_working_2-way'!$D107))</f>
        <v>1.5731157791885362</v>
      </c>
      <c r="L108" s="33">
        <f t="shared" si="72"/>
        <v>0.37226277372262778</v>
      </c>
      <c r="M108" s="33">
        <f t="shared" si="73"/>
        <v>0.62773722627737227</v>
      </c>
      <c r="N108" s="4">
        <v>100</v>
      </c>
      <c r="O108" s="4">
        <f t="shared" si="65"/>
        <v>61.240310077519375</v>
      </c>
      <c r="P108" s="4">
        <f t="shared" si="66"/>
        <v>34.640522875816991</v>
      </c>
      <c r="Q108" s="4">
        <f t="shared" si="67"/>
        <v>65.359477124183002</v>
      </c>
      <c r="R108" s="4">
        <f t="shared" si="68"/>
        <v>38.759689922480618</v>
      </c>
      <c r="S108" s="39">
        <f t="shared" si="69"/>
        <v>-4.1191670466636268</v>
      </c>
      <c r="T108" s="39">
        <f t="shared" si="70"/>
        <v>-4.1191670466636268</v>
      </c>
    </row>
    <row r="109" spans="1:20" ht="15" x14ac:dyDescent="0.25">
      <c r="A109">
        <v>2.82</v>
      </c>
      <c r="B109">
        <v>1.45</v>
      </c>
      <c r="C109" s="20">
        <f t="shared" si="71"/>
        <v>4.4265101491807402E-2</v>
      </c>
      <c r="D109" s="17">
        <f>IF(OR($A109="",$B109=""),"",A109*'MPTO_working_2-way'!$G108)</f>
        <v>2.9448275862068969</v>
      </c>
      <c r="E109" s="22">
        <f>IF(OR($A109="",$B109=""),"",B109*'MPTO_working_2-way'!$G108)</f>
        <v>1.5141843971631206</v>
      </c>
      <c r="F109" s="17">
        <f>IF(OR($A109="",$B109=""),"",'MPTO_working_2-way'!D108)</f>
        <v>3.0077234277307836</v>
      </c>
      <c r="G109" s="22">
        <f>IF(OR($A109="",$B109=""),"",'MPTO_working_2-way'!E108)</f>
        <v>1.4980765708005128</v>
      </c>
      <c r="H109" s="17">
        <f>IF(OR($A109="",$B109=""),"",'OddsRatio_working_2-way'!M108)</f>
        <v>3.0110804171997816</v>
      </c>
      <c r="I109" s="17">
        <f>IF(OR($A109="",$B109=""),"",'OddsRatio_working_2-way'!N108)</f>
        <v>1.4972451580988471</v>
      </c>
      <c r="J109" s="17">
        <f>IF('Log_working_2-way'!$D108="","",A109^('Log_working_2-way'!$D108))</f>
        <v>3.0415093542770597</v>
      </c>
      <c r="K109" s="22">
        <f>IF('Log_working_2-way'!$D108="","",B109^('Log_working_2-way'!$D108))</f>
        <v>1.4898336605231339</v>
      </c>
      <c r="L109" s="33">
        <f t="shared" si="72"/>
        <v>0.33957845433255268</v>
      </c>
      <c r="M109" s="33">
        <f t="shared" si="73"/>
        <v>0.66042154566744726</v>
      </c>
      <c r="N109" s="4">
        <v>100</v>
      </c>
      <c r="O109" s="4">
        <f t="shared" si="65"/>
        <v>64.539007092198588</v>
      </c>
      <c r="P109" s="4">
        <f t="shared" si="66"/>
        <v>31.03448275862069</v>
      </c>
      <c r="Q109" s="4">
        <f t="shared" si="67"/>
        <v>68.965517241379317</v>
      </c>
      <c r="R109" s="4">
        <f t="shared" si="68"/>
        <v>35.460992907801419</v>
      </c>
      <c r="S109" s="39">
        <f t="shared" si="69"/>
        <v>-4.4265101491807286</v>
      </c>
      <c r="T109" s="39">
        <f t="shared" si="70"/>
        <v>-4.4265101491807286</v>
      </c>
    </row>
    <row r="110" spans="1:20" ht="15" x14ac:dyDescent="0.25">
      <c r="A110">
        <v>1.85</v>
      </c>
      <c r="B110">
        <v>2</v>
      </c>
      <c r="C110" s="20">
        <f t="shared" si="71"/>
        <v>4.0540540540540349E-2</v>
      </c>
      <c r="D110" s="17">
        <f>IF(OR($A110="",$B110=""),"",A110*'MPTO_working_2-way'!$G109)</f>
        <v>1.9249999999999998</v>
      </c>
      <c r="E110" s="22">
        <f>IF(OR($A110="",$B110=""),"",B110*'MPTO_working_2-way'!$G109)</f>
        <v>2.0810810810810807</v>
      </c>
      <c r="F110" s="17">
        <f>IF(OR($A110="",$B110=""),"",'MPTO_working_2-way'!D109)</f>
        <v>1.9220779220779218</v>
      </c>
      <c r="G110" s="22">
        <f>IF(OR($A110="",$B110=""),"",'MPTO_working_2-way'!E109)</f>
        <v>2.0845070422535206</v>
      </c>
      <c r="H110" s="17">
        <f>IF(OR($A110="",$B110=""),"",'OddsRatio_working_2-way'!M109)</f>
        <v>1.9219544457292885</v>
      </c>
      <c r="I110" s="17">
        <f>IF(OR($A110="",$B110=""),"",'OddsRatio_working_2-way'!N109)</f>
        <v>2.0846522890932806</v>
      </c>
      <c r="J110" s="17">
        <f>IF('Log_working_2-way'!$D109="","",A110^('Log_working_2-way'!$D109))</f>
        <v>1.9206189818740487</v>
      </c>
      <c r="K110" s="22">
        <f>IF('Log_working_2-way'!$D109="","",B110^('Log_working_2-way'!$D109))</f>
        <v>2.086225702151145</v>
      </c>
      <c r="L110" s="33">
        <f t="shared" si="72"/>
        <v>0.51948051948051954</v>
      </c>
      <c r="M110" s="33">
        <f t="shared" si="73"/>
        <v>0.48051948051948062</v>
      </c>
      <c r="N110" s="4">
        <v>100</v>
      </c>
      <c r="O110" s="4">
        <f t="shared" si="65"/>
        <v>45.945945945945937</v>
      </c>
      <c r="P110" s="4">
        <f t="shared" si="66"/>
        <v>50</v>
      </c>
      <c r="Q110" s="4">
        <f t="shared" si="67"/>
        <v>50</v>
      </c>
      <c r="R110" s="4">
        <f t="shared" si="68"/>
        <v>54.054054054054049</v>
      </c>
      <c r="S110" s="39">
        <f t="shared" si="69"/>
        <v>-4.0540540540540633</v>
      </c>
      <c r="T110" s="39">
        <f t="shared" si="70"/>
        <v>-4.0540540540540491</v>
      </c>
    </row>
    <row r="111" spans="1:20" ht="15" x14ac:dyDescent="0.25">
      <c r="A111">
        <v>1.53</v>
      </c>
      <c r="B111">
        <v>2.58</v>
      </c>
      <c r="C111" s="20">
        <f t="shared" si="71"/>
        <v>4.1191670466636188E-2</v>
      </c>
      <c r="D111" s="17">
        <f>IF(OR($A111="",$B111=""),"",A111*'MPTO_working_2-way'!$G110)</f>
        <v>1.5930232558139534</v>
      </c>
      <c r="E111" s="22">
        <f>IF(OR($A111="",$B111=""),"",B111*'MPTO_working_2-way'!$G110)</f>
        <v>2.6862745098039214</v>
      </c>
      <c r="F111" s="17">
        <f>IF(OR($A111="",$B111=""),"",'MPTO_working_2-way'!D110)</f>
        <v>1.5797814863729138</v>
      </c>
      <c r="G111" s="22">
        <f>IF(OR($A111="",$B111=""),"",'MPTO_working_2-way'!E110)</f>
        <v>2.7247877407330705</v>
      </c>
      <c r="H111" s="17">
        <f>IF(OR($A111="",$B111=""),"",'OddsRatio_working_2-way'!M110)</f>
        <v>1.579174445201688</v>
      </c>
      <c r="I111" s="17">
        <f>IF(OR($A111="",$B111=""),"",'OddsRatio_working_2-way'!N110)</f>
        <v>2.7265955158842785</v>
      </c>
      <c r="J111" s="17">
        <f>IF('Log_working_2-way'!$D110="","",A111^('Log_working_2-way'!$D110))</f>
        <v>1.5731157791885362</v>
      </c>
      <c r="K111" s="22">
        <f>IF('Log_working_2-way'!$D110="","",B111^('Log_working_2-way'!$D110))</f>
        <v>2.7448481376925802</v>
      </c>
      <c r="L111" s="33">
        <f t="shared" si="72"/>
        <v>0.62773722627737227</v>
      </c>
      <c r="M111" s="33">
        <f t="shared" si="73"/>
        <v>0.37226277372262778</v>
      </c>
      <c r="N111" s="4">
        <v>100</v>
      </c>
      <c r="O111" s="4">
        <f t="shared" si="65"/>
        <v>34.640522875816991</v>
      </c>
      <c r="P111" s="4">
        <f t="shared" si="66"/>
        <v>61.240310077519375</v>
      </c>
      <c r="Q111" s="4">
        <f t="shared" si="67"/>
        <v>38.759689922480618</v>
      </c>
      <c r="R111" s="4">
        <f t="shared" si="68"/>
        <v>65.359477124183002</v>
      </c>
      <c r="S111" s="39">
        <f t="shared" si="69"/>
        <v>-4.1191670466636268</v>
      </c>
      <c r="T111" s="39">
        <f t="shared" si="70"/>
        <v>-4.1191670466636268</v>
      </c>
    </row>
    <row r="112" spans="1:20" ht="15" x14ac:dyDescent="0.25">
      <c r="A112">
        <v>1.7</v>
      </c>
      <c r="B112">
        <v>2.25</v>
      </c>
      <c r="C112" s="20">
        <f t="shared" si="71"/>
        <v>3.2679738562091387E-2</v>
      </c>
      <c r="D112" s="17">
        <f>IF(OR($A112="",$B112=""),"",A112*'MPTO_working_2-way'!$G111)</f>
        <v>1.7555555555555553</v>
      </c>
      <c r="E112" s="22">
        <f>IF(OR($A112="",$B112=""),"",B112*'MPTO_working_2-way'!$G111)</f>
        <v>2.3235294117647056</v>
      </c>
      <c r="F112" s="17">
        <f>IF(OR($A112="",$B112=""),"",'MPTO_working_2-way'!D111)</f>
        <v>1.7485714285714284</v>
      </c>
      <c r="G112" s="22">
        <f>IF(OR($A112="",$B112=""),"",'MPTO_working_2-way'!E111)</f>
        <v>2.3358778625954195</v>
      </c>
      <c r="H112" s="17">
        <f>IF(OR($A112="",$B112=""),"",'OddsRatio_working_2-way'!M111)</f>
        <v>1.7483314773547878</v>
      </c>
      <c r="I112" s="17">
        <f>IF(OR($A112="",$B112=""),"",'OddsRatio_working_2-way'!N111)</f>
        <v>2.3363062095621219</v>
      </c>
      <c r="J112" s="17">
        <f>IF('Log_working_2-way'!$D111="","",A112^('Log_working_2-way'!$D111))</f>
        <v>1.7451629298644922</v>
      </c>
      <c r="K112" s="22">
        <f>IF('Log_working_2-way'!$D111="","",B112^('Log_working_2-way'!$D111))</f>
        <v>2.3419883892799152</v>
      </c>
      <c r="L112" s="33">
        <f t="shared" si="72"/>
        <v>0.569620253164557</v>
      </c>
      <c r="M112" s="33">
        <f t="shared" si="73"/>
        <v>0.43037974683544311</v>
      </c>
      <c r="N112" s="4">
        <v>100</v>
      </c>
      <c r="O112" s="4">
        <f t="shared" si="65"/>
        <v>41.176470588235297</v>
      </c>
      <c r="P112" s="4">
        <f t="shared" si="66"/>
        <v>55.55555555555555</v>
      </c>
      <c r="Q112" s="4">
        <f t="shared" si="67"/>
        <v>44.444444444444443</v>
      </c>
      <c r="R112" s="4">
        <f t="shared" si="68"/>
        <v>58.82352941176471</v>
      </c>
      <c r="S112" s="39">
        <f t="shared" si="69"/>
        <v>-3.2679738562091458</v>
      </c>
      <c r="T112" s="39">
        <f t="shared" si="70"/>
        <v>-3.26797385620916</v>
      </c>
    </row>
    <row r="113" spans="1:20" ht="15" x14ac:dyDescent="0.25">
      <c r="A113">
        <v>1.71</v>
      </c>
      <c r="B113">
        <v>2.2400000000000002</v>
      </c>
      <c r="C113" s="20">
        <f t="shared" si="71"/>
        <v>3.1223893065998265E-2</v>
      </c>
      <c r="D113" s="17">
        <f>IF(OR($A113="",$B113=""),"",A113*'MPTO_working_2-way'!$G112)</f>
        <v>1.763392857142857</v>
      </c>
      <c r="E113" s="22">
        <f>IF(OR($A113="",$B113=""),"",B113*'MPTO_working_2-way'!$G112)</f>
        <v>2.3099415204678362</v>
      </c>
      <c r="F113" s="17">
        <f>IF(OR($A113="",$B113=""),"",'MPTO_working_2-way'!D112)</f>
        <v>1.7569030364186771</v>
      </c>
      <c r="G113" s="22">
        <f>IF(OR($A113="",$B113=""),"",'MPTO_working_2-way'!E112)</f>
        <v>2.3211731911283482</v>
      </c>
      <c r="H113" s="17">
        <f>IF(OR($A113="",$B113=""),"",'OddsRatio_working_2-way'!M112)</f>
        <v>1.7566905874670904</v>
      </c>
      <c r="I113" s="17">
        <f>IF(OR($A113="",$B113=""),"",'OddsRatio_working_2-way'!N112)</f>
        <v>2.3215441245904116</v>
      </c>
      <c r="J113" s="17">
        <f>IF('Log_working_2-way'!$D112="","",A113^('Log_working_2-way'!$D112))</f>
        <v>1.7537492606317167</v>
      </c>
      <c r="K113" s="22">
        <f>IF('Log_working_2-way'!$D112="","",B113^('Log_working_2-way'!$D112))</f>
        <v>2.3267011355498624</v>
      </c>
      <c r="L113" s="33">
        <f t="shared" si="72"/>
        <v>0.56708860759493673</v>
      </c>
      <c r="M113" s="33">
        <f t="shared" si="73"/>
        <v>0.43291139240506332</v>
      </c>
      <c r="N113" s="4">
        <v>100</v>
      </c>
      <c r="O113" s="4">
        <f t="shared" si="65"/>
        <v>41.520467836257311</v>
      </c>
      <c r="P113" s="4">
        <f t="shared" si="66"/>
        <v>55.357142857142868</v>
      </c>
      <c r="Q113" s="4">
        <f t="shared" si="67"/>
        <v>44.642857142857139</v>
      </c>
      <c r="R113" s="4">
        <f t="shared" si="68"/>
        <v>58.479532163742689</v>
      </c>
      <c r="S113" s="39">
        <f t="shared" si="69"/>
        <v>-3.1223893065998283</v>
      </c>
      <c r="T113" s="39">
        <f t="shared" si="70"/>
        <v>-3.1223893065998212</v>
      </c>
    </row>
    <row r="114" spans="1:20" ht="15" x14ac:dyDescent="0.25">
      <c r="A114">
        <v>1.97</v>
      </c>
      <c r="B114">
        <v>1.92</v>
      </c>
      <c r="C114" s="20">
        <f t="shared" si="71"/>
        <v>2.844754653130277E-2</v>
      </c>
      <c r="D114" s="17">
        <f>IF(OR($A114="",$B114=""),"",A114*'MPTO_working_2-way'!$G113)</f>
        <v>2.0260416666666665</v>
      </c>
      <c r="E114" s="22">
        <f>IF(OR($A114="",$B114=""),"",B114*'MPTO_working_2-way'!$G113)</f>
        <v>1.9746192893401013</v>
      </c>
      <c r="F114" s="17">
        <f>IF(OR($A114="",$B114=""),"",'MPTO_working_2-way'!D113)</f>
        <v>2.0267924123888115</v>
      </c>
      <c r="G114" s="22">
        <f>IF(OR($A114="",$B114=""),"",'MPTO_working_2-way'!E113)</f>
        <v>1.9739066903246005</v>
      </c>
      <c r="H114" s="17">
        <f>IF(OR($A114="",$B114=""),"",'OddsRatio_working_2-way'!M113)</f>
        <v>2.0268144068364817</v>
      </c>
      <c r="I114" s="17">
        <f>IF(OR($A114="",$B114=""),"",'OddsRatio_working_2-way'!N113)</f>
        <v>1.9738858291644976</v>
      </c>
      <c r="J114" s="17">
        <f>IF('Log_working_2-way'!$D113="","",A114^('Log_working_2-way'!$D113))</f>
        <v>2.0271548987306875</v>
      </c>
      <c r="K114" s="22">
        <f>IF('Log_working_2-way'!$D113="","",B114^('Log_working_2-way'!$D113))</f>
        <v>1.9735629954505829</v>
      </c>
      <c r="L114" s="33">
        <f t="shared" si="72"/>
        <v>0.49357326478149105</v>
      </c>
      <c r="M114" s="33">
        <f t="shared" si="73"/>
        <v>0.50642673521850901</v>
      </c>
      <c r="N114" s="4">
        <v>100</v>
      </c>
      <c r="O114" s="4">
        <f t="shared" si="65"/>
        <v>49.238578680203041</v>
      </c>
      <c r="P114" s="4">
        <f t="shared" si="66"/>
        <v>47.916666666666671</v>
      </c>
      <c r="Q114" s="4">
        <f t="shared" si="67"/>
        <v>52.083333333333336</v>
      </c>
      <c r="R114" s="4">
        <f t="shared" si="68"/>
        <v>50.761421319796952</v>
      </c>
      <c r="S114" s="39">
        <f t="shared" si="69"/>
        <v>-2.8447546531302947</v>
      </c>
      <c r="T114" s="39">
        <f t="shared" si="70"/>
        <v>-2.8447546531302805</v>
      </c>
    </row>
    <row r="115" spans="1:20" ht="15" x14ac:dyDescent="0.25">
      <c r="A115">
        <v>1.54</v>
      </c>
      <c r="B115">
        <v>2.59</v>
      </c>
      <c r="C115" s="20">
        <f t="shared" si="71"/>
        <v>3.5451035451035562E-2</v>
      </c>
      <c r="D115" s="17">
        <f>IF(OR($A115="",$B115=""),"",A115*'MPTO_working_2-way'!$G114)</f>
        <v>1.5945945945945947</v>
      </c>
      <c r="E115" s="22">
        <f>IF(OR($A115="",$B115=""),"",B115*'MPTO_working_2-way'!$G114)</f>
        <v>2.6818181818181821</v>
      </c>
      <c r="F115" s="17">
        <f>IF(OR($A115="",$B115=""),"",'MPTO_working_2-way'!D114)</f>
        <v>1.583217560433454</v>
      </c>
      <c r="G115" s="22">
        <f>IF(OR($A115="",$B115=""),"",'MPTO_working_2-way'!E114)</f>
        <v>2.7146260123868511</v>
      </c>
      <c r="H115" s="17">
        <f>IF(OR($A115="",$B115=""),"",'OddsRatio_working_2-way'!M114)</f>
        <v>1.5827715174143586</v>
      </c>
      <c r="I115" s="17">
        <f>IF(OR($A115="",$B115=""),"",'OddsRatio_working_2-way'!N114)</f>
        <v>2.7159383568311668</v>
      </c>
      <c r="J115" s="17">
        <f>IF('Log_working_2-way'!$D114="","",A115^('Log_working_2-way'!$D114))</f>
        <v>1.5775817480869365</v>
      </c>
      <c r="K115" s="22">
        <f>IF('Log_working_2-way'!$D114="","",B115^('Log_working_2-way'!$D114))</f>
        <v>2.7313566491877532</v>
      </c>
      <c r="L115" s="33">
        <f t="shared" si="72"/>
        <v>0.6271186440677966</v>
      </c>
      <c r="M115" s="33">
        <f t="shared" si="73"/>
        <v>0.37288135593220334</v>
      </c>
      <c r="N115" s="4">
        <v>100</v>
      </c>
      <c r="O115" s="4">
        <f t="shared" si="65"/>
        <v>35.064935064935064</v>
      </c>
      <c r="P115" s="4">
        <f t="shared" si="66"/>
        <v>61.389961389961393</v>
      </c>
      <c r="Q115" s="4">
        <f t="shared" si="67"/>
        <v>38.610038610038607</v>
      </c>
      <c r="R115" s="4">
        <f t="shared" si="68"/>
        <v>64.935064935064929</v>
      </c>
      <c r="S115" s="39">
        <f t="shared" si="69"/>
        <v>-3.5451035451035438</v>
      </c>
      <c r="T115" s="39">
        <f t="shared" si="70"/>
        <v>-3.5451035451035366</v>
      </c>
    </row>
    <row r="116" spans="1:20" ht="15" x14ac:dyDescent="0.25">
      <c r="A116">
        <v>2.78</v>
      </c>
      <c r="B116">
        <v>1.51</v>
      </c>
      <c r="C116" s="20">
        <f t="shared" si="71"/>
        <v>2.1963885844966446E-2</v>
      </c>
      <c r="D116" s="17">
        <f>IF(OR($A116="",$B116=""),"",A116*'MPTO_working_2-way'!$G115)</f>
        <v>2.8410596026490067</v>
      </c>
      <c r="E116" s="22">
        <f>IF(OR($A116="",$B116=""),"",B116*'MPTO_working_2-way'!$G115)</f>
        <v>1.5431654676258992</v>
      </c>
      <c r="F116" s="17">
        <f>IF(OR($A116="",$B116=""),"",'MPTO_working_2-way'!D115)</f>
        <v>2.86754559737687</v>
      </c>
      <c r="G116" s="22">
        <f>IF(OR($A116="",$B116=""),"",'MPTO_working_2-way'!E115)</f>
        <v>1.5354621602838436</v>
      </c>
      <c r="H116" s="17">
        <f>IF(OR($A116="",$B116=""),"",'OddsRatio_working_2-way'!M115)</f>
        <v>2.868206647678829</v>
      </c>
      <c r="I116" s="17">
        <f>IF(OR($A116="",$B116=""),"",'OddsRatio_working_2-way'!N115)</f>
        <v>1.5352726911888781</v>
      </c>
      <c r="J116" s="17">
        <f>IF('Log_working_2-way'!$D115="","",A116^('Log_working_2-way'!$D115))</f>
        <v>2.8805082136248314</v>
      </c>
      <c r="K116" s="22">
        <f>IF('Log_working_2-way'!$D115="","",B116^('Log_working_2-way'!$D115))</f>
        <v>1.5317711418406479</v>
      </c>
      <c r="L116" s="33">
        <f t="shared" si="72"/>
        <v>0.351981351981352</v>
      </c>
      <c r="M116" s="33">
        <f t="shared" si="73"/>
        <v>0.64801864801864806</v>
      </c>
      <c r="N116" s="4">
        <v>100</v>
      </c>
      <c r="O116" s="4">
        <f t="shared" si="65"/>
        <v>64.02877697841727</v>
      </c>
      <c r="P116" s="4">
        <f t="shared" si="66"/>
        <v>33.774834437086092</v>
      </c>
      <c r="Q116" s="4">
        <f t="shared" si="67"/>
        <v>66.225165562913915</v>
      </c>
      <c r="R116" s="4">
        <f t="shared" si="68"/>
        <v>35.971223021582738</v>
      </c>
      <c r="S116" s="39">
        <f t="shared" si="69"/>
        <v>-2.1963885844966455</v>
      </c>
      <c r="T116" s="39">
        <f t="shared" si="70"/>
        <v>-2.1963885844966455</v>
      </c>
    </row>
    <row r="117" spans="1:20" ht="15" x14ac:dyDescent="0.25">
      <c r="A117">
        <v>2.41</v>
      </c>
      <c r="B117">
        <v>1.61</v>
      </c>
      <c r="C117" s="20">
        <f t="shared" si="71"/>
        <v>3.6055771758459754E-2</v>
      </c>
      <c r="D117" s="17">
        <f>IF(OR($A117="",$B117=""),"",A117*'MPTO_working_2-way'!$G116)</f>
        <v>2.4968944099378882</v>
      </c>
      <c r="E117" s="22">
        <f>IF(OR($A117="",$B117=""),"",B117*'MPTO_working_2-way'!$G116)</f>
        <v>1.6680497925311204</v>
      </c>
      <c r="F117" s="17">
        <f>IF(OR($A117="",$B117=""),"",'MPTO_working_2-way'!D116)</f>
        <v>2.5194636537774748</v>
      </c>
      <c r="G117" s="22">
        <f>IF(OR($A117="",$B117=""),"",'MPTO_working_2-way'!E116)</f>
        <v>1.6581269630990791</v>
      </c>
      <c r="H117" s="17">
        <f>IF(OR($A117="",$B117=""),"",'OddsRatio_working_2-way'!M116)</f>
        <v>2.5203537120802069</v>
      </c>
      <c r="I117" s="17">
        <f>IF(OR($A117="",$B117=""),"",'OddsRatio_working_2-way'!N116)</f>
        <v>1.6577416768573945</v>
      </c>
      <c r="J117" s="17">
        <f>IF('Log_working_2-way'!$D116="","",A117^('Log_working_2-way'!$D116))</f>
        <v>2.5308665033437969</v>
      </c>
      <c r="K117" s="22">
        <f>IF('Log_working_2-way'!$D116="","",B117^('Log_working_2-way'!$D116))</f>
        <v>1.6532248225535031</v>
      </c>
      <c r="L117" s="33">
        <f t="shared" si="72"/>
        <v>0.40049751243781095</v>
      </c>
      <c r="M117" s="33">
        <f t="shared" si="73"/>
        <v>0.59950248756218905</v>
      </c>
      <c r="N117" s="4">
        <v>100</v>
      </c>
      <c r="O117" s="4">
        <f t="shared" si="65"/>
        <v>58.50622406639004</v>
      </c>
      <c r="P117" s="4">
        <f t="shared" si="66"/>
        <v>37.888198757763973</v>
      </c>
      <c r="Q117" s="4">
        <f t="shared" si="67"/>
        <v>62.11180124223602</v>
      </c>
      <c r="R117" s="4">
        <f t="shared" si="68"/>
        <v>41.493775933609953</v>
      </c>
      <c r="S117" s="39">
        <f t="shared" si="69"/>
        <v>-3.6055771758459798</v>
      </c>
      <c r="T117" s="39">
        <f t="shared" si="70"/>
        <v>-3.6055771758459798</v>
      </c>
    </row>
    <row r="118" spans="1:20" ht="15" x14ac:dyDescent="0.25">
      <c r="A118">
        <v>1.96</v>
      </c>
      <c r="B118">
        <v>1.91</v>
      </c>
      <c r="C118" s="20">
        <f t="shared" si="71"/>
        <v>3.3764291056736839E-2</v>
      </c>
      <c r="D118" s="17">
        <f>IF(OR($A118="",$B118=""),"",A118*'MPTO_working_2-way'!$G117)</f>
        <v>2.0261780104712042</v>
      </c>
      <c r="E118" s="22">
        <f>IF(OR($A118="",$B118=""),"",B118*'MPTO_working_2-way'!$G117)</f>
        <v>1.9744897959183674</v>
      </c>
      <c r="F118" s="17">
        <f>IF(OR($A118="",$B118=""),"",'MPTO_working_2-way'!D117)</f>
        <v>2.0270738574832143</v>
      </c>
      <c r="G118" s="22">
        <f>IF(OR($A118="",$B118=""),"",'MPTO_working_2-way'!E117)</f>
        <v>1.9736398144242935</v>
      </c>
      <c r="H118" s="17">
        <f>IF(OR($A118="",$B118=""),"",'OddsRatio_working_2-way'!M117)</f>
        <v>2.0271051820261912</v>
      </c>
      <c r="I118" s="17">
        <f>IF(OR($A118="",$B118=""),"",'OddsRatio_working_2-way'!N117)</f>
        <v>1.9736101204623264</v>
      </c>
      <c r="J118" s="17">
        <f>IF('Log_working_2-way'!$D117="","",A118^('Log_working_2-way'!$D117))</f>
        <v>2.0275133700590602</v>
      </c>
      <c r="K118" s="22">
        <f>IF('Log_working_2-way'!$D117="","",B118^('Log_working_2-way'!$D117))</f>
        <v>1.9732233459331785</v>
      </c>
      <c r="L118" s="33">
        <f t="shared" si="72"/>
        <v>0.49354005167958659</v>
      </c>
      <c r="M118" s="33">
        <f t="shared" si="73"/>
        <v>0.50645994832041341</v>
      </c>
      <c r="N118" s="4">
        <v>100</v>
      </c>
      <c r="O118" s="4">
        <f t="shared" si="65"/>
        <v>48.979591836734699</v>
      </c>
      <c r="P118" s="4">
        <f t="shared" si="66"/>
        <v>47.643979057591622</v>
      </c>
      <c r="Q118" s="4">
        <f t="shared" si="67"/>
        <v>52.356020942408378</v>
      </c>
      <c r="R118" s="4">
        <f t="shared" si="68"/>
        <v>51.020408163265309</v>
      </c>
      <c r="S118" s="39">
        <f t="shared" si="69"/>
        <v>-3.3764291056736795</v>
      </c>
      <c r="T118" s="39">
        <f t="shared" si="70"/>
        <v>-3.3764291056736866</v>
      </c>
    </row>
    <row r="119" spans="1:20" ht="15" x14ac:dyDescent="0.25">
      <c r="A119">
        <v>3.46</v>
      </c>
      <c r="B119">
        <v>1.34</v>
      </c>
      <c r="C119" s="20">
        <f t="shared" si="71"/>
        <v>3.5285997756880239E-2</v>
      </c>
      <c r="D119" s="17">
        <f>IF(OR($A119="",$B119=""),"",A119*'MPTO_working_2-way'!$G118)</f>
        <v>3.5820895522388057</v>
      </c>
      <c r="E119" s="22">
        <f>IF(OR($A119="",$B119=""),"",B119*'MPTO_working_2-way'!$G118)</f>
        <v>1.3872832369942196</v>
      </c>
      <c r="F119" s="17">
        <f>IF(OR($A119="",$B119=""),"",'MPTO_working_2-way'!D118)</f>
        <v>3.684946749324431</v>
      </c>
      <c r="G119" s="22">
        <f>IF(OR($A119="",$B119=""),"",'MPTO_working_2-way'!E118)</f>
        <v>1.3724468651944823</v>
      </c>
      <c r="H119" s="17">
        <f>IF(OR($A119="",$B119=""),"",'OddsRatio_working_2-way'!M118)</f>
        <v>3.6898502035702756</v>
      </c>
      <c r="I119" s="17">
        <f>IF(OR($A119="",$B119=""),"",'OddsRatio_working_2-way'!N118)</f>
        <v>1.3717679143145911</v>
      </c>
      <c r="J119" s="17">
        <f>IF('Log_working_2-way'!$D118="","",A119^('Log_working_2-way'!$D118))</f>
        <v>3.7406860025781032</v>
      </c>
      <c r="K119" s="22">
        <f>IF('Log_working_2-way'!$D118="","",B119^('Log_working_2-way'!$D118))</f>
        <v>1.3648721521025773</v>
      </c>
      <c r="L119" s="33">
        <f t="shared" si="72"/>
        <v>0.27916666666666667</v>
      </c>
      <c r="M119" s="33">
        <f t="shared" si="73"/>
        <v>0.72083333333333333</v>
      </c>
      <c r="N119" s="4">
        <v>100</v>
      </c>
      <c r="O119" s="4">
        <f t="shared" si="65"/>
        <v>71.098265895953759</v>
      </c>
      <c r="P119" s="4">
        <f t="shared" si="66"/>
        <v>25.373134328358205</v>
      </c>
      <c r="Q119" s="4">
        <f t="shared" si="67"/>
        <v>74.626865671641781</v>
      </c>
      <c r="R119" s="4">
        <f t="shared" si="68"/>
        <v>28.901734104046245</v>
      </c>
      <c r="S119" s="39">
        <f t="shared" si="69"/>
        <v>-3.5285997756880221</v>
      </c>
      <c r="T119" s="39">
        <f t="shared" si="70"/>
        <v>-3.5285997756880398</v>
      </c>
    </row>
    <row r="120" spans="1:20" ht="15" x14ac:dyDescent="0.25">
      <c r="A120">
        <v>2.0699999999999998</v>
      </c>
      <c r="B120">
        <v>1.8</v>
      </c>
      <c r="C120" s="20">
        <f t="shared" si="71"/>
        <v>3.8647342995169254E-2</v>
      </c>
      <c r="D120" s="17">
        <f>IF(OR($A120="",$B120=""),"",A120*'MPTO_working_2-way'!$G119)</f>
        <v>2.1500000000000004</v>
      </c>
      <c r="E120" s="22">
        <f>IF(OR($A120="",$B120=""),"",B120*'MPTO_working_2-way'!$G119)</f>
        <v>1.8695652173913047</v>
      </c>
      <c r="F120" s="17">
        <f>IF(OR($A120="",$B120=""),"",'MPTO_working_2-way'!D119)</f>
        <v>2.15625</v>
      </c>
      <c r="G120" s="22">
        <f>IF(OR($A120="",$B120=""),"",'MPTO_working_2-way'!E119)</f>
        <v>1.8648648648648651</v>
      </c>
      <c r="H120" s="17">
        <f>IF(OR($A120="",$B120=""),"",'OddsRatio_working_2-way'!M119)</f>
        <v>2.1565033506220384</v>
      </c>
      <c r="I120" s="17">
        <f>IF(OR($A120="",$B120=""),"",'OddsRatio_working_2-way'!N119)</f>
        <v>1.8646754023342345</v>
      </c>
      <c r="J120" s="17">
        <f>IF('Log_working_2-way'!$D119="","",A120^('Log_working_2-way'!$D119))</f>
        <v>2.1593762623614712</v>
      </c>
      <c r="K120" s="22">
        <f>IF('Log_working_2-way'!$D119="","",B120^('Log_working_2-way'!$D119))</f>
        <v>1.8625327535713179</v>
      </c>
      <c r="L120" s="33">
        <f t="shared" si="72"/>
        <v>0.46511627906976738</v>
      </c>
      <c r="M120" s="33">
        <f t="shared" si="73"/>
        <v>0.53488372093023251</v>
      </c>
      <c r="N120" s="4">
        <v>100</v>
      </c>
      <c r="O120" s="4">
        <f t="shared" si="65"/>
        <v>51.690821256038639</v>
      </c>
      <c r="P120" s="4">
        <f t="shared" si="66"/>
        <v>44.444444444444443</v>
      </c>
      <c r="Q120" s="4">
        <f t="shared" si="67"/>
        <v>55.555555555555557</v>
      </c>
      <c r="R120" s="4">
        <f t="shared" si="68"/>
        <v>48.309178743961354</v>
      </c>
      <c r="S120" s="39">
        <f t="shared" si="69"/>
        <v>-3.8647342995169183</v>
      </c>
      <c r="T120" s="39">
        <f t="shared" si="70"/>
        <v>-3.8647342995169112</v>
      </c>
    </row>
    <row r="121" spans="1:20" ht="15" x14ac:dyDescent="0.25">
      <c r="A121">
        <v>1.83</v>
      </c>
      <c r="B121">
        <v>2.0499999999999998</v>
      </c>
      <c r="C121" s="20">
        <f t="shared" si="71"/>
        <v>3.4252965480474407E-2</v>
      </c>
      <c r="D121" s="17">
        <f>IF(OR($A121="",$B121=""),"",A121*'MPTO_working_2-way'!$G120)</f>
        <v>1.8926829268292682</v>
      </c>
      <c r="E121" s="22">
        <f>IF(OR($A121="",$B121=""),"",B121*'MPTO_working_2-way'!$G120)</f>
        <v>2.1202185792349724</v>
      </c>
      <c r="F121" s="17">
        <f>IF(OR($A121="",$B121=""),"",'MPTO_working_2-way'!D120)</f>
        <v>1.8892106257081707</v>
      </c>
      <c r="G121" s="22">
        <f>IF(OR($A121="",$B121=""),"",'MPTO_working_2-way'!E120)</f>
        <v>2.1245929491717397</v>
      </c>
      <c r="H121" s="17">
        <f>IF(OR($A121="",$B121=""),"",'OddsRatio_working_2-way'!M120)</f>
        <v>1.8890872794479689</v>
      </c>
      <c r="I121" s="17">
        <f>IF(OR($A121="",$B121=""),"",'OddsRatio_working_2-way'!N120)</f>
        <v>2.1247489679763456</v>
      </c>
      <c r="J121" s="17">
        <f>IF('Log_working_2-way'!$D120="","",A121^('Log_working_2-way'!$D120))</f>
        <v>1.8875091450726849</v>
      </c>
      <c r="K121" s="22">
        <f>IF('Log_working_2-way'!$D120="","",B121^('Log_working_2-way'!$D120))</f>
        <v>2.1267489530128172</v>
      </c>
      <c r="L121" s="33">
        <f t="shared" si="72"/>
        <v>0.52835051546391754</v>
      </c>
      <c r="M121" s="33">
        <f t="shared" si="73"/>
        <v>0.47164948453608252</v>
      </c>
      <c r="N121" s="4">
        <v>100</v>
      </c>
      <c r="O121" s="4">
        <f t="shared" si="65"/>
        <v>45.355191256830594</v>
      </c>
      <c r="P121" s="4">
        <f t="shared" si="66"/>
        <v>51.219512195121943</v>
      </c>
      <c r="Q121" s="4">
        <f t="shared" si="67"/>
        <v>48.780487804878057</v>
      </c>
      <c r="R121" s="4">
        <f t="shared" si="68"/>
        <v>54.644808743169392</v>
      </c>
      <c r="S121" s="39">
        <f t="shared" si="69"/>
        <v>-3.4252965480474629</v>
      </c>
      <c r="T121" s="39">
        <f t="shared" si="70"/>
        <v>-3.4252965480474487</v>
      </c>
    </row>
    <row r="122" spans="1:20" ht="15" x14ac:dyDescent="0.25">
      <c r="A122">
        <v>1.61</v>
      </c>
      <c r="B122">
        <v>2.4</v>
      </c>
      <c r="C122" s="20">
        <f t="shared" si="71"/>
        <v>3.7784679089026829E-2</v>
      </c>
      <c r="D122" s="17">
        <f>IF(OR($A122="",$B122=""),"",A122*'MPTO_working_2-way'!$G121)</f>
        <v>1.6708333333333334</v>
      </c>
      <c r="E122" s="22">
        <f>IF(OR($A122="",$B122=""),"",B122*'MPTO_working_2-way'!$G121)</f>
        <v>2.4906832298136643</v>
      </c>
      <c r="F122" s="17">
        <f>IF(OR($A122="",$B122=""),"",'MPTO_working_2-way'!D121)</f>
        <v>1.6605070906746886</v>
      </c>
      <c r="G122" s="22">
        <f>IF(OR($A122="",$B122=""),"",'MPTO_working_2-way'!E121)</f>
        <v>2.5139882888744305</v>
      </c>
      <c r="H122" s="17">
        <f>IF(OR($A122="",$B122=""),"",'OddsRatio_working_2-way'!M121)</f>
        <v>1.660086574408453</v>
      </c>
      <c r="I122" s="17">
        <f>IF(OR($A122="",$B122=""),"",'OddsRatio_working_2-way'!N121)</f>
        <v>2.5149527937243179</v>
      </c>
      <c r="J122" s="17">
        <f>IF('Log_working_2-way'!$D121="","",A122^('Log_working_2-way'!$D121))</f>
        <v>1.6553816409506441</v>
      </c>
      <c r="K122" s="22">
        <f>IF('Log_working_2-way'!$D121="","",B122^('Log_working_2-way'!$D121))</f>
        <v>2.5258285211487945</v>
      </c>
      <c r="L122" s="33">
        <f t="shared" si="72"/>
        <v>0.59850374064837908</v>
      </c>
      <c r="M122" s="33">
        <f t="shared" si="73"/>
        <v>0.40149625935162098</v>
      </c>
      <c r="N122" s="4">
        <v>100</v>
      </c>
      <c r="O122" s="4">
        <f t="shared" ref="O122:O185" si="74">(1/A122)*((N122*A122)-N122)</f>
        <v>37.888198757763973</v>
      </c>
      <c r="P122" s="4">
        <f t="shared" ref="P122:P185" si="75">(1/B122)*((N122*B122)-N122)</f>
        <v>58.333333333333336</v>
      </c>
      <c r="Q122" s="4">
        <f t="shared" ref="Q122:Q185" si="76">(1/B122)*N122</f>
        <v>41.666666666666671</v>
      </c>
      <c r="R122" s="4">
        <f t="shared" ref="R122:R185" si="77">(1/A122)*N122</f>
        <v>62.11180124223602</v>
      </c>
      <c r="S122" s="39">
        <f t="shared" ref="S122:S185" si="78">O122-Q122</f>
        <v>-3.778467908902698</v>
      </c>
      <c r="T122" s="39">
        <f t="shared" ref="T122:T185" si="79">P122-R122</f>
        <v>-3.7784679089026838</v>
      </c>
    </row>
    <row r="123" spans="1:20" ht="15" x14ac:dyDescent="0.25">
      <c r="A123">
        <v>1.64</v>
      </c>
      <c r="B123">
        <v>2.38</v>
      </c>
      <c r="C123" s="20">
        <f t="shared" si="71"/>
        <v>2.9924164787866303E-2</v>
      </c>
      <c r="D123" s="17">
        <f>IF(OR($A123="",$B123=""),"",A123*'MPTO_working_2-way'!$G122)</f>
        <v>1.6890756302521006</v>
      </c>
      <c r="E123" s="22">
        <f>IF(OR($A123="",$B123=""),"",B123*'MPTO_working_2-way'!$G122)</f>
        <v>2.4512195121951219</v>
      </c>
      <c r="F123" s="17">
        <f>IF(OR($A123="",$B123=""),"",'MPTO_working_2-way'!D122)</f>
        <v>1.6812543073742245</v>
      </c>
      <c r="G123" s="22">
        <f>IF(OR($A123="",$B123=""),"",'MPTO_working_2-way'!E122)</f>
        <v>2.4678806272129488</v>
      </c>
      <c r="H123" s="17">
        <f>IF(OR($A123="",$B123=""),"",'OddsRatio_working_2-way'!M122)</f>
        <v>1.6810052246069986</v>
      </c>
      <c r="I123" s="17">
        <f>IF(OR($A123="",$B123=""),"",'OddsRatio_working_2-way'!N122)</f>
        <v>2.468417515558841</v>
      </c>
      <c r="J123" s="17">
        <f>IF('Log_working_2-way'!$D122="","",A123^('Log_working_2-way'!$D122))</f>
        <v>1.6774595064065265</v>
      </c>
      <c r="K123" s="22">
        <f>IF('Log_working_2-way'!$D122="","",B123^('Log_working_2-way'!$D122))</f>
        <v>2.4761029855560022</v>
      </c>
      <c r="L123" s="33">
        <f t="shared" si="72"/>
        <v>0.59203980099502496</v>
      </c>
      <c r="M123" s="33">
        <f t="shared" si="73"/>
        <v>0.40796019900497515</v>
      </c>
      <c r="N123" s="4">
        <v>100</v>
      </c>
      <c r="O123" s="4">
        <f t="shared" si="74"/>
        <v>39.024390243902438</v>
      </c>
      <c r="P123" s="4">
        <f t="shared" si="75"/>
        <v>57.983193277310924</v>
      </c>
      <c r="Q123" s="4">
        <f t="shared" si="76"/>
        <v>42.016806722689076</v>
      </c>
      <c r="R123" s="4">
        <f t="shared" si="77"/>
        <v>60.975609756097562</v>
      </c>
      <c r="S123" s="39">
        <f t="shared" si="78"/>
        <v>-2.9924164787866374</v>
      </c>
      <c r="T123" s="39">
        <f t="shared" si="79"/>
        <v>-2.9924164787866374</v>
      </c>
    </row>
    <row r="124" spans="1:20" ht="15" x14ac:dyDescent="0.25">
      <c r="A124">
        <v>2.13</v>
      </c>
      <c r="B124">
        <v>1.8</v>
      </c>
      <c r="C124" s="20">
        <f t="shared" si="71"/>
        <v>2.5039123630672844E-2</v>
      </c>
      <c r="D124" s="17">
        <f>IF(OR($A124="",$B124=""),"",A124*'MPTO_working_2-way'!$G123)</f>
        <v>2.1833333333333331</v>
      </c>
      <c r="E124" s="22">
        <f>IF(OR($A124="",$B124=""),"",B124*'MPTO_working_2-way'!$G123)</f>
        <v>1.8450704225352113</v>
      </c>
      <c r="F124" s="17">
        <f>IF(OR($A124="",$B124=""),"",'MPTO_working_2-way'!D123)</f>
        <v>2.1883561643835616</v>
      </c>
      <c r="G124" s="22">
        <f>IF(OR($A124="",$B124=""),"",'MPTO_working_2-way'!E123)</f>
        <v>1.8414985590778097</v>
      </c>
      <c r="H124" s="17">
        <f>IF(OR($A124="",$B124=""),"",'OddsRatio_working_2-way'!M123)</f>
        <v>2.1884864324004711</v>
      </c>
      <c r="I124" s="17">
        <f>IF(OR($A124="",$B124=""),"",'OddsRatio_working_2-way'!N123)</f>
        <v>1.841406323823342</v>
      </c>
      <c r="J124" s="17">
        <f>IF('Log_working_2-way'!$D123="","",A124^('Log_working_2-way'!$D123))</f>
        <v>2.1907672641929454</v>
      </c>
      <c r="K124" s="22">
        <f>IF('Log_working_2-way'!$D123="","",B124^('Log_working_2-way'!$D123))</f>
        <v>1.8397946685893785</v>
      </c>
      <c r="L124" s="33">
        <f t="shared" si="72"/>
        <v>0.45801526717557256</v>
      </c>
      <c r="M124" s="33">
        <f t="shared" si="73"/>
        <v>0.5419847328244275</v>
      </c>
      <c r="N124" s="4">
        <v>100</v>
      </c>
      <c r="O124" s="4">
        <f t="shared" si="74"/>
        <v>53.051643192488264</v>
      </c>
      <c r="P124" s="4">
        <f t="shared" si="75"/>
        <v>44.444444444444443</v>
      </c>
      <c r="Q124" s="4">
        <f t="shared" si="76"/>
        <v>55.555555555555557</v>
      </c>
      <c r="R124" s="4">
        <f t="shared" si="77"/>
        <v>46.948356807511736</v>
      </c>
      <c r="S124" s="39">
        <f t="shared" si="78"/>
        <v>-2.5039123630672933</v>
      </c>
      <c r="T124" s="39">
        <f t="shared" si="79"/>
        <v>-2.5039123630672933</v>
      </c>
    </row>
    <row r="125" spans="1:20" ht="15" x14ac:dyDescent="0.25">
      <c r="A125">
        <v>1.76</v>
      </c>
      <c r="B125">
        <v>2.19</v>
      </c>
      <c r="C125" s="20">
        <f t="shared" si="71"/>
        <v>2.4802822748028364E-2</v>
      </c>
      <c r="D125" s="17">
        <f>IF(OR($A125="",$B125=""),"",A125*'MPTO_working_2-way'!$G124)</f>
        <v>1.8036529680365299</v>
      </c>
      <c r="E125" s="22">
        <f>IF(OR($A125="",$B125=""),"",B125*'MPTO_working_2-way'!$G124)</f>
        <v>2.2443181818181821</v>
      </c>
      <c r="F125" s="17">
        <f>IF(OR($A125="",$B125=""),"",'MPTO_working_2-way'!D124)</f>
        <v>1.7992717766781814</v>
      </c>
      <c r="G125" s="22">
        <f>IF(OR($A125="",$B125=""),"",'MPTO_working_2-way'!E124)</f>
        <v>2.2511388856442007</v>
      </c>
      <c r="H125" s="17">
        <f>IF(OR($A125="",$B125=""),"",'OddsRatio_working_2-way'!M124)</f>
        <v>1.7991592220483192</v>
      </c>
      <c r="I125" s="17">
        <f>IF(OR($A125="",$B125=""),"",'OddsRatio_working_2-way'!N124)</f>
        <v>2.2513150976809202</v>
      </c>
      <c r="J125" s="17">
        <f>IF('Log_working_2-way'!$D124="","",A125^('Log_working_2-way'!$D124))</f>
        <v>1.7971825875302028</v>
      </c>
      <c r="K125" s="22">
        <f>IF('Log_working_2-way'!$D124="","",B125^('Log_working_2-way'!$D124))</f>
        <v>2.254417765317922</v>
      </c>
      <c r="L125" s="33">
        <f t="shared" si="72"/>
        <v>0.5544303797468354</v>
      </c>
      <c r="M125" s="33">
        <f t="shared" si="73"/>
        <v>0.44556962025316449</v>
      </c>
      <c r="N125" s="4">
        <v>100</v>
      </c>
      <c r="O125" s="4">
        <f t="shared" si="74"/>
        <v>43.181818181818187</v>
      </c>
      <c r="P125" s="4">
        <f t="shared" si="75"/>
        <v>54.337899543379002</v>
      </c>
      <c r="Q125" s="4">
        <f t="shared" si="76"/>
        <v>45.662100456621005</v>
      </c>
      <c r="R125" s="4">
        <f t="shared" si="77"/>
        <v>56.81818181818182</v>
      </c>
      <c r="S125" s="39">
        <f t="shared" si="78"/>
        <v>-2.4802822748028177</v>
      </c>
      <c r="T125" s="39">
        <f t="shared" si="79"/>
        <v>-2.4802822748028177</v>
      </c>
    </row>
    <row r="126" spans="1:20" ht="15" x14ac:dyDescent="0.25">
      <c r="A126">
        <v>2.66</v>
      </c>
      <c r="B126">
        <v>1.5</v>
      </c>
      <c r="C126" s="20">
        <f t="shared" si="71"/>
        <v>4.2606516290726759E-2</v>
      </c>
      <c r="D126" s="17">
        <f>IF(OR($A126="",$B126=""),"",A126*'MPTO_working_2-way'!$G125)</f>
        <v>2.7733333333333334</v>
      </c>
      <c r="E126" s="22">
        <f>IF(OR($A126="",$B126=""),"",B126*'MPTO_working_2-way'!$G125)</f>
        <v>1.5639097744360901</v>
      </c>
      <c r="F126" s="17">
        <f>IF(OR($A126="",$B126=""),"",'MPTO_working_2-way'!D125)</f>
        <v>2.8197879858657244</v>
      </c>
      <c r="G126" s="22">
        <f>IF(OR($A126="",$B126=""),"",'MPTO_working_2-way'!E125)</f>
        <v>1.5495145631067961</v>
      </c>
      <c r="H126" s="17">
        <f>IF(OR($A126="",$B126=""),"",'OddsRatio_working_2-way'!M125)</f>
        <v>2.8220867158288598</v>
      </c>
      <c r="I126" s="17">
        <f>IF(OR($A126="",$B126=""),"",'OddsRatio_working_2-way'!N125)</f>
        <v>1.5488212999484516</v>
      </c>
      <c r="J126" s="17">
        <f>IF('Log_working_2-way'!$D125="","",A126^('Log_working_2-way'!$D125))</f>
        <v>2.8442639171897262</v>
      </c>
      <c r="K126" s="22">
        <f>IF('Log_working_2-way'!$D125="","",B126^('Log_working_2-way'!$D125))</f>
        <v>1.5422217453143756</v>
      </c>
      <c r="L126" s="33">
        <f t="shared" si="72"/>
        <v>0.36057692307692307</v>
      </c>
      <c r="M126" s="33">
        <f t="shared" si="73"/>
        <v>0.63942307692307698</v>
      </c>
      <c r="N126" s="4">
        <v>100</v>
      </c>
      <c r="O126" s="4">
        <f t="shared" si="74"/>
        <v>62.406015037593981</v>
      </c>
      <c r="P126" s="4">
        <f t="shared" si="75"/>
        <v>33.333333333333329</v>
      </c>
      <c r="Q126" s="4">
        <f t="shared" si="76"/>
        <v>66.666666666666657</v>
      </c>
      <c r="R126" s="4">
        <f t="shared" si="77"/>
        <v>37.593984962406012</v>
      </c>
      <c r="S126" s="39">
        <f t="shared" si="78"/>
        <v>-4.2606516290726759</v>
      </c>
      <c r="T126" s="39">
        <f t="shared" si="79"/>
        <v>-4.260651629072683</v>
      </c>
    </row>
    <row r="127" spans="1:20" ht="15" x14ac:dyDescent="0.25">
      <c r="A127">
        <v>1.76</v>
      </c>
      <c r="B127">
        <v>2.09</v>
      </c>
      <c r="C127" s="20">
        <f t="shared" si="71"/>
        <v>4.6650717703349276E-2</v>
      </c>
      <c r="D127" s="17">
        <f>IF(OR($A127="",$B127=""),"",A127*'MPTO_working_2-way'!$G126)</f>
        <v>1.8421052631578947</v>
      </c>
      <c r="E127" s="22">
        <f>IF(OR($A127="",$B127=""),"",B127*'MPTO_working_2-way'!$G126)</f>
        <v>2.1875</v>
      </c>
      <c r="F127" s="17">
        <f>IF(OR($A127="",$B127=""),"",'MPTO_working_2-way'!D126)</f>
        <v>1.8353457738748626</v>
      </c>
      <c r="G127" s="22">
        <f>IF(OR($A127="",$B127=""),"",'MPTO_working_2-way'!E126)</f>
        <v>2.1971090670170828</v>
      </c>
      <c r="H127" s="17">
        <f>IF(OR($A127="",$B127=""),"",'OddsRatio_working_2-way'!M126)</f>
        <v>1.8350135965491927</v>
      </c>
      <c r="I127" s="17">
        <f>IF(OR($A127="",$B127=""),"",'OddsRatio_working_2-way'!N126)</f>
        <v>2.197585289787658</v>
      </c>
      <c r="J127" s="17">
        <f>IF('Log_working_2-way'!$D126="","",A127^('Log_working_2-way'!$D126))</f>
        <v>1.8319153686125185</v>
      </c>
      <c r="K127" s="22">
        <f>IF('Log_working_2-way'!$D126="","",B127^('Log_working_2-way'!$D126))</f>
        <v>2.2020453494773053</v>
      </c>
      <c r="L127" s="33">
        <f t="shared" si="72"/>
        <v>0.54285714285714282</v>
      </c>
      <c r="M127" s="33">
        <f t="shared" si="73"/>
        <v>0.45714285714285713</v>
      </c>
      <c r="N127" s="4">
        <v>100</v>
      </c>
      <c r="O127" s="4">
        <f t="shared" si="74"/>
        <v>43.181818181818187</v>
      </c>
      <c r="P127" s="4">
        <f t="shared" si="75"/>
        <v>52.153110047846894</v>
      </c>
      <c r="Q127" s="4">
        <f t="shared" si="76"/>
        <v>47.846889952153113</v>
      </c>
      <c r="R127" s="4">
        <f t="shared" si="77"/>
        <v>56.81818181818182</v>
      </c>
      <c r="S127" s="39">
        <f t="shared" si="78"/>
        <v>-4.6650717703349258</v>
      </c>
      <c r="T127" s="39">
        <f t="shared" si="79"/>
        <v>-4.6650717703349258</v>
      </c>
    </row>
    <row r="128" spans="1:20" ht="15" x14ac:dyDescent="0.25">
      <c r="A128">
        <v>1.97</v>
      </c>
      <c r="B128">
        <v>1.89</v>
      </c>
      <c r="C128" s="20">
        <f t="shared" si="71"/>
        <v>3.6714742298498582E-2</v>
      </c>
      <c r="D128" s="17">
        <f>IF(OR($A128="",$B128=""),"",A128*'MPTO_working_2-way'!$G127)</f>
        <v>2.0423280423280423</v>
      </c>
      <c r="E128" s="22">
        <f>IF(OR($A128="",$B128=""),"",B128*'MPTO_working_2-way'!$G127)</f>
        <v>1.9593908629441623</v>
      </c>
      <c r="F128" s="17">
        <f>IF(OR($A128="",$B128=""),"",'MPTO_working_2-way'!D127)</f>
        <v>2.0439162297916722</v>
      </c>
      <c r="G128" s="22">
        <f>IF(OR($A128="",$B128=""),"",'MPTO_working_2-way'!E127)</f>
        <v>1.9579312702127099</v>
      </c>
      <c r="H128" s="17">
        <f>IF(OR($A128="",$B128=""),"",'OddsRatio_working_2-way'!M127)</f>
        <v>2.0439768390387969</v>
      </c>
      <c r="I128" s="17">
        <f>IF(OR($A128="",$B128=""),"",'OddsRatio_working_2-way'!N127)</f>
        <v>1.9578756564376583</v>
      </c>
      <c r="J128" s="17">
        <f>IF('Log_working_2-way'!$D127="","",A128^('Log_working_2-way'!$D127))</f>
        <v>2.0447027247449845</v>
      </c>
      <c r="K128" s="22">
        <f>IF('Log_working_2-way'!$D127="","",B128^('Log_working_2-way'!$D127))</f>
        <v>1.9572101003603855</v>
      </c>
      <c r="L128" s="33">
        <f t="shared" si="72"/>
        <v>0.48963730569948188</v>
      </c>
      <c r="M128" s="33">
        <f t="shared" si="73"/>
        <v>0.51036269430051817</v>
      </c>
      <c r="N128" s="4">
        <v>100</v>
      </c>
      <c r="O128" s="4">
        <f t="shared" si="74"/>
        <v>49.238578680203041</v>
      </c>
      <c r="P128" s="4">
        <f t="shared" si="75"/>
        <v>47.089947089947096</v>
      </c>
      <c r="Q128" s="4">
        <f t="shared" si="76"/>
        <v>52.910052910052919</v>
      </c>
      <c r="R128" s="4">
        <f t="shared" si="77"/>
        <v>50.761421319796952</v>
      </c>
      <c r="S128" s="39">
        <f t="shared" si="78"/>
        <v>-3.6714742298498777</v>
      </c>
      <c r="T128" s="39">
        <f t="shared" si="79"/>
        <v>-3.6714742298498564</v>
      </c>
    </row>
    <row r="129" spans="1:20" ht="15" x14ac:dyDescent="0.25">
      <c r="A129">
        <v>1.55</v>
      </c>
      <c r="B129">
        <v>2.5299999999999998</v>
      </c>
      <c r="C129" s="20">
        <f t="shared" si="71"/>
        <v>4.0418207318628108E-2</v>
      </c>
      <c r="D129" s="17">
        <f>IF(OR($A129="",$B129=""),"",A129*'MPTO_working_2-way'!$G128)</f>
        <v>1.6126482213438735</v>
      </c>
      <c r="E129" s="22">
        <f>IF(OR($A129="",$B129=""),"",B129*'MPTO_working_2-way'!$G128)</f>
        <v>2.6322580645161291</v>
      </c>
      <c r="F129" s="17">
        <f>IF(OR($A129="",$B129=""),"",'MPTO_working_2-way'!D128)</f>
        <v>1.6001224115066817</v>
      </c>
      <c r="G129" s="22">
        <f>IF(OR($A129="",$B129=""),"",'MPTO_working_2-way'!E128)</f>
        <v>2.6663267040625529</v>
      </c>
      <c r="H129" s="17">
        <f>IF(OR($A129="",$B129=""),"",'OddsRatio_working_2-way'!M128)</f>
        <v>1.5995641118204185</v>
      </c>
      <c r="I129" s="17">
        <f>IF(OR($A129="",$B129=""),"",'OddsRatio_working_2-way'!N128)</f>
        <v>2.6678783474277079</v>
      </c>
      <c r="J129" s="17">
        <f>IF('Log_working_2-way'!$D128="","",A129^('Log_working_2-way'!$D128))</f>
        <v>1.593839514594479</v>
      </c>
      <c r="K129" s="22">
        <f>IF('Log_working_2-way'!$D128="","",B129^('Log_working_2-way'!$D128))</f>
        <v>2.6839566506152583</v>
      </c>
      <c r="L129" s="33">
        <f t="shared" si="72"/>
        <v>0.62009803921568629</v>
      </c>
      <c r="M129" s="33">
        <f t="shared" si="73"/>
        <v>0.37990196078431371</v>
      </c>
      <c r="N129" s="4">
        <v>100</v>
      </c>
      <c r="O129" s="4">
        <f t="shared" si="74"/>
        <v>35.483870967741936</v>
      </c>
      <c r="P129" s="4">
        <f t="shared" si="75"/>
        <v>60.474308300395251</v>
      </c>
      <c r="Q129" s="4">
        <f t="shared" si="76"/>
        <v>39.525691699604749</v>
      </c>
      <c r="R129" s="4">
        <f t="shared" si="77"/>
        <v>64.516129032258064</v>
      </c>
      <c r="S129" s="39">
        <f t="shared" si="78"/>
        <v>-4.0418207318628134</v>
      </c>
      <c r="T129" s="39">
        <f t="shared" si="79"/>
        <v>-4.0418207318628134</v>
      </c>
    </row>
    <row r="130" spans="1:20" ht="15" x14ac:dyDescent="0.25">
      <c r="A130">
        <v>1.51</v>
      </c>
      <c r="B130">
        <v>2.63</v>
      </c>
      <c r="C130" s="20">
        <f t="shared" si="71"/>
        <v>4.2479792511268322E-2</v>
      </c>
      <c r="D130" s="17">
        <f>IF(OR($A130="",$B130=""),"",A130*'MPTO_working_2-way'!$G129)</f>
        <v>1.5741444866920151</v>
      </c>
      <c r="E130" s="22">
        <f>IF(OR($A130="",$B130=""),"",B130*'MPTO_working_2-way'!$G129)</f>
        <v>2.7417218543046356</v>
      </c>
      <c r="F130" s="17">
        <f>IF(OR($A130="",$B130=""),"",'MPTO_working_2-way'!D129)</f>
        <v>1.5600337831202247</v>
      </c>
      <c r="G130" s="22">
        <f>IF(OR($A130="",$B130=""),"",'MPTO_working_2-way'!E129)</f>
        <v>2.7856065654262965</v>
      </c>
      <c r="H130" s="17">
        <f>IF(OR($A130="",$B130=""),"",'OddsRatio_working_2-way'!M129)</f>
        <v>1.5593598444497263</v>
      </c>
      <c r="I130" s="17">
        <f>IF(OR($A130="",$B130=""),"",'OddsRatio_working_2-way'!N129)</f>
        <v>2.7877579342216747</v>
      </c>
      <c r="J130" s="17">
        <f>IF('Log_working_2-way'!$D129="","",A130^('Log_working_2-way'!$D129))</f>
        <v>1.5528942236384655</v>
      </c>
      <c r="K130" s="22">
        <f>IF('Log_working_2-way'!$D129="","",B130^('Log_working_2-way'!$D129))</f>
        <v>2.8086642204693022</v>
      </c>
      <c r="L130" s="33">
        <f t="shared" si="72"/>
        <v>0.63526570048309183</v>
      </c>
      <c r="M130" s="33">
        <f t="shared" si="73"/>
        <v>0.36473429951690822</v>
      </c>
      <c r="N130" s="4">
        <v>100</v>
      </c>
      <c r="O130" s="4">
        <f t="shared" si="74"/>
        <v>33.774834437086092</v>
      </c>
      <c r="P130" s="4">
        <f t="shared" si="75"/>
        <v>61.977186311787079</v>
      </c>
      <c r="Q130" s="4">
        <f t="shared" si="76"/>
        <v>38.022813688212928</v>
      </c>
      <c r="R130" s="4">
        <f t="shared" si="77"/>
        <v>66.225165562913915</v>
      </c>
      <c r="S130" s="39">
        <f t="shared" si="78"/>
        <v>-4.2479792511268357</v>
      </c>
      <c r="T130" s="39">
        <f t="shared" si="79"/>
        <v>-4.2479792511268357</v>
      </c>
    </row>
    <row r="131" spans="1:20" ht="15" x14ac:dyDescent="0.25">
      <c r="A131">
        <v>1.99</v>
      </c>
      <c r="B131">
        <v>1.92</v>
      </c>
      <c r="C131" s="20">
        <f t="shared" ref="C131:C194" si="80">IF(OR($A131="",$B131=""),"",(1/A131)+(1/B131)-1)</f>
        <v>2.3345896147403788E-2</v>
      </c>
      <c r="D131" s="17">
        <f>IF(OR($A131="",$B131=""),"",A131*'MPTO_working_2-way'!$G130)</f>
        <v>2.0364583333333335</v>
      </c>
      <c r="E131" s="22">
        <f>IF(OR($A131="",$B131=""),"",B131*'MPTO_working_2-way'!$G130)</f>
        <v>1.9648241206030153</v>
      </c>
      <c r="F131" s="17">
        <f>IF(OR($A131="",$B131=""),"",'MPTO_working_2-way'!D130)</f>
        <v>2.0373253705876082</v>
      </c>
      <c r="G131" s="22">
        <f>IF(OR($A131="",$B131=""),"",'MPTO_working_2-way'!E130)</f>
        <v>1.9640176827387685</v>
      </c>
      <c r="H131" s="17">
        <f>IF(OR($A131="",$B131=""),"",'OddsRatio_working_2-way'!M130)</f>
        <v>2.0373461122121879</v>
      </c>
      <c r="I131" s="17">
        <f>IF(OR($A131="",$B131=""),"",'OddsRatio_working_2-way'!N130)</f>
        <v>1.9639984073082948</v>
      </c>
      <c r="J131" s="17">
        <f>IF('Log_working_2-way'!$D130="","",A131^('Log_working_2-way'!$D130))</f>
        <v>2.0377376988644484</v>
      </c>
      <c r="K131" s="22">
        <f>IF('Log_working_2-way'!$D130="","",B131^('Log_working_2-way'!$D130))</f>
        <v>1.9636346459170313</v>
      </c>
      <c r="L131" s="33">
        <f t="shared" si="72"/>
        <v>0.49104859335038359</v>
      </c>
      <c r="M131" s="33">
        <f t="shared" si="73"/>
        <v>0.50895140664961636</v>
      </c>
      <c r="N131" s="4">
        <v>100</v>
      </c>
      <c r="O131" s="4">
        <f t="shared" si="74"/>
        <v>49.748743718592962</v>
      </c>
      <c r="P131" s="4">
        <f t="shared" si="75"/>
        <v>47.916666666666671</v>
      </c>
      <c r="Q131" s="4">
        <f t="shared" si="76"/>
        <v>52.083333333333336</v>
      </c>
      <c r="R131" s="4">
        <f t="shared" si="77"/>
        <v>50.251256281407031</v>
      </c>
      <c r="S131" s="39">
        <f t="shared" si="78"/>
        <v>-2.3345896147403735</v>
      </c>
      <c r="T131" s="39">
        <f t="shared" si="79"/>
        <v>-2.3345896147403593</v>
      </c>
    </row>
    <row r="132" spans="1:20" ht="15" x14ac:dyDescent="0.25">
      <c r="A132">
        <v>2.86</v>
      </c>
      <c r="B132">
        <v>1.45</v>
      </c>
      <c r="C132" s="20">
        <f t="shared" si="80"/>
        <v>3.9305522064142728E-2</v>
      </c>
      <c r="D132" s="17">
        <f>IF(OR($A132="",$B132=""),"",A132*'MPTO_working_2-way'!$G131)</f>
        <v>2.9724137931034482</v>
      </c>
      <c r="E132" s="22">
        <f>IF(OR($A132="",$B132=""),"",B132*'MPTO_working_2-way'!$G131)</f>
        <v>1.5069930069930069</v>
      </c>
      <c r="F132" s="17">
        <f>IF(OR($A132="",$B132=""),"",'MPTO_working_2-way'!D131)</f>
        <v>3.0303251735476797</v>
      </c>
      <c r="G132" s="22">
        <f>IF(OR($A132="",$B132=""),"",'MPTO_working_2-way'!E131)</f>
        <v>1.4925319416951592</v>
      </c>
      <c r="H132" s="17">
        <f>IF(OR($A132="",$B132=""),"",'OddsRatio_working_2-way'!M131)</f>
        <v>3.0330600909302539</v>
      </c>
      <c r="I132" s="17">
        <f>IF(OR($A132="",$B132=""),"",'OddsRatio_working_2-way'!N131)</f>
        <v>1.4918693768379645</v>
      </c>
      <c r="J132" s="17">
        <f>IF('Log_working_2-way'!$D131="","",A132^('Log_working_2-way'!$D131))</f>
        <v>3.0608931805854613</v>
      </c>
      <c r="K132" s="22">
        <f>IF('Log_working_2-way'!$D131="","",B132^('Log_working_2-way'!$D131))</f>
        <v>1.4852265073316331</v>
      </c>
      <c r="L132" s="33">
        <f t="shared" si="72"/>
        <v>0.33642691415313225</v>
      </c>
      <c r="M132" s="33">
        <f t="shared" si="73"/>
        <v>0.66357308584686781</v>
      </c>
      <c r="N132" s="4">
        <v>100</v>
      </c>
      <c r="O132" s="4">
        <f t="shared" si="74"/>
        <v>65.03496503496504</v>
      </c>
      <c r="P132" s="4">
        <f t="shared" si="75"/>
        <v>31.03448275862069</v>
      </c>
      <c r="Q132" s="4">
        <f t="shared" si="76"/>
        <v>68.965517241379317</v>
      </c>
      <c r="R132" s="4">
        <f t="shared" si="77"/>
        <v>34.965034965034967</v>
      </c>
      <c r="S132" s="39">
        <f t="shared" si="78"/>
        <v>-3.9305522064142764</v>
      </c>
      <c r="T132" s="39">
        <f t="shared" si="79"/>
        <v>-3.9305522064142764</v>
      </c>
    </row>
    <row r="133" spans="1:20" ht="15" x14ac:dyDescent="0.25">
      <c r="A133">
        <v>2.94</v>
      </c>
      <c r="B133">
        <v>1.42</v>
      </c>
      <c r="C133" s="20">
        <f t="shared" si="80"/>
        <v>4.4361406534444869E-2</v>
      </c>
      <c r="D133" s="17">
        <f>IF(OR($A133="",$B133=""),"",A133*'MPTO_working_2-way'!$G132)</f>
        <v>3.070422535211268</v>
      </c>
      <c r="E133" s="22">
        <f>IF(OR($A133="",$B133=""),"",B133*'MPTO_working_2-way'!$G132)</f>
        <v>1.4829931972789117</v>
      </c>
      <c r="F133" s="17">
        <f>IF(OR($A133="",$B133=""),"",'MPTO_working_2-way'!D132)</f>
        <v>3.14509567575712</v>
      </c>
      <c r="G133" s="22">
        <f>IF(OR($A133="",$B133=""),"",'MPTO_working_2-way'!E132)</f>
        <v>1.4661796726838521</v>
      </c>
      <c r="H133" s="17">
        <f>IF(OR($A133="",$B133=""),"",'OddsRatio_working_2-way'!M132)</f>
        <v>3.1491969707422398</v>
      </c>
      <c r="I133" s="17">
        <f>IF(OR($A133="",$B133=""),"",'OddsRatio_working_2-way'!N132)</f>
        <v>1.4652900658307939</v>
      </c>
      <c r="J133" s="17">
        <f>IF('Log_working_2-way'!$D132="","",A133^('Log_working_2-way'!$D132))</f>
        <v>3.1856218416253927</v>
      </c>
      <c r="K133" s="22">
        <f>IF('Log_working_2-way'!$D132="","",B133^('Log_working_2-way'!$D132))</f>
        <v>1.4575356911940116</v>
      </c>
      <c r="L133" s="33">
        <f t="shared" si="72"/>
        <v>0.3256880733944954</v>
      </c>
      <c r="M133" s="33">
        <f t="shared" si="73"/>
        <v>0.67431192660550454</v>
      </c>
      <c r="N133" s="4">
        <v>100</v>
      </c>
      <c r="O133" s="4">
        <f t="shared" si="74"/>
        <v>65.986394557823132</v>
      </c>
      <c r="P133" s="4">
        <f t="shared" si="75"/>
        <v>29.577464788732396</v>
      </c>
      <c r="Q133" s="4">
        <f t="shared" si="76"/>
        <v>70.422535211267615</v>
      </c>
      <c r="R133" s="4">
        <f t="shared" si="77"/>
        <v>34.013605442176868</v>
      </c>
      <c r="S133" s="39">
        <f t="shared" si="78"/>
        <v>-4.4361406534444825</v>
      </c>
      <c r="T133" s="39">
        <f t="shared" si="79"/>
        <v>-4.4361406534444718</v>
      </c>
    </row>
    <row r="134" spans="1:20" ht="15" x14ac:dyDescent="0.25">
      <c r="A134">
        <v>2.69</v>
      </c>
      <c r="B134">
        <v>1.5</v>
      </c>
      <c r="C134" s="20">
        <f t="shared" si="80"/>
        <v>3.8413878562577386E-2</v>
      </c>
      <c r="D134" s="17">
        <f>IF(OR($A134="",$B134=""),"",A134*'MPTO_working_2-way'!$G133)</f>
        <v>2.793333333333333</v>
      </c>
      <c r="E134" s="22">
        <f>IF(OR($A134="",$B134=""),"",B134*'MPTO_working_2-way'!$G133)</f>
        <v>1.557620817843866</v>
      </c>
      <c r="F134" s="17">
        <f>IF(OR($A134="",$B134=""),"",'MPTO_working_2-way'!D133)</f>
        <v>2.8365553602811948</v>
      </c>
      <c r="G134" s="22">
        <f>IF(OR($A134="",$B134=""),"",'MPTO_working_2-way'!E133)</f>
        <v>1.5444976076555021</v>
      </c>
      <c r="H134" s="17">
        <f>IF(OR($A134="",$B134=""),"",'OddsRatio_working_2-way'!M133)</f>
        <v>2.838477631085023</v>
      </c>
      <c r="I134" s="17">
        <f>IF(OR($A134="",$B134=""),"",'OddsRatio_working_2-way'!N133)</f>
        <v>1.5439282932204215</v>
      </c>
      <c r="J134" s="17">
        <f>IF('Log_working_2-way'!$D133="","",A134^('Log_working_2-way'!$D133))</f>
        <v>2.8590051192932453</v>
      </c>
      <c r="K134" s="22">
        <f>IF('Log_working_2-way'!$D133="","",B134^('Log_working_2-way'!$D133))</f>
        <v>1.5379221335225206</v>
      </c>
      <c r="L134" s="33">
        <f t="shared" si="72"/>
        <v>0.35799522673031031</v>
      </c>
      <c r="M134" s="33">
        <f t="shared" si="73"/>
        <v>0.64200477326968985</v>
      </c>
      <c r="N134" s="4">
        <v>100</v>
      </c>
      <c r="O134" s="4">
        <f t="shared" si="74"/>
        <v>62.825278810408925</v>
      </c>
      <c r="P134" s="4">
        <f t="shared" si="75"/>
        <v>33.333333333333329</v>
      </c>
      <c r="Q134" s="4">
        <f t="shared" si="76"/>
        <v>66.666666666666657</v>
      </c>
      <c r="R134" s="4">
        <f t="shared" si="77"/>
        <v>37.174721189591082</v>
      </c>
      <c r="S134" s="39">
        <f t="shared" si="78"/>
        <v>-3.8413878562577324</v>
      </c>
      <c r="T134" s="39">
        <f t="shared" si="79"/>
        <v>-3.8413878562577537</v>
      </c>
    </row>
    <row r="135" spans="1:20" ht="15" x14ac:dyDescent="0.25">
      <c r="A135">
        <v>1.68</v>
      </c>
      <c r="B135">
        <v>2.23</v>
      </c>
      <c r="C135" s="20">
        <f t="shared" si="80"/>
        <v>4.3668588511637907E-2</v>
      </c>
      <c r="D135" s="17">
        <f>IF(OR($A135="",$B135=""),"",A135*'MPTO_working_2-way'!$G134)</f>
        <v>1.7533632286995515</v>
      </c>
      <c r="E135" s="22">
        <f>IF(OR($A135="",$B135=""),"",B135*'MPTO_working_2-way'!$G134)</f>
        <v>2.3273809523809526</v>
      </c>
      <c r="F135" s="17">
        <f>IF(OR($A135="",$B135=""),"",'MPTO_working_2-way'!D134)</f>
        <v>1.7439716972348942</v>
      </c>
      <c r="G135" s="22">
        <f>IF(OR($A135="",$B135=""),"",'MPTO_working_2-way'!E134)</f>
        <v>2.3441371542985863</v>
      </c>
      <c r="H135" s="17">
        <f>IF(OR($A135="",$B135=""),"",'OddsRatio_working_2-way'!M134)</f>
        <v>1.743535828629182</v>
      </c>
      <c r="I135" s="17">
        <f>IF(OR($A135="",$B135=""),"",'OddsRatio_working_2-way'!N134)</f>
        <v>2.3449251017851385</v>
      </c>
      <c r="J135" s="17">
        <f>IF('Log_working_2-way'!$D134="","",A135^('Log_working_2-way'!$D134))</f>
        <v>1.7392442669948964</v>
      </c>
      <c r="K135" s="22">
        <f>IF('Log_working_2-way'!$D134="","",B135^('Log_working_2-way'!$D134))</f>
        <v>2.3527328444015367</v>
      </c>
      <c r="L135" s="33">
        <f t="shared" si="72"/>
        <v>0.57033248081841437</v>
      </c>
      <c r="M135" s="33">
        <f t="shared" si="73"/>
        <v>0.42966751918158563</v>
      </c>
      <c r="N135" s="4">
        <v>100</v>
      </c>
      <c r="O135" s="4">
        <f t="shared" si="74"/>
        <v>40.476190476190474</v>
      </c>
      <c r="P135" s="4">
        <f t="shared" si="75"/>
        <v>55.156950672645742</v>
      </c>
      <c r="Q135" s="4">
        <f t="shared" si="76"/>
        <v>44.843049327354265</v>
      </c>
      <c r="R135" s="4">
        <f t="shared" si="77"/>
        <v>59.523809523809526</v>
      </c>
      <c r="S135" s="39">
        <f t="shared" si="78"/>
        <v>-4.3668588511637907</v>
      </c>
      <c r="T135" s="39">
        <f t="shared" si="79"/>
        <v>-4.3668588511637836</v>
      </c>
    </row>
    <row r="136" spans="1:20" ht="15" x14ac:dyDescent="0.25">
      <c r="A136">
        <v>1.77</v>
      </c>
      <c r="B136">
        <v>2.13</v>
      </c>
      <c r="C136" s="20">
        <f t="shared" si="80"/>
        <v>3.4455319487546765E-2</v>
      </c>
      <c r="D136" s="17">
        <f>IF(OR($A136="",$B136=""),"",A136*'MPTO_working_2-way'!$G135)</f>
        <v>1.8309859154929577</v>
      </c>
      <c r="E136" s="22">
        <f>IF(OR($A136="",$B136=""),"",B136*'MPTO_working_2-way'!$G135)</f>
        <v>2.2033898305084745</v>
      </c>
      <c r="F136" s="17">
        <f>IF(OR($A136="",$B136=""),"",'MPTO_working_2-way'!D135)</f>
        <v>1.8256700806275876</v>
      </c>
      <c r="G136" s="22">
        <f>IF(OR($A136="",$B136=""),"",'MPTO_working_2-way'!E135)</f>
        <v>2.2111375032990233</v>
      </c>
      <c r="H136" s="17">
        <f>IF(OR($A136="",$B136=""),"",'OddsRatio_working_2-way'!M135)</f>
        <v>1.8254792118542653</v>
      </c>
      <c r="I136" s="17">
        <f>IF(OR($A136="",$B136=""),"",'OddsRatio_working_2-way'!N135)</f>
        <v>2.2114175446692466</v>
      </c>
      <c r="J136" s="17">
        <f>IF('Log_working_2-way'!$D135="","",A136^('Log_working_2-way'!$D135))</f>
        <v>1.8230645208160881</v>
      </c>
      <c r="K136" s="22">
        <f>IF('Log_working_2-way'!$D135="","",B136^('Log_working_2-way'!$D135))</f>
        <v>2.2149715784230573</v>
      </c>
      <c r="L136" s="33">
        <f t="shared" si="72"/>
        <v>0.5461538461538461</v>
      </c>
      <c r="M136" s="33">
        <f t="shared" si="73"/>
        <v>0.45384615384615384</v>
      </c>
      <c r="N136" s="4">
        <v>100</v>
      </c>
      <c r="O136" s="4">
        <f t="shared" si="74"/>
        <v>43.502824858757066</v>
      </c>
      <c r="P136" s="4">
        <f t="shared" si="75"/>
        <v>53.051643192488264</v>
      </c>
      <c r="Q136" s="4">
        <f t="shared" si="76"/>
        <v>46.948356807511736</v>
      </c>
      <c r="R136" s="4">
        <f t="shared" si="77"/>
        <v>56.497175141242941</v>
      </c>
      <c r="S136" s="39">
        <f t="shared" si="78"/>
        <v>-3.4455319487546703</v>
      </c>
      <c r="T136" s="39">
        <f t="shared" si="79"/>
        <v>-3.4455319487546774</v>
      </c>
    </row>
    <row r="137" spans="1:20" s="28" customFormat="1" ht="15" x14ac:dyDescent="0.25">
      <c r="A137" s="23">
        <v>1.86</v>
      </c>
      <c r="B137" s="23">
        <v>2.0299999999999998</v>
      </c>
      <c r="C137" s="24">
        <f t="shared" si="80"/>
        <v>3.0245246040574214E-2</v>
      </c>
      <c r="D137" s="25">
        <f>IF(OR($A137="",$B137=""),"",A137*'MPTO_working_2-way'!$G136)</f>
        <v>1.9162561576354682</v>
      </c>
      <c r="E137" s="27">
        <f>IF(OR($A137="",$B137=""),"",B137*'MPTO_working_2-way'!$G136)</f>
        <v>2.0913978494623655</v>
      </c>
      <c r="F137" s="25">
        <f>IF(OR($A137="",$B137=""),"",'MPTO_working_2-way'!D136)</f>
        <v>1.9138324294186226</v>
      </c>
      <c r="G137" s="27">
        <f>IF(OR($A137="",$B137=""),"",'MPTO_working_2-way'!E136)</f>
        <v>2.0942925287037548</v>
      </c>
      <c r="H137" s="25">
        <f>IF(OR($A137="",$B137=""),"",'OddsRatio_working_2-way'!M136)</f>
        <v>1.9137567818137824</v>
      </c>
      <c r="I137" s="25">
        <f>IF(OR($A137="",$B137=""),"",'OddsRatio_working_2-way'!N136)</f>
        <v>2.0943831224048783</v>
      </c>
      <c r="J137" s="25">
        <f>IF('Log_working_2-way'!$D136="","",A137^('Log_working_2-way'!$D136))</f>
        <v>1.9126582447390832</v>
      </c>
      <c r="K137" s="27">
        <f>IF('Log_working_2-way'!$D136="","",B137^('Log_working_2-way'!$D136))</f>
        <v>2.0957003958101184</v>
      </c>
      <c r="L137" s="70">
        <f t="shared" si="72"/>
        <v>0.52185089974293053</v>
      </c>
      <c r="M137" s="70">
        <f t="shared" si="73"/>
        <v>0.47814910025706941</v>
      </c>
      <c r="N137" s="28">
        <v>100</v>
      </c>
      <c r="O137" s="28">
        <f t="shared" si="74"/>
        <v>46.236559139784944</v>
      </c>
      <c r="P137" s="28">
        <f t="shared" si="75"/>
        <v>50.73891625615763</v>
      </c>
      <c r="Q137" s="28">
        <f t="shared" si="76"/>
        <v>49.26108374384237</v>
      </c>
      <c r="R137" s="28">
        <f t="shared" si="77"/>
        <v>53.763440860215049</v>
      </c>
      <c r="S137" s="72">
        <f t="shared" si="78"/>
        <v>-3.0245246040574258</v>
      </c>
      <c r="T137" s="72">
        <f t="shared" si="79"/>
        <v>-3.0245246040574187</v>
      </c>
    </row>
    <row r="138" spans="1:20" ht="15" x14ac:dyDescent="0.25">
      <c r="A138">
        <v>1.47</v>
      </c>
      <c r="B138">
        <v>2.81</v>
      </c>
      <c r="C138" s="20">
        <f t="shared" si="80"/>
        <v>3.614399496453391E-2</v>
      </c>
      <c r="D138" s="17">
        <f>IF(OR($A138="",$B138=""),"",A138*'MPTO_working_2-way'!$G137)</f>
        <v>1.5231316725978647</v>
      </c>
      <c r="E138" s="22">
        <f>IF(OR($A138="",$B138=""),"",B138*'MPTO_working_2-way'!$G137)</f>
        <v>2.9115646258503403</v>
      </c>
      <c r="F138" s="17">
        <f>IF(OR($A138="",$B138=""),"",'MPTO_working_2-way'!D137)</f>
        <v>1.5101175352331511</v>
      </c>
      <c r="G138" s="22">
        <f>IF(OR($A138="",$B138=""),"",'MPTO_working_2-way'!E137)</f>
        <v>2.9603325330562225</v>
      </c>
      <c r="H138" s="17">
        <f>IF(OR($A138="",$B138=""),"",'OddsRatio_working_2-way'!M137)</f>
        <v>1.5095767933170556</v>
      </c>
      <c r="I138" s="17">
        <f>IF(OR($A138="",$B138=""),"",'OddsRatio_working_2-way'!N137)</f>
        <v>2.9624127572422765</v>
      </c>
      <c r="J138" s="17">
        <f>IF('Log_working_2-way'!$D137="","",A138^('Log_working_2-way'!$D137))</f>
        <v>1.5036139212828077</v>
      </c>
      <c r="K138" s="22">
        <f>IF('Log_working_2-way'!$D137="","",B138^('Log_working_2-way'!$D137))</f>
        <v>2.9856480485138026</v>
      </c>
      <c r="L138" s="33">
        <f t="shared" si="72"/>
        <v>0.65654205607476634</v>
      </c>
      <c r="M138" s="33">
        <f t="shared" si="73"/>
        <v>0.34345794392523366</v>
      </c>
      <c r="N138" s="4">
        <v>100</v>
      </c>
      <c r="O138" s="4">
        <f t="shared" si="74"/>
        <v>31.972789115646258</v>
      </c>
      <c r="P138" s="4">
        <f t="shared" si="75"/>
        <v>64.412811387900362</v>
      </c>
      <c r="Q138" s="4">
        <f t="shared" si="76"/>
        <v>35.587188612099645</v>
      </c>
      <c r="R138" s="4">
        <f t="shared" si="77"/>
        <v>68.027210884353735</v>
      </c>
      <c r="S138" s="39">
        <f t="shared" si="78"/>
        <v>-3.6143994964533874</v>
      </c>
      <c r="T138" s="39">
        <f t="shared" si="79"/>
        <v>-3.6143994964533732</v>
      </c>
    </row>
    <row r="139" spans="1:20" ht="15" x14ac:dyDescent="0.25">
      <c r="A139">
        <v>1.76</v>
      </c>
      <c r="B139">
        <v>2.17</v>
      </c>
      <c r="C139" s="20">
        <f t="shared" si="80"/>
        <v>2.9011311269375728E-2</v>
      </c>
      <c r="D139" s="17">
        <f>IF(OR($A139="",$B139=""),"",A139*'MPTO_working_2-way'!$G138)</f>
        <v>1.8110599078341012</v>
      </c>
      <c r="E139" s="22">
        <f>IF(OR($A139="",$B139=""),"",B139*'MPTO_working_2-way'!$G138)</f>
        <v>2.2329545454545454</v>
      </c>
      <c r="F139" s="17">
        <f>IF(OR($A139="",$B139=""),"",'MPTO_working_2-way'!D138)</f>
        <v>1.8061099025820484</v>
      </c>
      <c r="G139" s="22">
        <f>IF(OR($A139="",$B139=""),"",'MPTO_working_2-way'!E138)</f>
        <v>2.2405256365129644</v>
      </c>
      <c r="H139" s="17">
        <f>IF(OR($A139="",$B139=""),"",'OddsRatio_working_2-way'!M138)</f>
        <v>1.8059606997693183</v>
      </c>
      <c r="I139" s="17">
        <f>IF(OR($A139="",$B139=""),"",'OddsRatio_working_2-way'!N138)</f>
        <v>2.2407552878027661</v>
      </c>
      <c r="J139" s="17">
        <f>IF('Log_working_2-way'!$D138="","",A139^('Log_working_2-way'!$D138))</f>
        <v>1.8037209689479914</v>
      </c>
      <c r="K139" s="22">
        <f>IF('Log_working_2-way'!$D138="","",B139^('Log_working_2-way'!$D138))</f>
        <v>2.2442129030289037</v>
      </c>
      <c r="L139" s="33">
        <f t="shared" si="72"/>
        <v>0.55216284987277364</v>
      </c>
      <c r="M139" s="33">
        <f t="shared" si="73"/>
        <v>0.44783715012722647</v>
      </c>
      <c r="N139" s="4">
        <v>100</v>
      </c>
      <c r="O139" s="4">
        <f t="shared" si="74"/>
        <v>43.181818181818187</v>
      </c>
      <c r="P139" s="4">
        <f t="shared" si="75"/>
        <v>53.917050691244242</v>
      </c>
      <c r="Q139" s="4">
        <f t="shared" si="76"/>
        <v>46.082949308755758</v>
      </c>
      <c r="R139" s="4">
        <f t="shared" si="77"/>
        <v>56.81818181818182</v>
      </c>
      <c r="S139" s="39">
        <f t="shared" si="78"/>
        <v>-2.901131126937571</v>
      </c>
      <c r="T139" s="39">
        <f t="shared" si="79"/>
        <v>-2.9011311269375781</v>
      </c>
    </row>
    <row r="140" spans="1:20" ht="15" x14ac:dyDescent="0.25">
      <c r="A140">
        <v>1.78</v>
      </c>
      <c r="B140">
        <v>2.14</v>
      </c>
      <c r="C140" s="20">
        <f t="shared" si="80"/>
        <v>2.908747243515708E-2</v>
      </c>
      <c r="D140" s="17">
        <f>IF(OR($A140="",$B140=""),"",A140*'MPTO_working_2-way'!$G139)</f>
        <v>1.8317757009345796</v>
      </c>
      <c r="E140" s="22">
        <f>IF(OR($A140="",$B140=""),"",B140*'MPTO_working_2-way'!$G139)</f>
        <v>2.2022471910112364</v>
      </c>
      <c r="F140" s="17">
        <f>IF(OR($A140="",$B140=""),"",'MPTO_working_2-way'!D139)</f>
        <v>1.8273049985608751</v>
      </c>
      <c r="G140" s="22">
        <f>IF(OR($A140="",$B140=""),"",'MPTO_working_2-way'!E139)</f>
        <v>2.2087440565928333</v>
      </c>
      <c r="H140" s="17">
        <f>IF(OR($A140="",$B140=""),"",'OddsRatio_working_2-way'!M139)</f>
        <v>1.8271701918685113</v>
      </c>
      <c r="I140" s="17">
        <f>IF(OR($A140="",$B140=""),"",'OddsRatio_working_2-way'!N139)</f>
        <v>2.2089410496539781</v>
      </c>
      <c r="J140" s="17">
        <f>IF('Log_working_2-way'!$D139="","",A140^('Log_working_2-way'!$D139))</f>
        <v>1.8251471689098502</v>
      </c>
      <c r="K140" s="22">
        <f>IF('Log_working_2-way'!$D139="","",B140^('Log_working_2-way'!$D139))</f>
        <v>2.2119050245559748</v>
      </c>
      <c r="L140" s="33">
        <f t="shared" si="72"/>
        <v>0.54591836734693866</v>
      </c>
      <c r="M140" s="33">
        <f t="shared" si="73"/>
        <v>0.45408163265306112</v>
      </c>
      <c r="N140" s="4">
        <v>100</v>
      </c>
      <c r="O140" s="4">
        <f t="shared" si="74"/>
        <v>43.820224719101127</v>
      </c>
      <c r="P140" s="4">
        <f t="shared" si="75"/>
        <v>53.271028037383175</v>
      </c>
      <c r="Q140" s="4">
        <f t="shared" si="76"/>
        <v>46.728971962616825</v>
      </c>
      <c r="R140" s="4">
        <f t="shared" si="77"/>
        <v>56.17977528089888</v>
      </c>
      <c r="S140" s="39">
        <f t="shared" si="78"/>
        <v>-2.9087472435156982</v>
      </c>
      <c r="T140" s="39">
        <f t="shared" si="79"/>
        <v>-2.9087472435157053</v>
      </c>
    </row>
    <row r="141" spans="1:20" ht="15" x14ac:dyDescent="0.25">
      <c r="A141">
        <v>1.77</v>
      </c>
      <c r="B141">
        <v>2.14</v>
      </c>
      <c r="C141" s="20">
        <f t="shared" si="80"/>
        <v>3.2261471038597556E-2</v>
      </c>
      <c r="D141" s="17">
        <f>IF(OR($A141="",$B141=""),"",A141*'MPTO_working_2-way'!$G140)</f>
        <v>1.8271028037383177</v>
      </c>
      <c r="E141" s="22">
        <f>IF(OR($A141="",$B141=""),"",B141*'MPTO_working_2-way'!$G140)</f>
        <v>2.2090395480225991</v>
      </c>
      <c r="F141" s="17">
        <f>IF(OR($A141="",$B141=""),"",'MPTO_working_2-way'!D140)</f>
        <v>1.822021261243927</v>
      </c>
      <c r="G141" s="22">
        <f>IF(OR($A141="",$B141=""),"",'MPTO_working_2-way'!E140)</f>
        <v>2.216513546725964</v>
      </c>
      <c r="H141" s="17">
        <f>IF(OR($A141="",$B141=""),"",'OddsRatio_working_2-way'!M140)</f>
        <v>1.8218507142366114</v>
      </c>
      <c r="I141" s="17">
        <f>IF(OR($A141="",$B141=""),"",'OddsRatio_working_2-way'!N140)</f>
        <v>2.2167659925061516</v>
      </c>
      <c r="J141" s="17">
        <f>IF('Log_working_2-way'!$D140="","",A141^('Log_working_2-way'!$D140))</f>
        <v>1.8195461168991689</v>
      </c>
      <c r="K141" s="22">
        <f>IF('Log_working_2-way'!$D140="","",B141^('Log_working_2-way'!$D140))</f>
        <v>2.2201875884465903</v>
      </c>
      <c r="L141" s="33">
        <f t="shared" si="72"/>
        <v>0.54731457800511507</v>
      </c>
      <c r="M141" s="33">
        <f t="shared" si="73"/>
        <v>0.45268542199488487</v>
      </c>
      <c r="N141" s="4">
        <v>100</v>
      </c>
      <c r="O141" s="4">
        <f t="shared" si="74"/>
        <v>43.502824858757066</v>
      </c>
      <c r="P141" s="4">
        <f t="shared" si="75"/>
        <v>53.271028037383175</v>
      </c>
      <c r="Q141" s="4">
        <f t="shared" si="76"/>
        <v>46.728971962616825</v>
      </c>
      <c r="R141" s="4">
        <f t="shared" si="77"/>
        <v>56.497175141242941</v>
      </c>
      <c r="S141" s="39">
        <f t="shared" si="78"/>
        <v>-3.2261471038597591</v>
      </c>
      <c r="T141" s="39">
        <f t="shared" si="79"/>
        <v>-3.2261471038597662</v>
      </c>
    </row>
    <row r="142" spans="1:20" ht="15" x14ac:dyDescent="0.25">
      <c r="A142">
        <v>1.93</v>
      </c>
      <c r="B142">
        <v>1.96</v>
      </c>
      <c r="C142" s="20">
        <f t="shared" si="80"/>
        <v>2.8338796658559762E-2</v>
      </c>
      <c r="D142" s="17">
        <f>IF(OR($A142="",$B142=""),"",A142*'MPTO_working_2-way'!$G141)</f>
        <v>1.9846938775510203</v>
      </c>
      <c r="E142" s="22">
        <f>IF(OR($A142="",$B142=""),"",B142*'MPTO_working_2-way'!$G141)</f>
        <v>2.0155440414507773</v>
      </c>
      <c r="F142" s="17">
        <f>IF(OR($A142="",$B142=""),"",'MPTO_working_2-way'!D141)</f>
        <v>1.9842635333613092</v>
      </c>
      <c r="G142" s="22">
        <f>IF(OR($A142="",$B142=""),"",'MPTO_working_2-way'!E141)</f>
        <v>2.0159880622468553</v>
      </c>
      <c r="H142" s="17">
        <f>IF(OR($A142="",$B142=""),"",'OddsRatio_working_2-way'!M141)</f>
        <v>1.9842509842514759</v>
      </c>
      <c r="I142" s="17">
        <f>IF(OR($A142="",$B142=""),"",'OddsRatio_working_2-way'!N141)</f>
        <v>2.0160010160015238</v>
      </c>
      <c r="J142" s="17">
        <f>IF('Log_working_2-way'!$D141="","",A142^('Log_working_2-way'!$D141))</f>
        <v>1.9840560014719333</v>
      </c>
      <c r="K142" s="22">
        <f>IF('Log_working_2-way'!$D141="","",B142^('Log_working_2-way'!$D141))</f>
        <v>2.0162023284286739</v>
      </c>
      <c r="L142" s="33">
        <f t="shared" si="72"/>
        <v>0.50385604113110538</v>
      </c>
      <c r="M142" s="33">
        <f t="shared" si="73"/>
        <v>0.49614395886889456</v>
      </c>
      <c r="N142" s="4">
        <v>100</v>
      </c>
      <c r="O142" s="4">
        <f t="shared" si="74"/>
        <v>48.186528497409334</v>
      </c>
      <c r="P142" s="4">
        <f t="shared" si="75"/>
        <v>48.979591836734699</v>
      </c>
      <c r="Q142" s="4">
        <f t="shared" si="76"/>
        <v>51.020408163265309</v>
      </c>
      <c r="R142" s="4">
        <f t="shared" si="77"/>
        <v>51.81347150259068</v>
      </c>
      <c r="S142" s="39">
        <f t="shared" si="78"/>
        <v>-2.8338796658559744</v>
      </c>
      <c r="T142" s="39">
        <f t="shared" si="79"/>
        <v>-2.8338796658559815</v>
      </c>
    </row>
    <row r="143" spans="1:20" ht="15" x14ac:dyDescent="0.25">
      <c r="A143">
        <v>1.81</v>
      </c>
      <c r="B143">
        <v>2.0699999999999998</v>
      </c>
      <c r="C143" s="20">
        <f t="shared" si="80"/>
        <v>3.5577975284917462E-2</v>
      </c>
      <c r="D143" s="17">
        <f>IF(OR($A143="",$B143=""),"",A143*'MPTO_working_2-way'!$G142)</f>
        <v>1.8743961352657006</v>
      </c>
      <c r="E143" s="22">
        <f>IF(OR($A143="",$B143=""),"",B143*'MPTO_working_2-way'!$G142)</f>
        <v>2.1436464088397789</v>
      </c>
      <c r="F143" s="17">
        <f>IF(OR($A143="",$B143=""),"",'MPTO_working_2-way'!D142)</f>
        <v>1.8702173858786533</v>
      </c>
      <c r="G143" s="22">
        <f>IF(OR($A143="",$B143=""),"",'MPTO_working_2-way'!E142)</f>
        <v>2.1491381535549374</v>
      </c>
      <c r="H143" s="17">
        <f>IF(OR($A143="",$B143=""),"",'OddsRatio_working_2-way'!M142)</f>
        <v>1.8700628401410975</v>
      </c>
      <c r="I143" s="17">
        <f>IF(OR($A143="",$B143=""),"",'OddsRatio_working_2-way'!N142)</f>
        <v>2.1493422703098441</v>
      </c>
      <c r="J143" s="17">
        <f>IF('Log_working_2-way'!$D142="","",A143^('Log_working_2-way'!$D142))</f>
        <v>1.8681622223592078</v>
      </c>
      <c r="K143" s="22">
        <f>IF('Log_working_2-way'!$D142="","",B143^('Log_working_2-way'!$D142))</f>
        <v>2.1518584594506485</v>
      </c>
      <c r="L143" s="33">
        <f t="shared" si="72"/>
        <v>0.53350515463917525</v>
      </c>
      <c r="M143" s="33">
        <f t="shared" si="73"/>
        <v>0.46649484536082475</v>
      </c>
      <c r="N143" s="4">
        <v>100</v>
      </c>
      <c r="O143" s="4">
        <f t="shared" si="74"/>
        <v>44.751381215469614</v>
      </c>
      <c r="P143" s="4">
        <f t="shared" si="75"/>
        <v>51.690821256038639</v>
      </c>
      <c r="Q143" s="4">
        <f t="shared" si="76"/>
        <v>48.309178743961354</v>
      </c>
      <c r="R143" s="4">
        <f t="shared" si="77"/>
        <v>55.248618784530393</v>
      </c>
      <c r="S143" s="39">
        <f t="shared" si="78"/>
        <v>-3.55779752849174</v>
      </c>
      <c r="T143" s="39">
        <f t="shared" si="79"/>
        <v>-3.5577975284917542</v>
      </c>
    </row>
    <row r="144" spans="1:20" ht="15" x14ac:dyDescent="0.25">
      <c r="A144">
        <v>1.66</v>
      </c>
      <c r="B144">
        <v>2.37</v>
      </c>
      <c r="C144" s="20">
        <f t="shared" si="80"/>
        <v>2.4350566824259179E-2</v>
      </c>
      <c r="D144" s="17">
        <f>IF(OR($A144="",$B144=""),"",A144*'MPTO_working_2-way'!$G143)</f>
        <v>1.7004219409282701</v>
      </c>
      <c r="E144" s="22">
        <f>IF(OR($A144="",$B144=""),"",B144*'MPTO_working_2-way'!$G143)</f>
        <v>2.4277108433734944</v>
      </c>
      <c r="F144" s="17">
        <f>IF(OR($A144="",$B144=""),"",'MPTO_working_2-way'!D143)</f>
        <v>1.6942422806941992</v>
      </c>
      <c r="G144" s="22">
        <f>IF(OR($A144="",$B144=""),"",'MPTO_working_2-way'!E143)</f>
        <v>2.4404193288257559</v>
      </c>
      <c r="H144" s="17">
        <f>IF(OR($A144="",$B144=""),"",'OddsRatio_working_2-way'!M143)</f>
        <v>1.6940834422585789</v>
      </c>
      <c r="I144" s="17">
        <f>IF(OR($A144="",$B144=""),"",'OddsRatio_working_2-way'!N143)</f>
        <v>2.4407489634761421</v>
      </c>
      <c r="J144" s="17">
        <f>IF('Log_working_2-way'!$D143="","",A144^('Log_working_2-way'!$D143))</f>
        <v>1.6912920646177909</v>
      </c>
      <c r="K144" s="22">
        <f>IF('Log_working_2-way'!$D143="","",B144^('Log_working_2-way'!$D143))</f>
        <v>2.4465665833338988</v>
      </c>
      <c r="L144" s="33">
        <f t="shared" si="72"/>
        <v>0.58808933002481389</v>
      </c>
      <c r="M144" s="33">
        <f t="shared" si="73"/>
        <v>0.41191066997518605</v>
      </c>
      <c r="N144" s="4">
        <v>100</v>
      </c>
      <c r="O144" s="4">
        <f t="shared" si="74"/>
        <v>39.759036144578317</v>
      </c>
      <c r="P144" s="4">
        <f t="shared" si="75"/>
        <v>57.805907172995774</v>
      </c>
      <c r="Q144" s="4">
        <f t="shared" si="76"/>
        <v>42.194092827004212</v>
      </c>
      <c r="R144" s="4">
        <f t="shared" si="77"/>
        <v>60.24096385542169</v>
      </c>
      <c r="S144" s="39">
        <f t="shared" si="78"/>
        <v>-2.4350566824258948</v>
      </c>
      <c r="T144" s="39">
        <f t="shared" si="79"/>
        <v>-2.4350566824259161</v>
      </c>
    </row>
    <row r="145" spans="1:20" ht="15" x14ac:dyDescent="0.25">
      <c r="A145">
        <v>1.86</v>
      </c>
      <c r="B145">
        <v>2.0699999999999998</v>
      </c>
      <c r="C145" s="20">
        <f t="shared" si="80"/>
        <v>2.0726196041763956E-2</v>
      </c>
      <c r="D145" s="17">
        <f>IF(OR($A145="",$B145=""),"",A145*'MPTO_working_2-way'!$G144)</f>
        <v>1.8985507246376812</v>
      </c>
      <c r="E145" s="22">
        <f>IF(OR($A145="",$B145=""),"",B145*'MPTO_working_2-way'!$G144)</f>
        <v>2.1129032258064511</v>
      </c>
      <c r="F145" s="17">
        <f>IF(OR($A145="",$B145=""),"",'MPTO_working_2-way'!D144)</f>
        <v>1.8965568198610905</v>
      </c>
      <c r="G145" s="22">
        <f>IF(OR($A145="",$B145=""),"",'MPTO_working_2-way'!E144)</f>
        <v>2.1153782759189053</v>
      </c>
      <c r="H145" s="17">
        <f>IF(OR($A145="",$B145=""),"",'OddsRatio_working_2-way'!M144)</f>
        <v>1.8965145385084443</v>
      </c>
      <c r="I145" s="17">
        <f>IF(OR($A145="",$B145=""),"",'OddsRatio_working_2-way'!N144)</f>
        <v>2.1154308793070173</v>
      </c>
      <c r="J145" s="17">
        <f>IF('Log_working_2-way'!$D144="","",A145^('Log_working_2-way'!$D144))</f>
        <v>1.8956175758584435</v>
      </c>
      <c r="K145" s="22">
        <f>IF('Log_working_2-way'!$D144="","",B145^('Log_working_2-way'!$D144))</f>
        <v>2.1165479853848401</v>
      </c>
      <c r="L145" s="33">
        <f t="shared" si="72"/>
        <v>0.52671755725190839</v>
      </c>
      <c r="M145" s="33">
        <f t="shared" si="73"/>
        <v>0.47328244274809173</v>
      </c>
      <c r="N145" s="4">
        <v>100</v>
      </c>
      <c r="O145" s="4">
        <f t="shared" si="74"/>
        <v>46.236559139784944</v>
      </c>
      <c r="P145" s="4">
        <f t="shared" si="75"/>
        <v>51.690821256038639</v>
      </c>
      <c r="Q145" s="4">
        <f t="shared" si="76"/>
        <v>48.309178743961354</v>
      </c>
      <c r="R145" s="4">
        <f t="shared" si="77"/>
        <v>53.763440860215049</v>
      </c>
      <c r="S145" s="39">
        <f t="shared" si="78"/>
        <v>-2.0726196041764098</v>
      </c>
      <c r="T145" s="39">
        <f t="shared" si="79"/>
        <v>-2.0726196041764098</v>
      </c>
    </row>
    <row r="146" spans="1:20" s="84" customFormat="1" ht="15" x14ac:dyDescent="0.25">
      <c r="A146" s="79">
        <v>2.1800000000000002</v>
      </c>
      <c r="B146" s="79">
        <v>1.74</v>
      </c>
      <c r="C146" s="80">
        <f t="shared" si="80"/>
        <v>3.3428240008436028E-2</v>
      </c>
      <c r="D146" s="81">
        <f>IF(OR($A146="",$B146=""),"",A146*'MPTO_working_2-way'!$G145)</f>
        <v>2.2528735632183907</v>
      </c>
      <c r="E146" s="82">
        <f>IF(OR($A146="",$B146=""),"",B146*'MPTO_working_2-way'!$G145)</f>
        <v>1.7981651376146788</v>
      </c>
      <c r="F146" s="81">
        <f>IF(OR($A146="",$B146=""),"",'MPTO_working_2-way'!D145)</f>
        <v>2.2624358821424311</v>
      </c>
      <c r="G146" s="82">
        <f>IF(OR($A146="",$B146=""),"",'MPTO_working_2-way'!E145)</f>
        <v>1.7921194368326561</v>
      </c>
      <c r="H146" s="81">
        <f>IF(OR($A146="",$B146=""),"",'OddsRatio_working_2-way'!M145)</f>
        <v>2.26277258229445</v>
      </c>
      <c r="I146" s="81">
        <f>IF(OR($A146="",$B146=""),"",'OddsRatio_working_2-way'!N145)</f>
        <v>1.7919082295744857</v>
      </c>
      <c r="J146" s="81">
        <f>IF('Log_working_2-way'!$D145="","",A146^('Log_working_2-way'!$D145))</f>
        <v>2.2671631499443738</v>
      </c>
      <c r="K146" s="82">
        <f>IF('Log_working_2-way'!$D145="","",B146^('Log_working_2-way'!$D145))</f>
        <v>1.7891643629660847</v>
      </c>
      <c r="L146" s="83">
        <f t="shared" si="72"/>
        <v>0.44387755102040816</v>
      </c>
      <c r="M146" s="83">
        <f t="shared" si="73"/>
        <v>0.55612244897959184</v>
      </c>
      <c r="N146" s="84">
        <v>100</v>
      </c>
      <c r="O146" s="84">
        <f t="shared" si="74"/>
        <v>54.128440366972484</v>
      </c>
      <c r="P146" s="84">
        <f t="shared" si="75"/>
        <v>42.528735632183903</v>
      </c>
      <c r="Q146" s="84">
        <f t="shared" si="76"/>
        <v>57.47126436781609</v>
      </c>
      <c r="R146" s="84">
        <f t="shared" si="77"/>
        <v>45.871559633027523</v>
      </c>
      <c r="S146" s="85">
        <f t="shared" si="78"/>
        <v>-3.3428240008436063</v>
      </c>
      <c r="T146" s="85">
        <f t="shared" si="79"/>
        <v>-3.3428240008436205</v>
      </c>
    </row>
    <row r="147" spans="1:20" ht="15" x14ac:dyDescent="0.25">
      <c r="A147">
        <v>2.19</v>
      </c>
      <c r="B147">
        <v>1.73</v>
      </c>
      <c r="C147" s="20">
        <f t="shared" si="80"/>
        <v>3.4655686647135031E-2</v>
      </c>
      <c r="D147" s="17">
        <f>IF(OR($A147="",$B147=""),"",A147*'MPTO_working_2-way'!$G146)</f>
        <v>2.2658959537572256</v>
      </c>
      <c r="E147" s="22">
        <f>IF(OR($A147="",$B147=""),"",B147*'MPTO_working_2-way'!$G146)</f>
        <v>1.7899543378995435</v>
      </c>
      <c r="F147" s="17">
        <f>IF(OR($A147="",$B147=""),"",'MPTO_working_2-way'!D146)</f>
        <v>2.2763841740018629</v>
      </c>
      <c r="G147" s="22">
        <f>IF(OR($A147="",$B147=""),"",'MPTO_working_2-way'!E146)</f>
        <v>1.7834631769717797</v>
      </c>
      <c r="H147" s="17">
        <f>IF(OR($A147="",$B147=""),"",'OddsRatio_working_2-way'!M146)</f>
        <v>2.2767681803292916</v>
      </c>
      <c r="I147" s="17">
        <f>IF(OR($A147="",$B147=""),"",'OddsRatio_working_2-way'!N146)</f>
        <v>1.7832275391935992</v>
      </c>
      <c r="J147" s="17">
        <f>IF('Log_working_2-way'!$D146="","",A147^('Log_working_2-way'!$D146))</f>
        <v>2.2815927958159761</v>
      </c>
      <c r="K147" s="22">
        <f>IF('Log_working_2-way'!$D146="","",B147^('Log_working_2-way'!$D146))</f>
        <v>1.7802790428165938</v>
      </c>
      <c r="L147" s="33">
        <f t="shared" si="72"/>
        <v>0.44132653061224486</v>
      </c>
      <c r="M147" s="33">
        <f t="shared" si="73"/>
        <v>0.55867346938775508</v>
      </c>
      <c r="N147" s="4">
        <v>100</v>
      </c>
      <c r="O147" s="4">
        <f t="shared" si="74"/>
        <v>54.337899543379002</v>
      </c>
      <c r="P147" s="4">
        <f t="shared" si="75"/>
        <v>42.196531791907518</v>
      </c>
      <c r="Q147" s="4">
        <f t="shared" si="76"/>
        <v>57.80346820809249</v>
      </c>
      <c r="R147" s="4">
        <f t="shared" si="77"/>
        <v>45.662100456621005</v>
      </c>
      <c r="S147" s="39">
        <f t="shared" si="78"/>
        <v>-3.4655686647134871</v>
      </c>
      <c r="T147" s="39">
        <f t="shared" si="79"/>
        <v>-3.4655686647134871</v>
      </c>
    </row>
    <row r="148" spans="1:20" ht="15" x14ac:dyDescent="0.25">
      <c r="A148">
        <v>2.12</v>
      </c>
      <c r="B148">
        <v>1.78</v>
      </c>
      <c r="C148" s="20">
        <f t="shared" si="80"/>
        <v>3.3495866016535869E-2</v>
      </c>
      <c r="D148" s="17">
        <f>IF(OR($A148="",$B148=""),"",A148*'MPTO_working_2-way'!$G147)</f>
        <v>2.191011235955056</v>
      </c>
      <c r="E148" s="22">
        <f>IF(OR($A148="",$B148=""),"",B148*'MPTO_working_2-way'!$G147)</f>
        <v>1.8396226415094339</v>
      </c>
      <c r="F148" s="17">
        <f>IF(OR($A148="",$B148=""),"",'MPTO_working_2-way'!D147)</f>
        <v>2.1980428704566637</v>
      </c>
      <c r="G148" s="22">
        <f>IF(OR($A148="",$B148=""),"",'MPTO_working_2-way'!E147)</f>
        <v>1.8346946713341112</v>
      </c>
      <c r="H148" s="17">
        <f>IF(OR($A148="",$B148=""),"",'OddsRatio_working_2-way'!M147)</f>
        <v>2.1982893790305562</v>
      </c>
      <c r="I148" s="17">
        <f>IF(OR($A148="",$B148=""),"",'OddsRatio_working_2-way'!N147)</f>
        <v>1.83452296039628</v>
      </c>
      <c r="J148" s="17">
        <f>IF('Log_working_2-way'!$D147="","",A148^('Log_working_2-way'!$D147))</f>
        <v>2.2015102621380289</v>
      </c>
      <c r="K148" s="22">
        <f>IF('Log_working_2-way'!$D147="","",B148^('Log_working_2-way'!$D147))</f>
        <v>1.8322858584832242</v>
      </c>
      <c r="L148" s="33">
        <f t="shared" si="72"/>
        <v>0.45641025641025645</v>
      </c>
      <c r="M148" s="33">
        <f t="shared" si="73"/>
        <v>0.54358974358974366</v>
      </c>
      <c r="N148" s="4">
        <v>100</v>
      </c>
      <c r="O148" s="4">
        <f t="shared" si="74"/>
        <v>52.830188679245275</v>
      </c>
      <c r="P148" s="4">
        <f t="shared" si="75"/>
        <v>43.820224719101127</v>
      </c>
      <c r="Q148" s="4">
        <f t="shared" si="76"/>
        <v>56.17977528089888</v>
      </c>
      <c r="R148" s="4">
        <f t="shared" si="77"/>
        <v>47.169811320754711</v>
      </c>
      <c r="S148" s="39">
        <f t="shared" si="78"/>
        <v>-3.3495866016536056</v>
      </c>
      <c r="T148" s="39">
        <f t="shared" si="79"/>
        <v>-3.3495866016535842</v>
      </c>
    </row>
    <row r="149" spans="1:20" ht="15" x14ac:dyDescent="0.25">
      <c r="A149">
        <v>2.13</v>
      </c>
      <c r="B149">
        <v>1.77</v>
      </c>
      <c r="C149" s="20">
        <f t="shared" si="80"/>
        <v>3.4455319487546765E-2</v>
      </c>
      <c r="D149" s="17">
        <f>IF(OR($A149="",$B149=""),"",A149*'MPTO_working_2-way'!$G148)</f>
        <v>2.2033898305084745</v>
      </c>
      <c r="E149" s="22">
        <f>IF(OR($A149="",$B149=""),"",B149*'MPTO_working_2-way'!$G148)</f>
        <v>1.8309859154929577</v>
      </c>
      <c r="F149" s="17">
        <f>IF(OR($A149="",$B149=""),"",'MPTO_working_2-way'!D148)</f>
        <v>2.2111375032990233</v>
      </c>
      <c r="G149" s="22">
        <f>IF(OR($A149="",$B149=""),"",'MPTO_working_2-way'!E148)</f>
        <v>1.8256700806275876</v>
      </c>
      <c r="H149" s="17">
        <f>IF(OR($A149="",$B149=""),"",'OddsRatio_working_2-way'!M148)</f>
        <v>2.2114175446692466</v>
      </c>
      <c r="I149" s="17">
        <f>IF(OR($A149="",$B149=""),"",'OddsRatio_working_2-way'!N148)</f>
        <v>1.8254792118542653</v>
      </c>
      <c r="J149" s="17">
        <f>IF('Log_working_2-way'!$D148="","",A149^('Log_working_2-way'!$D148))</f>
        <v>2.2149715784230573</v>
      </c>
      <c r="K149" s="22">
        <f>IF('Log_working_2-way'!$D148="","",B149^('Log_working_2-way'!$D148))</f>
        <v>1.8230645208160881</v>
      </c>
      <c r="L149" s="33">
        <f t="shared" si="72"/>
        <v>0.45384615384615384</v>
      </c>
      <c r="M149" s="33">
        <f t="shared" si="73"/>
        <v>0.5461538461538461</v>
      </c>
      <c r="N149" s="4">
        <v>100</v>
      </c>
      <c r="O149" s="4">
        <f t="shared" si="74"/>
        <v>53.051643192488264</v>
      </c>
      <c r="P149" s="4">
        <f t="shared" si="75"/>
        <v>43.502824858757066</v>
      </c>
      <c r="Q149" s="4">
        <f t="shared" si="76"/>
        <v>56.497175141242941</v>
      </c>
      <c r="R149" s="4">
        <f t="shared" si="77"/>
        <v>46.948356807511736</v>
      </c>
      <c r="S149" s="39">
        <f t="shared" si="78"/>
        <v>-3.4455319487546774</v>
      </c>
      <c r="T149" s="39">
        <f t="shared" si="79"/>
        <v>-3.4455319487546703</v>
      </c>
    </row>
    <row r="150" spans="1:20" ht="15" x14ac:dyDescent="0.25">
      <c r="A150">
        <v>2.19</v>
      </c>
      <c r="B150">
        <v>1.73</v>
      </c>
      <c r="C150" s="20">
        <f t="shared" si="80"/>
        <v>3.4655686647135031E-2</v>
      </c>
      <c r="D150" s="17">
        <f>IF(OR($A150="",$B150=""),"",A150*'MPTO_working_2-way'!$G149)</f>
        <v>2.2658959537572256</v>
      </c>
      <c r="E150" s="22">
        <f>IF(OR($A150="",$B150=""),"",B150*'MPTO_working_2-way'!$G149)</f>
        <v>1.7899543378995435</v>
      </c>
      <c r="F150" s="17">
        <f>IF(OR($A150="",$B150=""),"",'MPTO_working_2-way'!D149)</f>
        <v>2.2763841740018629</v>
      </c>
      <c r="G150" s="22">
        <f>IF(OR($A150="",$B150=""),"",'MPTO_working_2-way'!E149)</f>
        <v>1.7834631769717797</v>
      </c>
      <c r="H150" s="17">
        <f>IF(OR($A150="",$B150=""),"",'OddsRatio_working_2-way'!M149)</f>
        <v>2.2767681803292916</v>
      </c>
      <c r="I150" s="17">
        <f>IF(OR($A150="",$B150=""),"",'OddsRatio_working_2-way'!N149)</f>
        <v>1.7832275391935992</v>
      </c>
      <c r="J150" s="17">
        <f>IF('Log_working_2-way'!$D149="","",A150^('Log_working_2-way'!$D149))</f>
        <v>2.2815927958159761</v>
      </c>
      <c r="K150" s="22">
        <f>IF('Log_working_2-way'!$D149="","",B150^('Log_working_2-way'!$D149))</f>
        <v>1.7802790428165938</v>
      </c>
      <c r="L150" s="33">
        <f t="shared" si="72"/>
        <v>0.44132653061224486</v>
      </c>
      <c r="M150" s="33">
        <f t="shared" si="73"/>
        <v>0.55867346938775508</v>
      </c>
      <c r="N150" s="4">
        <v>100</v>
      </c>
      <c r="O150" s="4">
        <f t="shared" si="74"/>
        <v>54.337899543379002</v>
      </c>
      <c r="P150" s="4">
        <f t="shared" si="75"/>
        <v>42.196531791907518</v>
      </c>
      <c r="Q150" s="4">
        <f t="shared" si="76"/>
        <v>57.80346820809249</v>
      </c>
      <c r="R150" s="4">
        <f t="shared" si="77"/>
        <v>45.662100456621005</v>
      </c>
      <c r="S150" s="39">
        <f t="shared" si="78"/>
        <v>-3.4655686647134871</v>
      </c>
      <c r="T150" s="39">
        <f t="shared" si="79"/>
        <v>-3.4655686647134871</v>
      </c>
    </row>
    <row r="151" spans="1:20" ht="15" x14ac:dyDescent="0.25">
      <c r="A151">
        <v>2.2400000000000002</v>
      </c>
      <c r="B151">
        <v>1.7</v>
      </c>
      <c r="C151" s="20">
        <f t="shared" si="80"/>
        <v>3.4663865546218364E-2</v>
      </c>
      <c r="D151" s="17">
        <f>IF(OR($A151="",$B151=""),"",A151*'MPTO_working_2-way'!$G150)</f>
        <v>2.3176470588235292</v>
      </c>
      <c r="E151" s="22">
        <f>IF(OR($A151="",$B151=""),"",B151*'MPTO_working_2-way'!$G150)</f>
        <v>1.7589285714285712</v>
      </c>
      <c r="F151" s="17">
        <f>IF(OR($A151="",$B151=""),"",'MPTO_working_2-way'!D150)</f>
        <v>2.3304773561811505</v>
      </c>
      <c r="G151" s="22">
        <f>IF(OR($A151="",$B151=""),"",'MPTO_working_2-way'!E150)</f>
        <v>1.7516099356025756</v>
      </c>
      <c r="H151" s="17">
        <f>IF(OR($A151="",$B151=""),"",'OddsRatio_working_2-way'!M150)</f>
        <v>2.3309502512973848</v>
      </c>
      <c r="I151" s="17">
        <f>IF(OR($A151="",$B151=""),"",'OddsRatio_working_2-way'!N150)</f>
        <v>1.7513428837969105</v>
      </c>
      <c r="J151" s="17">
        <f>IF('Log_working_2-way'!$D150="","",A151^('Log_working_2-way'!$D150))</f>
        <v>2.3368656510313084</v>
      </c>
      <c r="K151" s="22">
        <f>IF('Log_working_2-way'!$D150="","",B151^('Log_working_2-way'!$D150))</f>
        <v>1.7480183212340654</v>
      </c>
      <c r="L151" s="33">
        <f t="shared" si="72"/>
        <v>0.43147208121827418</v>
      </c>
      <c r="M151" s="33">
        <f t="shared" si="73"/>
        <v>0.56852791878172593</v>
      </c>
      <c r="N151" s="4">
        <v>100</v>
      </c>
      <c r="O151" s="4">
        <f t="shared" si="74"/>
        <v>55.357142857142868</v>
      </c>
      <c r="P151" s="4">
        <f t="shared" si="75"/>
        <v>41.176470588235297</v>
      </c>
      <c r="Q151" s="4">
        <f t="shared" si="76"/>
        <v>58.82352941176471</v>
      </c>
      <c r="R151" s="4">
        <f t="shared" si="77"/>
        <v>44.642857142857139</v>
      </c>
      <c r="S151" s="39">
        <f t="shared" si="78"/>
        <v>-3.4663865546218418</v>
      </c>
      <c r="T151" s="39">
        <f t="shared" si="79"/>
        <v>-3.4663865546218418</v>
      </c>
    </row>
    <row r="152" spans="1:20" ht="15" x14ac:dyDescent="0.25">
      <c r="A152">
        <v>2.21</v>
      </c>
      <c r="B152">
        <v>1.72</v>
      </c>
      <c r="C152" s="20">
        <f t="shared" si="80"/>
        <v>3.3884036620014824E-2</v>
      </c>
      <c r="D152" s="17">
        <f>IF(OR($A152="",$B152=""),"",A152*'MPTO_working_2-way'!$G151)</f>
        <v>2.2848837209302326</v>
      </c>
      <c r="E152" s="22">
        <f>IF(OR($A152="",$B152=""),"",B152*'MPTO_working_2-way'!$G151)</f>
        <v>1.7782805429864255</v>
      </c>
      <c r="F152" s="17">
        <f>IF(OR($A152="",$B152=""),"",'MPTO_working_2-way'!D151)</f>
        <v>2.2959652089876781</v>
      </c>
      <c r="G152" s="22">
        <f>IF(OR($A152="",$B152=""),"",'MPTO_working_2-way'!E151)</f>
        <v>1.7716256524981358</v>
      </c>
      <c r="H152" s="17">
        <f>IF(OR($A152="",$B152=""),"",'OddsRatio_working_2-way'!M151)</f>
        <v>2.2963624321753371</v>
      </c>
      <c r="I152" s="17">
        <f>IF(OR($A152="",$B152=""),"",'OddsRatio_working_2-way'!N151)</f>
        <v>1.7713892158398703</v>
      </c>
      <c r="J152" s="17">
        <f>IF('Log_working_2-way'!$D151="","",A152^('Log_working_2-way'!$D151))</f>
        <v>2.3014598613122459</v>
      </c>
      <c r="K152" s="22">
        <f>IF('Log_working_2-way'!$D151="","",B152^('Log_working_2-way'!$D151))</f>
        <v>1.7683679149287428</v>
      </c>
      <c r="L152" s="33">
        <f t="shared" si="72"/>
        <v>0.43765903307888038</v>
      </c>
      <c r="M152" s="33">
        <f t="shared" si="73"/>
        <v>0.56234096692111957</v>
      </c>
      <c r="N152" s="4">
        <v>100</v>
      </c>
      <c r="O152" s="4">
        <f t="shared" si="74"/>
        <v>54.751131221719454</v>
      </c>
      <c r="P152" s="4">
        <f t="shared" si="75"/>
        <v>41.860465116279073</v>
      </c>
      <c r="Q152" s="4">
        <f t="shared" si="76"/>
        <v>58.139534883720934</v>
      </c>
      <c r="R152" s="4">
        <f t="shared" si="77"/>
        <v>45.248868778280546</v>
      </c>
      <c r="S152" s="39">
        <f t="shared" si="78"/>
        <v>-3.3884036620014797</v>
      </c>
      <c r="T152" s="39">
        <f t="shared" si="79"/>
        <v>-3.3884036620014726</v>
      </c>
    </row>
    <row r="153" spans="1:20" ht="15" x14ac:dyDescent="0.25">
      <c r="A153">
        <v>2.0099999999999998</v>
      </c>
      <c r="B153">
        <v>1.88</v>
      </c>
      <c r="C153" s="20">
        <f t="shared" si="80"/>
        <v>2.9427331427966497E-2</v>
      </c>
      <c r="D153" s="17">
        <f>IF(OR($A153="",$B153=""),"",A153*'MPTO_working_2-way'!$G152)</f>
        <v>2.0691489361702122</v>
      </c>
      <c r="E153" s="22">
        <f>IF(OR($A153="",$B153=""),"",B153*'MPTO_working_2-way'!$G152)</f>
        <v>1.9353233830845769</v>
      </c>
      <c r="F153" s="17">
        <f>IF(OR($A153="",$B153=""),"",'MPTO_working_2-way'!D152)</f>
        <v>2.0712563034422273</v>
      </c>
      <c r="G153" s="22">
        <f>IF(OR($A153="",$B153=""),"",'MPTO_working_2-way'!E152)</f>
        <v>1.9334834220221038</v>
      </c>
      <c r="H153" s="17">
        <f>IF(OR($A153="",$B153=""),"",'OddsRatio_working_2-way'!M152)</f>
        <v>2.0713203408538785</v>
      </c>
      <c r="I153" s="17">
        <f>IF(OR($A153="",$B153=""),"",'OddsRatio_working_2-way'!N152)</f>
        <v>1.9334276237142709</v>
      </c>
      <c r="J153" s="17">
        <f>IF('Log_working_2-way'!$D152="","",A153^('Log_working_2-way'!$D152))</f>
        <v>2.0722780043286777</v>
      </c>
      <c r="K153" s="22">
        <f>IF('Log_working_2-way'!$D152="","",B153^('Log_working_2-way'!$D152))</f>
        <v>1.9325939690668699</v>
      </c>
      <c r="L153" s="33">
        <f t="shared" si="72"/>
        <v>0.48329048843187672</v>
      </c>
      <c r="M153" s="33">
        <f t="shared" si="73"/>
        <v>0.5167095115681235</v>
      </c>
      <c r="N153" s="4">
        <v>100</v>
      </c>
      <c r="O153" s="4">
        <f t="shared" si="74"/>
        <v>50.248756218905463</v>
      </c>
      <c r="P153" s="4">
        <f t="shared" si="75"/>
        <v>46.808510638297875</v>
      </c>
      <c r="Q153" s="4">
        <f t="shared" si="76"/>
        <v>53.191489361702125</v>
      </c>
      <c r="R153" s="4">
        <f t="shared" si="77"/>
        <v>49.751243781094537</v>
      </c>
      <c r="S153" s="39">
        <f t="shared" si="78"/>
        <v>-2.9427331427966621</v>
      </c>
      <c r="T153" s="39">
        <f t="shared" si="79"/>
        <v>-2.9427331427966621</v>
      </c>
    </row>
    <row r="154" spans="1:20" ht="15" x14ac:dyDescent="0.25">
      <c r="A154">
        <v>1.99</v>
      </c>
      <c r="B154">
        <v>1.9</v>
      </c>
      <c r="C154" s="20">
        <f t="shared" si="80"/>
        <v>2.8828352287754377E-2</v>
      </c>
      <c r="D154" s="17">
        <f>IF(OR($A154="",$B154=""),"",A154*'MPTO_working_2-way'!$G153)</f>
        <v>2.0473684210526311</v>
      </c>
      <c r="E154" s="22">
        <f>IF(OR($A154="",$B154=""),"",B154*'MPTO_working_2-way'!$G153)</f>
        <v>1.9547738693467331</v>
      </c>
      <c r="F154" s="17">
        <f>IF(OR($A154="",$B154=""),"",'MPTO_working_2-way'!D153)</f>
        <v>2.0487672717420748</v>
      </c>
      <c r="G154" s="22">
        <f>IF(OR($A154="",$B154=""),"",'MPTO_working_2-way'!E153)</f>
        <v>1.9535003874967702</v>
      </c>
      <c r="H154" s="17">
        <f>IF(OR($A154="",$B154=""),"",'OddsRatio_working_2-way'!M153)</f>
        <v>2.0488088481701512</v>
      </c>
      <c r="I154" s="17">
        <f>IF(OR($A154="",$B154=""),"",'OddsRatio_working_2-way'!N153)</f>
        <v>1.9534625892455926</v>
      </c>
      <c r="J154" s="17">
        <f>IF('Log_working_2-way'!$D153="","",A154^('Log_working_2-way'!$D153))</f>
        <v>2.0494438264048878</v>
      </c>
      <c r="K154" s="22">
        <f>IF('Log_working_2-way'!$D153="","",B154^('Log_working_2-way'!$D153))</f>
        <v>1.9528856855785393</v>
      </c>
      <c r="L154" s="33">
        <f t="shared" si="72"/>
        <v>0.48843187660668391</v>
      </c>
      <c r="M154" s="33">
        <f t="shared" si="73"/>
        <v>0.51156812339331637</v>
      </c>
      <c r="N154" s="4">
        <v>100</v>
      </c>
      <c r="O154" s="4">
        <f t="shared" si="74"/>
        <v>49.748743718592962</v>
      </c>
      <c r="P154" s="4">
        <f t="shared" si="75"/>
        <v>47.368421052631575</v>
      </c>
      <c r="Q154" s="4">
        <f t="shared" si="76"/>
        <v>52.631578947368418</v>
      </c>
      <c r="R154" s="4">
        <f t="shared" si="77"/>
        <v>50.251256281407031</v>
      </c>
      <c r="S154" s="39">
        <f t="shared" si="78"/>
        <v>-2.8828352287754555</v>
      </c>
      <c r="T154" s="39">
        <f t="shared" si="79"/>
        <v>-2.8828352287754555</v>
      </c>
    </row>
    <row r="155" spans="1:20" ht="15" x14ac:dyDescent="0.25">
      <c r="A155">
        <v>2.31</v>
      </c>
      <c r="B155">
        <v>1.67</v>
      </c>
      <c r="C155" s="20">
        <f t="shared" si="80"/>
        <v>3.1702828110013792E-2</v>
      </c>
      <c r="D155" s="17">
        <f>IF(OR($A155="",$B155=""),"",A155*'MPTO_working_2-way'!$G154)</f>
        <v>2.3832335329341321</v>
      </c>
      <c r="E155" s="22">
        <f>IF(OR($A155="",$B155=""),"",B155*'MPTO_working_2-way'!$G154)</f>
        <v>1.722943722943723</v>
      </c>
      <c r="F155" s="17">
        <f>IF(OR($A155="",$B155=""),"",'MPTO_working_2-way'!D154)</f>
        <v>2.397799670572148</v>
      </c>
      <c r="G155" s="22">
        <f>IF(OR($A155="",$B155=""),"",'MPTO_working_2-way'!E154)</f>
        <v>1.7154100984947862</v>
      </c>
      <c r="H155" s="17">
        <f>IF(OR($A155="",$B155=""),"",'OddsRatio_working_2-way'!M154)</f>
        <v>2.3982932026570873</v>
      </c>
      <c r="I155" s="17">
        <f>IF(OR($A155="",$B155=""),"",'OddsRatio_working_2-way'!N154)</f>
        <v>1.7151575921986633</v>
      </c>
      <c r="J155" s="17">
        <f>IF('Log_working_2-way'!$D154="","",A155^('Log_working_2-way'!$D154))</f>
        <v>2.4050060096166201</v>
      </c>
      <c r="K155" s="22">
        <f>IF('Log_working_2-way'!$D154="","",B155^('Log_working_2-way'!$D154))</f>
        <v>1.7117407279082215</v>
      </c>
      <c r="L155" s="33">
        <f t="shared" si="72"/>
        <v>0.41959798994974867</v>
      </c>
      <c r="M155" s="33">
        <f t="shared" si="73"/>
        <v>0.58040201005025127</v>
      </c>
      <c r="N155" s="4">
        <v>100</v>
      </c>
      <c r="O155" s="4">
        <f t="shared" si="74"/>
        <v>56.709956709956707</v>
      </c>
      <c r="P155" s="4">
        <f t="shared" si="75"/>
        <v>40.119760479041922</v>
      </c>
      <c r="Q155" s="4">
        <f t="shared" si="76"/>
        <v>59.880239520958092</v>
      </c>
      <c r="R155" s="4">
        <f t="shared" si="77"/>
        <v>43.290043290043286</v>
      </c>
      <c r="S155" s="39">
        <f t="shared" si="78"/>
        <v>-3.1702828110013854</v>
      </c>
      <c r="T155" s="39">
        <f t="shared" si="79"/>
        <v>-3.1702828110013641</v>
      </c>
    </row>
    <row r="156" spans="1:20" ht="15" x14ac:dyDescent="0.25">
      <c r="A156">
        <v>2.0699999999999998</v>
      </c>
      <c r="B156">
        <v>1.83</v>
      </c>
      <c r="C156" s="20">
        <f t="shared" si="80"/>
        <v>2.9539874871307603E-2</v>
      </c>
      <c r="D156" s="17">
        <f>IF(OR($A156="",$B156=""),"",A156*'MPTO_working_2-way'!$G155)</f>
        <v>2.1311475409836067</v>
      </c>
      <c r="E156" s="22">
        <f>IF(OR($A156="",$B156=""),"",B156*'MPTO_working_2-way'!$G155)</f>
        <v>1.8840579710144929</v>
      </c>
      <c r="F156" s="17">
        <f>IF(OR($A156="",$B156=""),"",'MPTO_working_2-way'!D155)</f>
        <v>2.1352836729517204</v>
      </c>
      <c r="G156" s="22">
        <f>IF(OR($A156="",$B156=""),"",'MPTO_working_2-way'!E155)</f>
        <v>1.8808371192373576</v>
      </c>
      <c r="H156" s="17">
        <f>IF(OR($A156="",$B156=""),"",'OddsRatio_working_2-way'!M155)</f>
        <v>2.1354103339788768</v>
      </c>
      <c r="I156" s="17">
        <f>IF(OR($A156="",$B156=""),"",'OddsRatio_working_2-way'!N155)</f>
        <v>1.8807388571985679</v>
      </c>
      <c r="J156" s="17">
        <f>IF('Log_working_2-way'!$D155="","",A156^('Log_working_2-way'!$D155))</f>
        <v>2.137293622577233</v>
      </c>
      <c r="K156" s="22">
        <f>IF('Log_working_2-way'!$D155="","",B156^('Log_working_2-way'!$D155))</f>
        <v>1.8792804075818812</v>
      </c>
      <c r="L156" s="33">
        <f t="shared" ref="L156:L187" si="81">(1/D156)</f>
        <v>0.46923076923076917</v>
      </c>
      <c r="M156" s="33">
        <f t="shared" ref="M156:M187" si="82">(1/E156)</f>
        <v>0.53076923076923077</v>
      </c>
      <c r="N156" s="4">
        <v>100</v>
      </c>
      <c r="O156" s="4">
        <f t="shared" si="74"/>
        <v>51.690821256038639</v>
      </c>
      <c r="P156" s="4">
        <f t="shared" si="75"/>
        <v>45.355191256830594</v>
      </c>
      <c r="Q156" s="4">
        <f t="shared" si="76"/>
        <v>54.644808743169392</v>
      </c>
      <c r="R156" s="4">
        <f t="shared" si="77"/>
        <v>48.309178743961354</v>
      </c>
      <c r="S156" s="39">
        <f t="shared" si="78"/>
        <v>-2.9539874871307532</v>
      </c>
      <c r="T156" s="39">
        <f t="shared" si="79"/>
        <v>-2.9539874871307603</v>
      </c>
    </row>
    <row r="157" spans="1:20" ht="15" x14ac:dyDescent="0.25">
      <c r="A157">
        <v>2.0499999999999998</v>
      </c>
      <c r="B157">
        <v>1.85</v>
      </c>
      <c r="C157" s="20">
        <f t="shared" si="80"/>
        <v>2.8345418589321048E-2</v>
      </c>
      <c r="D157" s="17">
        <f>IF(OR($A157="",$B157=""),"",A157*'MPTO_working_2-way'!$G156)</f>
        <v>2.1081081081081079</v>
      </c>
      <c r="E157" s="22">
        <f>IF(OR($A157="",$B157=""),"",B157*'MPTO_working_2-way'!$G156)</f>
        <v>1.902439024390244</v>
      </c>
      <c r="F157" s="17">
        <f>IF(OR($A157="",$B157=""),"",'MPTO_working_2-way'!D156)</f>
        <v>2.1113430758524703</v>
      </c>
      <c r="G157" s="22">
        <f>IF(OR($A157="",$B157=""),"",'MPTO_working_2-way'!E156)</f>
        <v>1.8998121477770822</v>
      </c>
      <c r="H157" s="17">
        <f>IF(OR($A157="",$B157=""),"",'OddsRatio_working_2-way'!M156)</f>
        <v>2.1114378604524222</v>
      </c>
      <c r="I157" s="17">
        <f>IF(OR($A157="",$B157=""),"",'OddsRatio_working_2-way'!N156)</f>
        <v>1.8997354108424378</v>
      </c>
      <c r="J157" s="17">
        <f>IF('Log_working_2-way'!$D156="","",A157^('Log_working_2-way'!$D156))</f>
        <v>2.1129081281913611</v>
      </c>
      <c r="K157" s="22">
        <f>IF('Log_working_2-way'!$D156="","",B157^('Log_working_2-way'!$D156))</f>
        <v>1.8985467665018629</v>
      </c>
      <c r="L157" s="33">
        <f t="shared" si="81"/>
        <v>0.47435897435897439</v>
      </c>
      <c r="M157" s="33">
        <f t="shared" si="82"/>
        <v>0.52564102564102555</v>
      </c>
      <c r="N157" s="4">
        <v>100</v>
      </c>
      <c r="O157" s="4">
        <f t="shared" si="74"/>
        <v>51.219512195121943</v>
      </c>
      <c r="P157" s="4">
        <f t="shared" si="75"/>
        <v>45.945945945945937</v>
      </c>
      <c r="Q157" s="4">
        <f t="shared" si="76"/>
        <v>54.054054054054049</v>
      </c>
      <c r="R157" s="4">
        <f t="shared" si="77"/>
        <v>48.780487804878057</v>
      </c>
      <c r="S157" s="39">
        <f t="shared" si="78"/>
        <v>-2.8345418589321056</v>
      </c>
      <c r="T157" s="39">
        <f t="shared" si="79"/>
        <v>-2.8345418589321199</v>
      </c>
    </row>
    <row r="158" spans="1:20" ht="15" x14ac:dyDescent="0.25">
      <c r="A158">
        <v>1.83</v>
      </c>
      <c r="B158">
        <v>2.0699999999999998</v>
      </c>
      <c r="C158" s="20">
        <f t="shared" si="80"/>
        <v>2.9539874871307603E-2</v>
      </c>
      <c r="D158" s="17">
        <f>IF(OR($A158="",$B158=""),"",A158*'MPTO_working_2-way'!$G157)</f>
        <v>1.8840579710144929</v>
      </c>
      <c r="E158" s="22">
        <f>IF(OR($A158="",$B158=""),"",B158*'MPTO_working_2-way'!$G157)</f>
        <v>2.1311475409836067</v>
      </c>
      <c r="F158" s="17">
        <f>IF(OR($A158="",$B158=""),"",'MPTO_working_2-way'!D157)</f>
        <v>1.8808371192373576</v>
      </c>
      <c r="G158" s="22">
        <f>IF(OR($A158="",$B158=""),"",'MPTO_working_2-way'!E157)</f>
        <v>2.1352836729517204</v>
      </c>
      <c r="H158" s="17">
        <f>IF(OR($A158="",$B158=""),"",'OddsRatio_working_2-way'!M157)</f>
        <v>1.8807388571985679</v>
      </c>
      <c r="I158" s="17">
        <f>IF(OR($A158="",$B158=""),"",'OddsRatio_working_2-way'!N157)</f>
        <v>2.1354103339788768</v>
      </c>
      <c r="J158" s="17">
        <f>IF('Log_working_2-way'!$D157="","",A158^('Log_working_2-way'!$D157))</f>
        <v>1.8792804075818812</v>
      </c>
      <c r="K158" s="22">
        <f>IF('Log_working_2-way'!$D157="","",B158^('Log_working_2-way'!$D157))</f>
        <v>2.137293622577233</v>
      </c>
      <c r="L158" s="33">
        <f t="shared" si="81"/>
        <v>0.53076923076923077</v>
      </c>
      <c r="M158" s="33">
        <f t="shared" si="82"/>
        <v>0.46923076923076917</v>
      </c>
      <c r="N158" s="4">
        <v>100</v>
      </c>
      <c r="O158" s="4">
        <f t="shared" si="74"/>
        <v>45.355191256830594</v>
      </c>
      <c r="P158" s="4">
        <f t="shared" si="75"/>
        <v>51.690821256038639</v>
      </c>
      <c r="Q158" s="4">
        <f t="shared" si="76"/>
        <v>48.309178743961354</v>
      </c>
      <c r="R158" s="4">
        <f t="shared" si="77"/>
        <v>54.644808743169392</v>
      </c>
      <c r="S158" s="39">
        <f t="shared" si="78"/>
        <v>-2.9539874871307603</v>
      </c>
      <c r="T158" s="39">
        <f t="shared" si="79"/>
        <v>-2.9539874871307532</v>
      </c>
    </row>
    <row r="159" spans="1:20" ht="15" x14ac:dyDescent="0.25">
      <c r="A159">
        <v>1.7</v>
      </c>
      <c r="B159">
        <v>2.2400000000000002</v>
      </c>
      <c r="C159" s="20">
        <f t="shared" si="80"/>
        <v>3.4663865546218364E-2</v>
      </c>
      <c r="D159" s="17">
        <f>IF(OR($A159="",$B159=""),"",A159*'MPTO_working_2-way'!$G158)</f>
        <v>1.7589285714285712</v>
      </c>
      <c r="E159" s="22">
        <f>IF(OR($A159="",$B159=""),"",B159*'MPTO_working_2-way'!$G158)</f>
        <v>2.3176470588235292</v>
      </c>
      <c r="F159" s="17">
        <f>IF(OR($A159="",$B159=""),"",'MPTO_working_2-way'!D158)</f>
        <v>1.7516099356025756</v>
      </c>
      <c r="G159" s="22">
        <f>IF(OR($A159="",$B159=""),"",'MPTO_working_2-way'!E158)</f>
        <v>2.3304773561811505</v>
      </c>
      <c r="H159" s="17">
        <f>IF(OR($A159="",$B159=""),"",'OddsRatio_working_2-way'!M158)</f>
        <v>1.7513428837969105</v>
      </c>
      <c r="I159" s="17">
        <f>IF(OR($A159="",$B159=""),"",'OddsRatio_working_2-way'!N158)</f>
        <v>2.3309502512973848</v>
      </c>
      <c r="J159" s="17">
        <f>IF('Log_working_2-way'!$D158="","",A159^('Log_working_2-way'!$D158))</f>
        <v>1.7480183212340654</v>
      </c>
      <c r="K159" s="22">
        <f>IF('Log_working_2-way'!$D158="","",B159^('Log_working_2-way'!$D158))</f>
        <v>2.3368656510313084</v>
      </c>
      <c r="L159" s="33">
        <f t="shared" si="81"/>
        <v>0.56852791878172593</v>
      </c>
      <c r="M159" s="33">
        <f t="shared" si="82"/>
        <v>0.43147208121827418</v>
      </c>
      <c r="N159" s="4">
        <v>100</v>
      </c>
      <c r="O159" s="4">
        <f t="shared" si="74"/>
        <v>41.176470588235297</v>
      </c>
      <c r="P159" s="4">
        <f t="shared" si="75"/>
        <v>55.357142857142868</v>
      </c>
      <c r="Q159" s="4">
        <f t="shared" si="76"/>
        <v>44.642857142857139</v>
      </c>
      <c r="R159" s="4">
        <f t="shared" si="77"/>
        <v>58.82352941176471</v>
      </c>
      <c r="S159" s="39">
        <f t="shared" si="78"/>
        <v>-3.4663865546218418</v>
      </c>
      <c r="T159" s="39">
        <f t="shared" si="79"/>
        <v>-3.4663865546218418</v>
      </c>
    </row>
    <row r="160" spans="1:20" ht="15" x14ac:dyDescent="0.25">
      <c r="A160">
        <v>2.15</v>
      </c>
      <c r="B160">
        <v>1.76</v>
      </c>
      <c r="C160" s="20">
        <f t="shared" si="80"/>
        <v>3.3298097251585723E-2</v>
      </c>
      <c r="D160" s="17">
        <f>IF(OR($A160="",$B160=""),"",A160*'MPTO_working_2-way'!$G159)</f>
        <v>2.2215909090909092</v>
      </c>
      <c r="E160" s="22">
        <f>IF(OR($A160="",$B160=""),"",B160*'MPTO_working_2-way'!$G159)</f>
        <v>1.8186046511627909</v>
      </c>
      <c r="F160" s="17">
        <f>IF(OR($A160="",$B160=""),"",'MPTO_working_2-way'!D159)</f>
        <v>2.2298173246906305</v>
      </c>
      <c r="G160" s="22">
        <f>IF(OR($A160="",$B160=""),"",'MPTO_working_2-way'!E159)</f>
        <v>1.8131288931480596</v>
      </c>
      <c r="H160" s="17">
        <f>IF(OR($A160="",$B160=""),"",'OddsRatio_working_2-way'!M159)</f>
        <v>2.2301048307916052</v>
      </c>
      <c r="I160" s="17">
        <f>IF(OR($A160="",$B160=""),"",'OddsRatio_working_2-way'!N159)</f>
        <v>1.8129388446970602</v>
      </c>
      <c r="J160" s="17">
        <f>IF('Log_working_2-way'!$D159="","",A160^('Log_working_2-way'!$D159))</f>
        <v>2.2338767288490446</v>
      </c>
      <c r="K160" s="22">
        <f>IF('Log_working_2-way'!$D159="","",B160^('Log_working_2-way'!$D159))</f>
        <v>1.8104537322239227</v>
      </c>
      <c r="L160" s="33">
        <f t="shared" si="81"/>
        <v>0.45012787723785164</v>
      </c>
      <c r="M160" s="33">
        <f t="shared" si="82"/>
        <v>0.54987212276214825</v>
      </c>
      <c r="N160" s="4">
        <v>100</v>
      </c>
      <c r="O160" s="4">
        <f t="shared" si="74"/>
        <v>53.488372093023258</v>
      </c>
      <c r="P160" s="4">
        <f t="shared" si="75"/>
        <v>43.181818181818187</v>
      </c>
      <c r="Q160" s="4">
        <f t="shared" si="76"/>
        <v>56.81818181818182</v>
      </c>
      <c r="R160" s="4">
        <f t="shared" si="77"/>
        <v>46.511627906976742</v>
      </c>
      <c r="S160" s="39">
        <f t="shared" si="78"/>
        <v>-3.3298097251585617</v>
      </c>
      <c r="T160" s="39">
        <f t="shared" si="79"/>
        <v>-3.3298097251585546</v>
      </c>
    </row>
    <row r="161" spans="1:20" ht="15" x14ac:dyDescent="0.25">
      <c r="A161">
        <v>2.09</v>
      </c>
      <c r="B161">
        <v>1.8</v>
      </c>
      <c r="C161" s="20">
        <f t="shared" si="80"/>
        <v>3.4024455077086735E-2</v>
      </c>
      <c r="D161" s="17">
        <f>IF(OR($A161="",$B161=""),"",A161*'MPTO_working_2-way'!$G160)</f>
        <v>2.161111111111111</v>
      </c>
      <c r="E161" s="22">
        <f>IF(OR($A161="",$B161=""),"",B161*'MPTO_working_2-way'!$G160)</f>
        <v>1.8612440191387563</v>
      </c>
      <c r="F161" s="17">
        <f>IF(OR($A161="",$B161=""),"",'MPTO_working_2-way'!D160)</f>
        <v>2.1670506912442398</v>
      </c>
      <c r="G161" s="22">
        <f>IF(OR($A161="",$B161=""),"",'MPTO_working_2-way'!E160)</f>
        <v>1.8568608094768018</v>
      </c>
      <c r="H161" s="17">
        <f>IF(OR($A161="",$B161=""),"",'OddsRatio_working_2-way'!M160)</f>
        <v>2.1672617529928755</v>
      </c>
      <c r="I161" s="17">
        <f>IF(OR($A161="",$B161=""),"",'OddsRatio_working_2-way'!N160)</f>
        <v>1.8567058737562385</v>
      </c>
      <c r="J161" s="17">
        <f>IF('Log_working_2-way'!$D160="","",A161^('Log_working_2-way'!$D160))</f>
        <v>2.1699807722915003</v>
      </c>
      <c r="K161" s="22">
        <f>IF('Log_working_2-way'!$D160="","",B161^('Log_working_2-way'!$D160))</f>
        <v>1.8547149010332622</v>
      </c>
      <c r="L161" s="33">
        <f t="shared" si="81"/>
        <v>0.46272493573264784</v>
      </c>
      <c r="M161" s="33">
        <f t="shared" si="82"/>
        <v>0.53727506426735205</v>
      </c>
      <c r="N161" s="4">
        <v>100</v>
      </c>
      <c r="O161" s="4">
        <f t="shared" si="74"/>
        <v>52.153110047846894</v>
      </c>
      <c r="P161" s="4">
        <f t="shared" si="75"/>
        <v>44.444444444444443</v>
      </c>
      <c r="Q161" s="4">
        <f t="shared" si="76"/>
        <v>55.555555555555557</v>
      </c>
      <c r="R161" s="4">
        <f t="shared" si="77"/>
        <v>47.846889952153113</v>
      </c>
      <c r="S161" s="39">
        <f t="shared" si="78"/>
        <v>-3.4024455077086628</v>
      </c>
      <c r="T161" s="39">
        <f t="shared" si="79"/>
        <v>-3.4024455077086699</v>
      </c>
    </row>
    <row r="162" spans="1:20" ht="15" x14ac:dyDescent="0.25">
      <c r="A162">
        <v>2.11</v>
      </c>
      <c r="B162">
        <v>1.79</v>
      </c>
      <c r="C162" s="20">
        <f t="shared" si="80"/>
        <v>3.2592867166194583E-2</v>
      </c>
      <c r="D162" s="17">
        <f>IF(OR($A162="",$B162=""),"",A162*'MPTO_working_2-way'!$G161)</f>
        <v>2.1787709497206706</v>
      </c>
      <c r="E162" s="22">
        <f>IF(OR($A162="",$B162=""),"",B162*'MPTO_working_2-way'!$G161)</f>
        <v>1.8483412322274884</v>
      </c>
      <c r="F162" s="17">
        <f>IF(OR($A162="",$B162=""),"",'MPTO_working_2-way'!D161)</f>
        <v>2.1851369724319478</v>
      </c>
      <c r="G162" s="22">
        <f>IF(OR($A162="",$B162=""),"",'MPTO_working_2-way'!E161)</f>
        <v>1.8437843247333352</v>
      </c>
      <c r="H162" s="17">
        <f>IF(OR($A162="",$B162=""),"",'OddsRatio_working_2-way'!M161)</f>
        <v>2.1853536565680476</v>
      </c>
      <c r="I162" s="17">
        <f>IF(OR($A162="",$B162=""),"",'OddsRatio_working_2-way'!N161)</f>
        <v>1.8436300798997822</v>
      </c>
      <c r="J162" s="17">
        <f>IF('Log_working_2-way'!$D161="","",A162^('Log_working_2-way'!$D161))</f>
        <v>2.1882656756587764</v>
      </c>
      <c r="K162" s="22">
        <f>IF('Log_working_2-way'!$D161="","",B162^('Log_working_2-way'!$D161))</f>
        <v>1.8415626408173078</v>
      </c>
      <c r="L162" s="33">
        <f t="shared" si="81"/>
        <v>0.4589743589743589</v>
      </c>
      <c r="M162" s="33">
        <f t="shared" si="82"/>
        <v>0.54102564102564099</v>
      </c>
      <c r="N162" s="4">
        <v>100</v>
      </c>
      <c r="O162" s="4">
        <f t="shared" si="74"/>
        <v>52.606635071090047</v>
      </c>
      <c r="P162" s="4">
        <f t="shared" si="75"/>
        <v>44.134078212290497</v>
      </c>
      <c r="Q162" s="4">
        <f t="shared" si="76"/>
        <v>55.865921787709496</v>
      </c>
      <c r="R162" s="4">
        <f t="shared" si="77"/>
        <v>47.393364928909953</v>
      </c>
      <c r="S162" s="39">
        <f t="shared" si="78"/>
        <v>-3.2592867166194495</v>
      </c>
      <c r="T162" s="39">
        <f t="shared" si="79"/>
        <v>-3.2592867166194566</v>
      </c>
    </row>
    <row r="163" spans="1:20" ht="15" x14ac:dyDescent="0.25">
      <c r="A163">
        <v>2.02</v>
      </c>
      <c r="B163">
        <v>1.88</v>
      </c>
      <c r="C163" s="20">
        <f t="shared" si="80"/>
        <v>2.6964398567516312E-2</v>
      </c>
      <c r="D163" s="17">
        <f>IF(OR($A163="",$B163=""),"",A163*'MPTO_working_2-way'!$G162)</f>
        <v>2.0744680851063828</v>
      </c>
      <c r="E163" s="22">
        <f>IF(OR($A163="",$B163=""),"",B163*'MPTO_working_2-way'!$G162)</f>
        <v>1.9306930693069306</v>
      </c>
      <c r="F163" s="17">
        <f>IF(OR($A163="",$B163=""),"",'MPTO_working_2-way'!D162)</f>
        <v>2.0765529308836395</v>
      </c>
      <c r="G163" s="22">
        <f>IF(OR($A163="",$B163=""),"",'MPTO_working_2-way'!E162)</f>
        <v>1.9288906948394962</v>
      </c>
      <c r="H163" s="17">
        <f>IF(OR($A163="",$B163=""),"",'OddsRatio_working_2-way'!M162)</f>
        <v>2.0766108438479098</v>
      </c>
      <c r="I163" s="17">
        <f>IF(OR($A163="",$B163=""),"",'OddsRatio_working_2-way'!N162)</f>
        <v>1.9288407280256479</v>
      </c>
      <c r="J163" s="17">
        <f>IF('Log_working_2-way'!$D162="","",A163^('Log_working_2-way'!$D162))</f>
        <v>2.0775563029751076</v>
      </c>
      <c r="K163" s="22">
        <f>IF('Log_working_2-way'!$D162="","",B163^('Log_working_2-way'!$D162))</f>
        <v>1.9280257534933587</v>
      </c>
      <c r="L163" s="33">
        <f t="shared" si="81"/>
        <v>0.48205128205128212</v>
      </c>
      <c r="M163" s="33">
        <f t="shared" si="82"/>
        <v>0.517948717948718</v>
      </c>
      <c r="N163" s="4">
        <v>100</v>
      </c>
      <c r="O163" s="4">
        <f t="shared" si="74"/>
        <v>50.495049504950494</v>
      </c>
      <c r="P163" s="4">
        <f t="shared" si="75"/>
        <v>46.808510638297875</v>
      </c>
      <c r="Q163" s="4">
        <f t="shared" si="76"/>
        <v>53.191489361702125</v>
      </c>
      <c r="R163" s="4">
        <f t="shared" si="77"/>
        <v>49.504950495049506</v>
      </c>
      <c r="S163" s="39">
        <f t="shared" si="78"/>
        <v>-2.6964398567516312</v>
      </c>
      <c r="T163" s="39">
        <f t="shared" si="79"/>
        <v>-2.6964398567516312</v>
      </c>
    </row>
    <row r="164" spans="1:20" ht="15" x14ac:dyDescent="0.25">
      <c r="A164">
        <v>2.0699999999999998</v>
      </c>
      <c r="B164">
        <v>1.83</v>
      </c>
      <c r="C164" s="20">
        <f t="shared" si="80"/>
        <v>2.9539874871307603E-2</v>
      </c>
      <c r="D164" s="17">
        <f>IF(OR($A164="",$B164=""),"",A164*'MPTO_working_2-way'!$G163)</f>
        <v>2.1311475409836067</v>
      </c>
      <c r="E164" s="22">
        <f>IF(OR($A164="",$B164=""),"",B164*'MPTO_working_2-way'!$G163)</f>
        <v>1.8840579710144929</v>
      </c>
      <c r="F164" s="17">
        <f>IF(OR($A164="",$B164=""),"",'MPTO_working_2-way'!D163)</f>
        <v>2.1352836729517204</v>
      </c>
      <c r="G164" s="22">
        <f>IF(OR($A164="",$B164=""),"",'MPTO_working_2-way'!E163)</f>
        <v>1.8808371192373576</v>
      </c>
      <c r="H164" s="17">
        <f>IF(OR($A164="",$B164=""),"",'OddsRatio_working_2-way'!M163)</f>
        <v>2.1354103339788768</v>
      </c>
      <c r="I164" s="17">
        <f>IF(OR($A164="",$B164=""),"",'OddsRatio_working_2-way'!N163)</f>
        <v>1.8807388571985679</v>
      </c>
      <c r="J164" s="17">
        <f>IF('Log_working_2-way'!$D163="","",A164^('Log_working_2-way'!$D163))</f>
        <v>2.137293622577233</v>
      </c>
      <c r="K164" s="22">
        <f>IF('Log_working_2-way'!$D163="","",B164^('Log_working_2-way'!$D163))</f>
        <v>1.8792804075818812</v>
      </c>
      <c r="L164" s="33">
        <f t="shared" si="81"/>
        <v>0.46923076923076917</v>
      </c>
      <c r="M164" s="33">
        <f t="shared" si="82"/>
        <v>0.53076923076923077</v>
      </c>
      <c r="N164" s="4">
        <v>100</v>
      </c>
      <c r="O164" s="4">
        <f t="shared" si="74"/>
        <v>51.690821256038639</v>
      </c>
      <c r="P164" s="4">
        <f t="shared" si="75"/>
        <v>45.355191256830594</v>
      </c>
      <c r="Q164" s="4">
        <f t="shared" si="76"/>
        <v>54.644808743169392</v>
      </c>
      <c r="R164" s="4">
        <f t="shared" si="77"/>
        <v>48.309178743961354</v>
      </c>
      <c r="S164" s="39">
        <f t="shared" si="78"/>
        <v>-2.9539874871307532</v>
      </c>
      <c r="T164" s="39">
        <f t="shared" si="79"/>
        <v>-2.9539874871307603</v>
      </c>
    </row>
    <row r="165" spans="1:20" ht="15" x14ac:dyDescent="0.25">
      <c r="A165">
        <v>2.08</v>
      </c>
      <c r="B165">
        <v>1.81</v>
      </c>
      <c r="C165" s="20">
        <f t="shared" si="80"/>
        <v>3.3255418614534626E-2</v>
      </c>
      <c r="D165" s="17">
        <f>IF(OR($A165="",$B165=""),"",A165*'MPTO_working_2-way'!$G164)</f>
        <v>2.1491712707182322</v>
      </c>
      <c r="E165" s="22">
        <f>IF(OR($A165="",$B165=""),"",B165*'MPTO_working_2-way'!$G164)</f>
        <v>1.8701923076923077</v>
      </c>
      <c r="F165" s="17">
        <f>IF(OR($A165="",$B165=""),"",'MPTO_working_2-way'!D164)</f>
        <v>2.1545152798443401</v>
      </c>
      <c r="G165" s="22">
        <f>IF(OR($A165="",$B165=""),"",'MPTO_working_2-way'!E164)</f>
        <v>1.8661643699811639</v>
      </c>
      <c r="H165" s="17">
        <f>IF(OR($A165="",$B165=""),"",'OddsRatio_working_2-way'!M164)</f>
        <v>2.1547005383792519</v>
      </c>
      <c r="I165" s="17">
        <f>IF(OR($A165="",$B165=""),"",'OddsRatio_working_2-way'!N164)</f>
        <v>1.8660254037844384</v>
      </c>
      <c r="J165" s="17">
        <f>IF('Log_working_2-way'!$D164="","",A165^('Log_working_2-way'!$D164))</f>
        <v>2.1571440120474694</v>
      </c>
      <c r="K165" s="22">
        <f>IF('Log_working_2-way'!$D164="","",B165^('Log_working_2-way'!$D164))</f>
        <v>1.8641966683390954</v>
      </c>
      <c r="L165" s="33">
        <f t="shared" si="81"/>
        <v>0.46529562982005135</v>
      </c>
      <c r="M165" s="33">
        <f t="shared" si="82"/>
        <v>0.53470437017994854</v>
      </c>
      <c r="N165" s="4">
        <v>100</v>
      </c>
      <c r="O165" s="4">
        <f t="shared" si="74"/>
        <v>51.92307692307692</v>
      </c>
      <c r="P165" s="4">
        <f t="shared" si="75"/>
        <v>44.751381215469614</v>
      </c>
      <c r="Q165" s="4">
        <f t="shared" si="76"/>
        <v>55.248618784530393</v>
      </c>
      <c r="R165" s="4">
        <f t="shared" si="77"/>
        <v>48.076923076923073</v>
      </c>
      <c r="S165" s="39">
        <f t="shared" si="78"/>
        <v>-3.3255418614534733</v>
      </c>
      <c r="T165" s="39">
        <f t="shared" si="79"/>
        <v>-3.3255418614534591</v>
      </c>
    </row>
    <row r="166" spans="1:20" ht="15" x14ac:dyDescent="0.25">
      <c r="A166">
        <v>2</v>
      </c>
      <c r="B166">
        <v>1.89</v>
      </c>
      <c r="C166" s="20">
        <f t="shared" si="80"/>
        <v>2.9100529100529293E-2</v>
      </c>
      <c r="D166" s="17">
        <f>IF(OR($A166="",$B166=""),"",A166*'MPTO_working_2-way'!$G165)</f>
        <v>2.0582010582010586</v>
      </c>
      <c r="E166" s="22">
        <f>IF(OR($A166="",$B166=""),"",B166*'MPTO_working_2-way'!$G165)</f>
        <v>1.9450000000000003</v>
      </c>
      <c r="F166" s="17">
        <f>IF(OR($A166="",$B166=""),"",'MPTO_working_2-way'!D165)</f>
        <v>2.0599455040871937</v>
      </c>
      <c r="G166" s="22">
        <f>IF(OR($A166="",$B166=""),"",'MPTO_working_2-way'!E165)</f>
        <v>1.9434447300771212</v>
      </c>
      <c r="H166" s="17">
        <f>IF(OR($A166="",$B166=""),"",'OddsRatio_working_2-way'!M165)</f>
        <v>2.0599978800063603</v>
      </c>
      <c r="I166" s="17">
        <f>IF(OR($A166="",$B166=""),"",'OddsRatio_working_2-way'!N165)</f>
        <v>1.9433981132056606</v>
      </c>
      <c r="J166" s="17">
        <f>IF('Log_working_2-way'!$D165="","",A166^('Log_working_2-way'!$D165))</f>
        <v>2.0607901501181232</v>
      </c>
      <c r="K166" s="22">
        <f>IF('Log_working_2-way'!$D165="","",B166^('Log_working_2-way'!$D165))</f>
        <v>1.9426935194379702</v>
      </c>
      <c r="L166" s="33">
        <f t="shared" si="81"/>
        <v>0.48586118251928012</v>
      </c>
      <c r="M166" s="33">
        <f t="shared" si="82"/>
        <v>0.51413881748071977</v>
      </c>
      <c r="N166" s="4">
        <v>100</v>
      </c>
      <c r="O166" s="4">
        <f t="shared" si="74"/>
        <v>50</v>
      </c>
      <c r="P166" s="4">
        <f t="shared" si="75"/>
        <v>47.089947089947096</v>
      </c>
      <c r="Q166" s="4">
        <f t="shared" si="76"/>
        <v>52.910052910052919</v>
      </c>
      <c r="R166" s="4">
        <f t="shared" si="77"/>
        <v>50</v>
      </c>
      <c r="S166" s="39">
        <f t="shared" si="78"/>
        <v>-2.9100529100529187</v>
      </c>
      <c r="T166" s="39">
        <f t="shared" si="79"/>
        <v>-2.9100529100529045</v>
      </c>
    </row>
    <row r="167" spans="1:20" ht="15" x14ac:dyDescent="0.25">
      <c r="A167">
        <v>2.0499999999999998</v>
      </c>
      <c r="B167">
        <v>1.84</v>
      </c>
      <c r="C167" s="20">
        <f t="shared" si="80"/>
        <v>3.1283138918345665E-2</v>
      </c>
      <c r="D167" s="17">
        <f>IF(OR($A167="",$B167=""),"",A167*'MPTO_working_2-way'!$G166)</f>
        <v>2.1141304347826084</v>
      </c>
      <c r="E167" s="22">
        <f>IF(OR($A167="",$B167=""),"",B167*'MPTO_working_2-way'!$G166)</f>
        <v>1.897560975609756</v>
      </c>
      <c r="F167" s="17">
        <f>IF(OR($A167="",$B167=""),"",'MPTO_working_2-way'!D166)</f>
        <v>2.1179112857944973</v>
      </c>
      <c r="G167" s="22">
        <f>IF(OR($A167="",$B167=""),"",'MPTO_working_2-way'!E166)</f>
        <v>1.8945253641386237</v>
      </c>
      <c r="H167" s="17">
        <f>IF(OR($A167="",$B167=""),"",'OddsRatio_working_2-way'!M166)</f>
        <v>2.118033988749894</v>
      </c>
      <c r="I167" s="17">
        <f>IF(OR($A167="",$B167=""),"",'OddsRatio_working_2-way'!N166)</f>
        <v>1.8944271909999155</v>
      </c>
      <c r="J167" s="17">
        <f>IF('Log_working_2-way'!$D166="","",A167^('Log_working_2-way'!$D166))</f>
        <v>2.1197574115414985</v>
      </c>
      <c r="K167" s="22">
        <f>IF('Log_working_2-way'!$D166="","",B167^('Log_working_2-way'!$D166))</f>
        <v>1.8930505747877466</v>
      </c>
      <c r="L167" s="33">
        <f t="shared" si="81"/>
        <v>0.47300771208226228</v>
      </c>
      <c r="M167" s="33">
        <f t="shared" si="82"/>
        <v>0.52699228791773778</v>
      </c>
      <c r="N167" s="4">
        <v>100</v>
      </c>
      <c r="O167" s="4">
        <f t="shared" si="74"/>
        <v>51.219512195121943</v>
      </c>
      <c r="P167" s="4">
        <f t="shared" si="75"/>
        <v>45.652173913043477</v>
      </c>
      <c r="Q167" s="4">
        <f t="shared" si="76"/>
        <v>54.347826086956516</v>
      </c>
      <c r="R167" s="4">
        <f t="shared" si="77"/>
        <v>48.780487804878057</v>
      </c>
      <c r="S167" s="39">
        <f t="shared" si="78"/>
        <v>-3.1283138918345728</v>
      </c>
      <c r="T167" s="39">
        <f t="shared" si="79"/>
        <v>-3.1283138918345799</v>
      </c>
    </row>
    <row r="168" spans="1:20" ht="15" x14ac:dyDescent="0.25">
      <c r="A168">
        <v>2.25</v>
      </c>
      <c r="B168">
        <v>1.69</v>
      </c>
      <c r="C168" s="20">
        <f t="shared" si="80"/>
        <v>3.6160420775805502E-2</v>
      </c>
      <c r="D168" s="17">
        <f>IF(OR($A168="",$B168=""),"",A168*'MPTO_working_2-way'!$G167)</f>
        <v>2.3313609467455625</v>
      </c>
      <c r="E168" s="22">
        <f>IF(OR($A168="",$B168=""),"",B168*'MPTO_working_2-way'!$G167)</f>
        <v>1.7511111111111113</v>
      </c>
      <c r="F168" s="17">
        <f>IF(OR($A168="",$B168=""),"",'MPTO_working_2-way'!D167)</f>
        <v>2.3454124903623752</v>
      </c>
      <c r="G168" s="22">
        <f>IF(OR($A168="",$B168=""),"",'MPTO_working_2-way'!E167)</f>
        <v>1.7432664756446994</v>
      </c>
      <c r="H168" s="17">
        <f>IF(OR($A168="",$B168=""),"",'OddsRatio_working_2-way'!M167)</f>
        <v>2.3459547551454145</v>
      </c>
      <c r="I168" s="17">
        <f>IF(OR($A168="",$B168=""),"",'OddsRatio_working_2-way'!N167)</f>
        <v>1.7429670248402687</v>
      </c>
      <c r="J168" s="17">
        <f>IF('Log_working_2-way'!$D167="","",A168^('Log_working_2-way'!$D167))</f>
        <v>2.3524481110664444</v>
      </c>
      <c r="K168" s="22">
        <f>IF('Log_working_2-way'!$D167="","",B168^('Log_working_2-way'!$D167))</f>
        <v>1.7393999014212567</v>
      </c>
      <c r="L168" s="33">
        <f t="shared" si="81"/>
        <v>0.42893401015228422</v>
      </c>
      <c r="M168" s="33">
        <f t="shared" si="82"/>
        <v>0.57106598984771573</v>
      </c>
      <c r="N168" s="4">
        <v>100</v>
      </c>
      <c r="O168" s="4">
        <f t="shared" si="74"/>
        <v>55.55555555555555</v>
      </c>
      <c r="P168" s="4">
        <f t="shared" si="75"/>
        <v>40.828402366863905</v>
      </c>
      <c r="Q168" s="4">
        <f t="shared" si="76"/>
        <v>59.171597633136095</v>
      </c>
      <c r="R168" s="4">
        <f t="shared" si="77"/>
        <v>44.444444444444443</v>
      </c>
      <c r="S168" s="39">
        <f t="shared" si="78"/>
        <v>-3.6160420775805449</v>
      </c>
      <c r="T168" s="39">
        <f t="shared" si="79"/>
        <v>-3.6160420775805378</v>
      </c>
    </row>
    <row r="169" spans="1:20" ht="15" x14ac:dyDescent="0.25">
      <c r="A169">
        <v>2.23</v>
      </c>
      <c r="B169">
        <v>1.7</v>
      </c>
      <c r="C169" s="20">
        <f t="shared" si="80"/>
        <v>3.6665787391189752E-2</v>
      </c>
      <c r="D169" s="17">
        <f>IF(OR($A169="",$B169=""),"",A169*'MPTO_working_2-way'!$G168)</f>
        <v>2.3117647058823532</v>
      </c>
      <c r="E169" s="22">
        <f>IF(OR($A169="",$B169=""),"",B169*'MPTO_working_2-way'!$G168)</f>
        <v>1.7623318385650226</v>
      </c>
      <c r="F169" s="17">
        <f>IF(OR($A169="",$B169=""),"",'MPTO_working_2-way'!D168)</f>
        <v>2.3250536645200861</v>
      </c>
      <c r="G169" s="22">
        <f>IF(OR($A169="",$B169=""),"",'MPTO_working_2-way'!E168)</f>
        <v>1.754686415181671</v>
      </c>
      <c r="H169" s="17">
        <f>IF(OR($A169="",$B169=""),"",'OddsRatio_working_2-way'!M168)</f>
        <v>2.3255726525328053</v>
      </c>
      <c r="I169" s="17">
        <f>IF(OR($A169="",$B169=""),"",'OddsRatio_working_2-way'!N168)</f>
        <v>1.7543909404658247</v>
      </c>
      <c r="J169" s="17">
        <f>IF('Log_working_2-way'!$D168="","",A169^('Log_working_2-way'!$D168))</f>
        <v>2.3317115132269501</v>
      </c>
      <c r="K169" s="22">
        <f>IF('Log_working_2-way'!$D168="","",B169^('Log_working_2-way'!$D168))</f>
        <v>1.7509133848191525</v>
      </c>
      <c r="L169" s="33">
        <f t="shared" si="81"/>
        <v>0.43256997455470736</v>
      </c>
      <c r="M169" s="33">
        <f t="shared" si="82"/>
        <v>0.56743002544529253</v>
      </c>
      <c r="N169" s="4">
        <v>100</v>
      </c>
      <c r="O169" s="4">
        <f t="shared" si="74"/>
        <v>55.156950672645742</v>
      </c>
      <c r="P169" s="4">
        <f t="shared" si="75"/>
        <v>41.176470588235297</v>
      </c>
      <c r="Q169" s="4">
        <f t="shared" si="76"/>
        <v>58.82352941176471</v>
      </c>
      <c r="R169" s="4">
        <f t="shared" si="77"/>
        <v>44.843049327354265</v>
      </c>
      <c r="S169" s="39">
        <f t="shared" si="78"/>
        <v>-3.6665787391189681</v>
      </c>
      <c r="T169" s="39">
        <f t="shared" si="79"/>
        <v>-3.6665787391189681</v>
      </c>
    </row>
    <row r="170" spans="1:20" ht="15" x14ac:dyDescent="0.25">
      <c r="A170">
        <v>2.08</v>
      </c>
      <c r="B170">
        <v>1.81</v>
      </c>
      <c r="C170" s="20">
        <f t="shared" si="80"/>
        <v>3.3255418614534626E-2</v>
      </c>
      <c r="D170" s="17">
        <f>IF(OR($A170="",$B170=""),"",A170*'MPTO_working_2-way'!$G169)</f>
        <v>2.1491712707182322</v>
      </c>
      <c r="E170" s="22">
        <f>IF(OR($A170="",$B170=""),"",B170*'MPTO_working_2-way'!$G169)</f>
        <v>1.8701923076923077</v>
      </c>
      <c r="F170" s="17">
        <f>IF(OR($A170="",$B170=""),"",'MPTO_working_2-way'!D169)</f>
        <v>2.1545152798443401</v>
      </c>
      <c r="G170" s="22">
        <f>IF(OR($A170="",$B170=""),"",'MPTO_working_2-way'!E169)</f>
        <v>1.8661643699811639</v>
      </c>
      <c r="H170" s="17">
        <f>IF(OR($A170="",$B170=""),"",'OddsRatio_working_2-way'!M169)</f>
        <v>2.1547005383792519</v>
      </c>
      <c r="I170" s="17">
        <f>IF(OR($A170="",$B170=""),"",'OddsRatio_working_2-way'!N169)</f>
        <v>1.8660254037844384</v>
      </c>
      <c r="J170" s="17">
        <f>IF('Log_working_2-way'!$D169="","",A170^('Log_working_2-way'!$D169))</f>
        <v>2.1571440120474694</v>
      </c>
      <c r="K170" s="22">
        <f>IF('Log_working_2-way'!$D169="","",B170^('Log_working_2-way'!$D169))</f>
        <v>1.8641966683390954</v>
      </c>
      <c r="L170" s="33">
        <f t="shared" si="81"/>
        <v>0.46529562982005135</v>
      </c>
      <c r="M170" s="33">
        <f t="shared" si="82"/>
        <v>0.53470437017994854</v>
      </c>
      <c r="N170" s="4">
        <v>100</v>
      </c>
      <c r="O170" s="4">
        <f t="shared" si="74"/>
        <v>51.92307692307692</v>
      </c>
      <c r="P170" s="4">
        <f t="shared" si="75"/>
        <v>44.751381215469614</v>
      </c>
      <c r="Q170" s="4">
        <f t="shared" si="76"/>
        <v>55.248618784530393</v>
      </c>
      <c r="R170" s="4">
        <f t="shared" si="77"/>
        <v>48.076923076923073</v>
      </c>
      <c r="S170" s="39">
        <f t="shared" si="78"/>
        <v>-3.3255418614534733</v>
      </c>
      <c r="T170" s="39">
        <f t="shared" si="79"/>
        <v>-3.3255418614534591</v>
      </c>
    </row>
    <row r="171" spans="1:20" ht="15" x14ac:dyDescent="0.25">
      <c r="A171">
        <v>1.93</v>
      </c>
      <c r="B171">
        <v>1.95</v>
      </c>
      <c r="C171" s="20">
        <f t="shared" si="80"/>
        <v>3.0955227846419575E-2</v>
      </c>
      <c r="D171" s="17">
        <f>IF(OR($A171="",$B171=""),"",A171*'MPTO_working_2-way'!$G170)</f>
        <v>1.9897435897435898</v>
      </c>
      <c r="E171" s="22">
        <f>IF(OR($A171="",$B171=""),"",B171*'MPTO_working_2-way'!$G170)</f>
        <v>2.0103626943005182</v>
      </c>
      <c r="F171" s="17">
        <f>IF(OR($A171="",$B171=""),"",'MPTO_working_2-way'!D170)</f>
        <v>1.9894277785119598</v>
      </c>
      <c r="G171" s="22">
        <f>IF(OR($A171="",$B171=""),"",'MPTO_working_2-way'!E170)</f>
        <v>2.0106851876586083</v>
      </c>
      <c r="H171" s="17">
        <f>IF(OR($A171="",$B171=""),"",'OddsRatio_working_2-way'!M170)</f>
        <v>1.9894176915848294</v>
      </c>
      <c r="I171" s="17">
        <f>IF(OR($A171="",$B171=""),"",'OddsRatio_working_2-way'!N170)</f>
        <v>2.0106954914038573</v>
      </c>
      <c r="J171" s="17">
        <f>IF('Log_working_2-way'!$D170="","",A171^('Log_working_2-way'!$D170))</f>
        <v>1.9892742724695103</v>
      </c>
      <c r="K171" s="22">
        <f>IF('Log_working_2-way'!$D170="","",B171^('Log_working_2-way'!$D170))</f>
        <v>2.0108420160403986</v>
      </c>
      <c r="L171" s="33">
        <f t="shared" si="81"/>
        <v>0.50257731958762886</v>
      </c>
      <c r="M171" s="33">
        <f t="shared" si="82"/>
        <v>0.49742268041237114</v>
      </c>
      <c r="N171" s="4">
        <v>100</v>
      </c>
      <c r="O171" s="4">
        <f t="shared" si="74"/>
        <v>48.186528497409334</v>
      </c>
      <c r="P171" s="4">
        <f t="shared" si="75"/>
        <v>48.717948717948723</v>
      </c>
      <c r="Q171" s="4">
        <f t="shared" si="76"/>
        <v>51.282051282051292</v>
      </c>
      <c r="R171" s="4">
        <f t="shared" si="77"/>
        <v>51.81347150259068</v>
      </c>
      <c r="S171" s="39">
        <f t="shared" si="78"/>
        <v>-3.0955227846419575</v>
      </c>
      <c r="T171" s="39">
        <f t="shared" si="79"/>
        <v>-3.0955227846419575</v>
      </c>
    </row>
    <row r="172" spans="1:20" ht="15" x14ac:dyDescent="0.25">
      <c r="A172">
        <v>2.27</v>
      </c>
      <c r="B172">
        <v>1.68</v>
      </c>
      <c r="C172" s="20">
        <f t="shared" si="80"/>
        <v>3.5766729599328695E-2</v>
      </c>
      <c r="D172" s="17">
        <f>IF(OR($A172="",$B172=""),"",A172*'MPTO_working_2-way'!$G171)</f>
        <v>2.3511904761904763</v>
      </c>
      <c r="E172" s="22">
        <f>IF(OR($A172="",$B172=""),"",B172*'MPTO_working_2-way'!$G171)</f>
        <v>1.7400881057268722</v>
      </c>
      <c r="F172" s="17">
        <f>IF(OR($A172="",$B172=""),"",'MPTO_working_2-way'!D171)</f>
        <v>2.3660503784588656</v>
      </c>
      <c r="G172" s="22">
        <f>IF(OR($A172="",$B172=""),"",'MPTO_working_2-way'!E171)</f>
        <v>1.7320374239258789</v>
      </c>
      <c r="H172" s="17">
        <f>IF(OR($A172="",$B172=""),"",'OddsRatio_working_2-way'!M171)</f>
        <v>2.3666188418222287</v>
      </c>
      <c r="I172" s="17">
        <f>IF(OR($A172="",$B172=""),"",'OddsRatio_working_2-way'!N171)</f>
        <v>1.7317329231804059</v>
      </c>
      <c r="J172" s="17">
        <f>IF('Log_working_2-way'!$D171="","",A172^('Log_working_2-way'!$D171))</f>
        <v>2.37348902776783</v>
      </c>
      <c r="K172" s="22">
        <f>IF('Log_working_2-way'!$D171="","",B172^('Log_working_2-way'!$D171))</f>
        <v>1.72807279838637</v>
      </c>
      <c r="L172" s="33">
        <f t="shared" si="81"/>
        <v>0.42531645569620252</v>
      </c>
      <c r="M172" s="33">
        <f t="shared" si="82"/>
        <v>0.57468354430379742</v>
      </c>
      <c r="N172" s="4">
        <v>100</v>
      </c>
      <c r="O172" s="4">
        <f t="shared" si="74"/>
        <v>55.947136563876647</v>
      </c>
      <c r="P172" s="4">
        <f t="shared" si="75"/>
        <v>40.476190476190474</v>
      </c>
      <c r="Q172" s="4">
        <f t="shared" si="76"/>
        <v>59.523809523809526</v>
      </c>
      <c r="R172" s="4">
        <f t="shared" si="77"/>
        <v>44.052863436123346</v>
      </c>
      <c r="S172" s="39">
        <f t="shared" si="78"/>
        <v>-3.5766729599328784</v>
      </c>
      <c r="T172" s="39">
        <f t="shared" si="79"/>
        <v>-3.5766729599328713</v>
      </c>
    </row>
    <row r="173" spans="1:20" ht="15" x14ac:dyDescent="0.25">
      <c r="A173">
        <v>2.09</v>
      </c>
      <c r="B173">
        <v>1.8</v>
      </c>
      <c r="C173" s="20">
        <f t="shared" si="80"/>
        <v>3.4024455077086735E-2</v>
      </c>
      <c r="D173" s="17">
        <f>IF(OR($A173="",$B173=""),"",A173*'MPTO_working_2-way'!$G172)</f>
        <v>2.161111111111111</v>
      </c>
      <c r="E173" s="22">
        <f>IF(OR($A173="",$B173=""),"",B173*'MPTO_working_2-way'!$G172)</f>
        <v>1.8612440191387563</v>
      </c>
      <c r="F173" s="17">
        <f>IF(OR($A173="",$B173=""),"",'MPTO_working_2-way'!D172)</f>
        <v>2.1670506912442398</v>
      </c>
      <c r="G173" s="22">
        <f>IF(OR($A173="",$B173=""),"",'MPTO_working_2-way'!E172)</f>
        <v>1.8568608094768018</v>
      </c>
      <c r="H173" s="17">
        <f>IF(OR($A173="",$B173=""),"",'OddsRatio_working_2-way'!M172)</f>
        <v>2.1672617529928755</v>
      </c>
      <c r="I173" s="17">
        <f>IF(OR($A173="",$B173=""),"",'OddsRatio_working_2-way'!N172)</f>
        <v>1.8567058737562385</v>
      </c>
      <c r="J173" s="17">
        <f>IF('Log_working_2-way'!$D172="","",A173^('Log_working_2-way'!$D172))</f>
        <v>2.1699807722915003</v>
      </c>
      <c r="K173" s="22">
        <f>IF('Log_working_2-way'!$D172="","",B173^('Log_working_2-way'!$D172))</f>
        <v>1.8547149010332622</v>
      </c>
      <c r="L173" s="33">
        <f t="shared" si="81"/>
        <v>0.46272493573264784</v>
      </c>
      <c r="M173" s="33">
        <f t="shared" si="82"/>
        <v>0.53727506426735205</v>
      </c>
      <c r="N173" s="4">
        <v>100</v>
      </c>
      <c r="O173" s="4">
        <f t="shared" si="74"/>
        <v>52.153110047846894</v>
      </c>
      <c r="P173" s="4">
        <f t="shared" si="75"/>
        <v>44.444444444444443</v>
      </c>
      <c r="Q173" s="4">
        <f t="shared" si="76"/>
        <v>55.555555555555557</v>
      </c>
      <c r="R173" s="4">
        <f t="shared" si="77"/>
        <v>47.846889952153113</v>
      </c>
      <c r="S173" s="39">
        <f t="shared" si="78"/>
        <v>-3.4024455077086628</v>
      </c>
      <c r="T173" s="39">
        <f t="shared" si="79"/>
        <v>-3.4024455077086699</v>
      </c>
    </row>
    <row r="174" spans="1:20" ht="15" x14ac:dyDescent="0.25">
      <c r="A174">
        <v>2.36</v>
      </c>
      <c r="B174">
        <v>1.6</v>
      </c>
      <c r="C174" s="20">
        <f t="shared" si="80"/>
        <v>4.8728813559322015E-2</v>
      </c>
      <c r="D174" s="17">
        <f>IF(OR($A174="",$B174=""),"",A174*'MPTO_working_2-way'!$G173)</f>
        <v>2.4749999999999996</v>
      </c>
      <c r="E174" s="22">
        <f>IF(OR($A174="",$B174=""),"",B174*'MPTO_working_2-way'!$G173)</f>
        <v>1.6779661016949152</v>
      </c>
      <c r="F174" s="17">
        <f>IF(OR($A174="",$B174=""),"",'MPTO_working_2-way'!D173)</f>
        <v>2.5039787798408488</v>
      </c>
      <c r="G174" s="22">
        <f>IF(OR($A174="",$B174=""),"",'MPTO_working_2-way'!E173)</f>
        <v>1.6649029982363315</v>
      </c>
      <c r="H174" s="17">
        <f>IF(OR($A174="",$B174=""),"",'OddsRatio_working_2-way'!M173)</f>
        <v>2.5055453054181611</v>
      </c>
      <c r="I174" s="17">
        <f>IF(OR($A174="",$B174=""),"",'OddsRatio_working_2-way'!N173)</f>
        <v>1.6642111641550712</v>
      </c>
      <c r="J174" s="17">
        <f>IF('Log_working_2-way'!$D173="","",A174^('Log_working_2-way'!$D173))</f>
        <v>2.5192456431664252</v>
      </c>
      <c r="K174" s="22">
        <f>IF('Log_working_2-way'!$D173="","",B174^('Log_working_2-way'!$D173))</f>
        <v>1.6582214038240151</v>
      </c>
      <c r="L174" s="33">
        <f t="shared" si="81"/>
        <v>0.40404040404040409</v>
      </c>
      <c r="M174" s="33">
        <f t="shared" si="82"/>
        <v>0.59595959595959602</v>
      </c>
      <c r="N174" s="4">
        <v>100</v>
      </c>
      <c r="O174" s="4">
        <f t="shared" si="74"/>
        <v>57.627118644067799</v>
      </c>
      <c r="P174" s="4">
        <f t="shared" si="75"/>
        <v>37.5</v>
      </c>
      <c r="Q174" s="4">
        <f t="shared" si="76"/>
        <v>62.5</v>
      </c>
      <c r="R174" s="4">
        <f t="shared" si="77"/>
        <v>42.372881355932208</v>
      </c>
      <c r="S174" s="39">
        <f t="shared" si="78"/>
        <v>-4.8728813559322006</v>
      </c>
      <c r="T174" s="39">
        <f t="shared" si="79"/>
        <v>-4.8728813559322077</v>
      </c>
    </row>
    <row r="175" spans="1:20" ht="15" x14ac:dyDescent="0.25">
      <c r="A175">
        <v>1.77</v>
      </c>
      <c r="B175">
        <v>2.0699999999999998</v>
      </c>
      <c r="C175" s="20">
        <f t="shared" si="80"/>
        <v>4.8063538852042953E-2</v>
      </c>
      <c r="D175" s="17">
        <f>IF(OR($A175="",$B175=""),"",A175*'MPTO_working_2-way'!$G174)</f>
        <v>1.855072463768116</v>
      </c>
      <c r="E175" s="22">
        <f>IF(OR($A175="",$B175=""),"",B175*'MPTO_working_2-way'!$G174)</f>
        <v>2.1694915254237288</v>
      </c>
      <c r="F175" s="17">
        <f>IF(OR($A175="",$B175=""),"",'MPTO_working_2-way'!D174)</f>
        <v>1.848633921138273</v>
      </c>
      <c r="G175" s="22">
        <f>IF(OR($A175="",$B175=""),"",'MPTO_working_2-way'!E174)</f>
        <v>2.1783643984660661</v>
      </c>
      <c r="H175" s="17">
        <f>IF(OR($A175="",$B175=""),"",'OddsRatio_working_2-way'!M174)</f>
        <v>1.8483078263368193</v>
      </c>
      <c r="I175" s="17">
        <f>IF(OR($A175="",$B175=""),"",'OddsRatio_working_2-way'!N174)</f>
        <v>2.1788173690654498</v>
      </c>
      <c r="J175" s="17">
        <f>IF('Log_working_2-way'!$D174="","",A175^('Log_working_2-way'!$D174))</f>
        <v>1.8453528280410556</v>
      </c>
      <c r="K175" s="22">
        <f>IF('Log_working_2-way'!$D174="","",B175^('Log_working_2-way'!$D174))</f>
        <v>2.1829380192842547</v>
      </c>
      <c r="L175" s="33">
        <f t="shared" si="81"/>
        <v>0.5390625</v>
      </c>
      <c r="M175" s="33">
        <f t="shared" si="82"/>
        <v>0.4609375</v>
      </c>
      <c r="N175" s="4">
        <v>100</v>
      </c>
      <c r="O175" s="4">
        <f t="shared" si="74"/>
        <v>43.502824858757066</v>
      </c>
      <c r="P175" s="4">
        <f t="shared" si="75"/>
        <v>51.690821256038639</v>
      </c>
      <c r="Q175" s="4">
        <f t="shared" si="76"/>
        <v>48.309178743961354</v>
      </c>
      <c r="R175" s="4">
        <f t="shared" si="77"/>
        <v>56.497175141242941</v>
      </c>
      <c r="S175" s="39">
        <f t="shared" si="78"/>
        <v>-4.8063538852042882</v>
      </c>
      <c r="T175" s="39">
        <f t="shared" si="79"/>
        <v>-4.8063538852043024</v>
      </c>
    </row>
    <row r="176" spans="1:20" ht="15" x14ac:dyDescent="0.25">
      <c r="A176">
        <v>2.2999999999999998</v>
      </c>
      <c r="B176">
        <v>1.67</v>
      </c>
      <c r="C176" s="20">
        <f t="shared" si="80"/>
        <v>3.3585003905233002E-2</v>
      </c>
      <c r="D176" s="17">
        <f>IF(OR($A176="",$B176=""),"",A176*'MPTO_working_2-way'!$G175)</f>
        <v>2.3772455089820359</v>
      </c>
      <c r="E176" s="22">
        <f>IF(OR($A176="",$B176=""),"",B176*'MPTO_working_2-way'!$G175)</f>
        <v>1.7260869565217389</v>
      </c>
      <c r="F176" s="17">
        <f>IF(OR($A176="",$B176=""),"",'MPTO_working_2-way'!D175)</f>
        <v>2.3924011211460603</v>
      </c>
      <c r="G176" s="22">
        <f>IF(OR($A176="",$B176=""),"",'MPTO_working_2-way'!E175)</f>
        <v>1.7181838514873629</v>
      </c>
      <c r="H176" s="17">
        <f>IF(OR($A176="",$B176=""),"",'OddsRatio_working_2-way'!M175)</f>
        <v>2.3929459815307572</v>
      </c>
      <c r="I176" s="17">
        <f>IF(OR($A176="",$B176=""),"",'OddsRatio_working_2-way'!N175)</f>
        <v>1.7179029289427752</v>
      </c>
      <c r="J176" s="17">
        <f>IF('Log_working_2-way'!$D175="","",A176^('Log_working_2-way'!$D175))</f>
        <v>2.399943779582375</v>
      </c>
      <c r="K176" s="22">
        <f>IF('Log_working_2-way'!$D175="","",B176^('Log_working_2-way'!$D175))</f>
        <v>1.7143143993241288</v>
      </c>
      <c r="L176" s="33">
        <f t="shared" si="81"/>
        <v>0.42065491183879095</v>
      </c>
      <c r="M176" s="33">
        <f t="shared" si="82"/>
        <v>0.57934508816120911</v>
      </c>
      <c r="N176" s="4">
        <v>100</v>
      </c>
      <c r="O176" s="4">
        <f t="shared" si="74"/>
        <v>56.521739130434774</v>
      </c>
      <c r="P176" s="4">
        <f t="shared" si="75"/>
        <v>40.119760479041922</v>
      </c>
      <c r="Q176" s="4">
        <f t="shared" si="76"/>
        <v>59.880239520958092</v>
      </c>
      <c r="R176" s="4">
        <f t="shared" si="77"/>
        <v>43.478260869565219</v>
      </c>
      <c r="S176" s="39">
        <f t="shared" si="78"/>
        <v>-3.3585003905233179</v>
      </c>
      <c r="T176" s="39">
        <f t="shared" si="79"/>
        <v>-3.3585003905232966</v>
      </c>
    </row>
    <row r="177" spans="1:20" ht="15" x14ac:dyDescent="0.25">
      <c r="A177">
        <v>2.74</v>
      </c>
      <c r="B177">
        <v>1.5</v>
      </c>
      <c r="C177" s="20">
        <f t="shared" si="80"/>
        <v>3.1630170316301776E-2</v>
      </c>
      <c r="D177" s="17">
        <f>IF(OR($A177="",$B177=""),"",A177*'MPTO_working_2-way'!$G176)</f>
        <v>2.8266666666666671</v>
      </c>
      <c r="E177" s="22">
        <f>IF(OR($A177="",$B177=""),"",B177*'MPTO_working_2-way'!$G176)</f>
        <v>1.5474452554744527</v>
      </c>
      <c r="F177" s="17">
        <f>IF(OR($A177="",$B177=""),"",'MPTO_working_2-way'!D176)</f>
        <v>2.8641114982578402</v>
      </c>
      <c r="G177" s="22">
        <f>IF(OR($A177="",$B177=""),"",'MPTO_working_2-way'!E176)</f>
        <v>1.5364485981308411</v>
      </c>
      <c r="H177" s="17">
        <f>IF(OR($A177="",$B177=""),"",'OddsRatio_working_2-way'!M176)</f>
        <v>2.8654758106177636</v>
      </c>
      <c r="I177" s="17">
        <f>IF(OR($A177="",$B177=""),"",'OddsRatio_working_2-way'!N176)</f>
        <v>1.5360562674188976</v>
      </c>
      <c r="J177" s="17">
        <f>IF('Log_working_2-way'!$D176="","",A177^('Log_working_2-way'!$D176))</f>
        <v>2.8831096235514604</v>
      </c>
      <c r="K177" s="22">
        <f>IF('Log_working_2-way'!$D176="","",B177^('Log_working_2-way'!$D176))</f>
        <v>1.5310365299466371</v>
      </c>
      <c r="L177" s="33">
        <f t="shared" si="81"/>
        <v>0.3537735849056603</v>
      </c>
      <c r="M177" s="33">
        <f t="shared" si="82"/>
        <v>0.64622641509433953</v>
      </c>
      <c r="N177" s="4">
        <v>100</v>
      </c>
      <c r="O177" s="4">
        <f t="shared" si="74"/>
        <v>63.503649635036496</v>
      </c>
      <c r="P177" s="4">
        <f t="shared" si="75"/>
        <v>33.333333333333329</v>
      </c>
      <c r="Q177" s="4">
        <f t="shared" si="76"/>
        <v>66.666666666666657</v>
      </c>
      <c r="R177" s="4">
        <f t="shared" si="77"/>
        <v>36.496350364963504</v>
      </c>
      <c r="S177" s="39">
        <f t="shared" si="78"/>
        <v>-3.1630170316301616</v>
      </c>
      <c r="T177" s="39">
        <f t="shared" si="79"/>
        <v>-3.1630170316301758</v>
      </c>
    </row>
    <row r="178" spans="1:20" ht="15" x14ac:dyDescent="0.25">
      <c r="A178">
        <v>2.25</v>
      </c>
      <c r="B178">
        <v>1.69</v>
      </c>
      <c r="C178" s="20">
        <f t="shared" si="80"/>
        <v>3.6160420775805502E-2</v>
      </c>
      <c r="D178" s="17">
        <f>IF(OR($A178="",$B178=""),"",A178*'MPTO_working_2-way'!$G177)</f>
        <v>2.3313609467455625</v>
      </c>
      <c r="E178" s="22">
        <f>IF(OR($A178="",$B178=""),"",B178*'MPTO_working_2-way'!$G177)</f>
        <v>1.7511111111111113</v>
      </c>
      <c r="F178" s="17">
        <f>IF(OR($A178="",$B178=""),"",'MPTO_working_2-way'!D177)</f>
        <v>2.3454124903623752</v>
      </c>
      <c r="G178" s="22">
        <f>IF(OR($A178="",$B178=""),"",'MPTO_working_2-way'!E177)</f>
        <v>1.7432664756446994</v>
      </c>
      <c r="H178" s="17">
        <f>IF(OR($A178="",$B178=""),"",'OddsRatio_working_2-way'!M177)</f>
        <v>2.3459547551454145</v>
      </c>
      <c r="I178" s="17">
        <f>IF(OR($A178="",$B178=""),"",'OddsRatio_working_2-way'!N177)</f>
        <v>1.7429670248402687</v>
      </c>
      <c r="J178" s="17">
        <f>IF('Log_working_2-way'!$D177="","",A178^('Log_working_2-way'!$D177))</f>
        <v>2.3524481110664444</v>
      </c>
      <c r="K178" s="22">
        <f>IF('Log_working_2-way'!$D177="","",B178^('Log_working_2-way'!$D177))</f>
        <v>1.7393999014212567</v>
      </c>
      <c r="L178" s="33">
        <f t="shared" si="81"/>
        <v>0.42893401015228422</v>
      </c>
      <c r="M178" s="33">
        <f t="shared" si="82"/>
        <v>0.57106598984771573</v>
      </c>
      <c r="N178" s="4">
        <v>100</v>
      </c>
      <c r="O178" s="4">
        <f t="shared" si="74"/>
        <v>55.55555555555555</v>
      </c>
      <c r="P178" s="4">
        <f t="shared" si="75"/>
        <v>40.828402366863905</v>
      </c>
      <c r="Q178" s="4">
        <f t="shared" si="76"/>
        <v>59.171597633136095</v>
      </c>
      <c r="R178" s="4">
        <f t="shared" si="77"/>
        <v>44.444444444444443</v>
      </c>
      <c r="S178" s="39">
        <f t="shared" si="78"/>
        <v>-3.6160420775805449</v>
      </c>
      <c r="T178" s="39">
        <f t="shared" si="79"/>
        <v>-3.6160420775805378</v>
      </c>
    </row>
    <row r="179" spans="1:20" ht="15" x14ac:dyDescent="0.25">
      <c r="A179">
        <v>2.09</v>
      </c>
      <c r="B179">
        <v>1.82</v>
      </c>
      <c r="C179" s="20">
        <f t="shared" si="80"/>
        <v>2.7919448972080652E-2</v>
      </c>
      <c r="D179" s="17">
        <f>IF(OR($A179="",$B179=""),"",A179*'MPTO_working_2-way'!$G178)</f>
        <v>2.1483516483516483</v>
      </c>
      <c r="E179" s="22">
        <f>IF(OR($A179="",$B179=""),"",B179*'MPTO_working_2-way'!$G178)</f>
        <v>1.8708133971291869</v>
      </c>
      <c r="F179" s="17">
        <f>IF(OR($A179="",$B179=""),"",'MPTO_working_2-way'!D178)</f>
        <v>2.152810006225593</v>
      </c>
      <c r="G179" s="22">
        <f>IF(OR($A179="",$B179=""),"",'MPTO_working_2-way'!E178)</f>
        <v>1.8674456281604401</v>
      </c>
      <c r="H179" s="17">
        <f>IF(OR($A179="",$B179=""),"",'OddsRatio_working_2-way'!M178)</f>
        <v>2.1529389804681456</v>
      </c>
      <c r="I179" s="17">
        <f>IF(OR($A179="",$B179=""),"",'OddsRatio_working_2-way'!N178)</f>
        <v>1.8673485908108987</v>
      </c>
      <c r="J179" s="17">
        <f>IF('Log_working_2-way'!$D178="","",A179^('Log_working_2-way'!$D178))</f>
        <v>2.1549669469306498</v>
      </c>
      <c r="K179" s="22">
        <f>IF('Log_working_2-way'!$D178="","",B179^('Log_working_2-way'!$D178))</f>
        <v>1.8658256434588982</v>
      </c>
      <c r="L179" s="33">
        <f t="shared" si="81"/>
        <v>0.46547314578005117</v>
      </c>
      <c r="M179" s="33">
        <f t="shared" si="82"/>
        <v>0.53452685421994872</v>
      </c>
      <c r="N179" s="4">
        <v>100</v>
      </c>
      <c r="O179" s="4">
        <f t="shared" si="74"/>
        <v>52.153110047846894</v>
      </c>
      <c r="P179" s="4">
        <f t="shared" si="75"/>
        <v>45.054945054945051</v>
      </c>
      <c r="Q179" s="4">
        <f t="shared" si="76"/>
        <v>54.945054945054942</v>
      </c>
      <c r="R179" s="4">
        <f t="shared" si="77"/>
        <v>47.846889952153113</v>
      </c>
      <c r="S179" s="39">
        <f t="shared" si="78"/>
        <v>-2.7919448972080474</v>
      </c>
      <c r="T179" s="39">
        <f t="shared" si="79"/>
        <v>-2.7919448972080616</v>
      </c>
    </row>
    <row r="180" spans="1:20" ht="15" x14ac:dyDescent="0.25">
      <c r="A180">
        <v>2.21</v>
      </c>
      <c r="B180">
        <v>1.72</v>
      </c>
      <c r="C180" s="20">
        <f t="shared" si="80"/>
        <v>3.3884036620014824E-2</v>
      </c>
      <c r="D180" s="17">
        <f>IF(OR($A180="",$B180=""),"",A180*'MPTO_working_2-way'!$G179)</f>
        <v>2.2848837209302326</v>
      </c>
      <c r="E180" s="22">
        <f>IF(OR($A180="",$B180=""),"",B180*'MPTO_working_2-way'!$G179)</f>
        <v>1.7782805429864255</v>
      </c>
      <c r="F180" s="17">
        <f>IF(OR($A180="",$B180=""),"",'MPTO_working_2-way'!D179)</f>
        <v>2.2959652089876781</v>
      </c>
      <c r="G180" s="22">
        <f>IF(OR($A180="",$B180=""),"",'MPTO_working_2-way'!E179)</f>
        <v>1.7716256524981358</v>
      </c>
      <c r="H180" s="17">
        <f>IF(OR($A180="",$B180=""),"",'OddsRatio_working_2-way'!M179)</f>
        <v>2.2963624321753371</v>
      </c>
      <c r="I180" s="17">
        <f>IF(OR($A180="",$B180=""),"",'OddsRatio_working_2-way'!N179)</f>
        <v>1.7713892158398703</v>
      </c>
      <c r="J180" s="17">
        <f>IF('Log_working_2-way'!$D179="","",A180^('Log_working_2-way'!$D179))</f>
        <v>2.3014598613122459</v>
      </c>
      <c r="K180" s="22">
        <f>IF('Log_working_2-way'!$D179="","",B180^('Log_working_2-way'!$D179))</f>
        <v>1.7683679149287428</v>
      </c>
      <c r="L180" s="33">
        <f t="shared" si="81"/>
        <v>0.43765903307888038</v>
      </c>
      <c r="M180" s="33">
        <f t="shared" si="82"/>
        <v>0.56234096692111957</v>
      </c>
      <c r="N180" s="4">
        <v>100</v>
      </c>
      <c r="O180" s="4">
        <f t="shared" si="74"/>
        <v>54.751131221719454</v>
      </c>
      <c r="P180" s="4">
        <f t="shared" si="75"/>
        <v>41.860465116279073</v>
      </c>
      <c r="Q180" s="4">
        <f t="shared" si="76"/>
        <v>58.139534883720934</v>
      </c>
      <c r="R180" s="4">
        <f t="shared" si="77"/>
        <v>45.248868778280546</v>
      </c>
      <c r="S180" s="39">
        <f t="shared" si="78"/>
        <v>-3.3884036620014797</v>
      </c>
      <c r="T180" s="39">
        <f t="shared" si="79"/>
        <v>-3.3884036620014726</v>
      </c>
    </row>
    <row r="181" spans="1:20" ht="15" x14ac:dyDescent="0.25">
      <c r="A181">
        <v>2.31</v>
      </c>
      <c r="B181">
        <v>1.66</v>
      </c>
      <c r="C181" s="20">
        <f t="shared" si="80"/>
        <v>3.5310071454649705E-2</v>
      </c>
      <c r="D181" s="17">
        <f>IF(OR($A181="",$B181=""),"",A181*'MPTO_working_2-way'!$G180)</f>
        <v>2.3915662650602409</v>
      </c>
      <c r="E181" s="22">
        <f>IF(OR($A181="",$B181=""),"",B181*'MPTO_working_2-way'!$G180)</f>
        <v>1.7186147186147185</v>
      </c>
      <c r="F181" s="17">
        <f>IF(OR($A181="",$B181=""),"",'MPTO_working_2-way'!D180)</f>
        <v>2.4082145324373547</v>
      </c>
      <c r="G181" s="22">
        <f>IF(OR($A181="",$B181=""),"",'MPTO_working_2-way'!E180)</f>
        <v>1.7101190741649199</v>
      </c>
      <c r="H181" s="17">
        <f>IF(OR($A181="",$B181=""),"",'OddsRatio_working_2-way'!M180)</f>
        <v>2.4088465086191913</v>
      </c>
      <c r="I181" s="17">
        <f>IF(OR($A181="",$B181=""),"",'OddsRatio_working_2-way'!N180)</f>
        <v>1.7098005310600506</v>
      </c>
      <c r="J181" s="17">
        <f>IF('Log_working_2-way'!$D180="","",A181^('Log_working_2-way'!$D180))</f>
        <v>2.4165541184191208</v>
      </c>
      <c r="K181" s="22">
        <f>IF('Log_working_2-way'!$D180="","",B181^('Log_working_2-way'!$D180))</f>
        <v>1.7059384368003565</v>
      </c>
      <c r="L181" s="33">
        <f t="shared" si="81"/>
        <v>0.41813602015113349</v>
      </c>
      <c r="M181" s="33">
        <f t="shared" si="82"/>
        <v>0.58186397984886651</v>
      </c>
      <c r="N181" s="4">
        <v>100</v>
      </c>
      <c r="O181" s="4">
        <f t="shared" si="74"/>
        <v>56.709956709956707</v>
      </c>
      <c r="P181" s="4">
        <f t="shared" si="75"/>
        <v>39.759036144578317</v>
      </c>
      <c r="Q181" s="4">
        <f t="shared" si="76"/>
        <v>60.24096385542169</v>
      </c>
      <c r="R181" s="4">
        <f t="shared" si="77"/>
        <v>43.290043290043286</v>
      </c>
      <c r="S181" s="39">
        <f t="shared" si="78"/>
        <v>-3.531007145464983</v>
      </c>
      <c r="T181" s="39">
        <f t="shared" si="79"/>
        <v>-3.5310071454649687</v>
      </c>
    </row>
    <row r="182" spans="1:20" ht="15" x14ac:dyDescent="0.25">
      <c r="A182">
        <v>2.2599999999999998</v>
      </c>
      <c r="B182">
        <v>1.64</v>
      </c>
      <c r="C182" s="20">
        <f t="shared" si="80"/>
        <v>5.2233973667170197E-2</v>
      </c>
      <c r="D182" s="17">
        <f>IF(OR($A182="",$B182=""),"",A182*'MPTO_working_2-way'!$G181)</f>
        <v>2.3780487804878043</v>
      </c>
      <c r="E182" s="22">
        <f>IF(OR($A182="",$B182=""),"",B182*'MPTO_working_2-way'!$G181)</f>
        <v>1.7256637168141591</v>
      </c>
      <c r="F182" s="17">
        <f>IF(OR($A182="",$B182=""),"",'MPTO_working_2-way'!D181)</f>
        <v>2.4017625712804556</v>
      </c>
      <c r="G182" s="22">
        <f>IF(OR($A182="",$B182=""),"",'MPTO_working_2-way'!E181)</f>
        <v>1.7133875739644968</v>
      </c>
      <c r="H182" s="17">
        <f>IF(OR($A182="",$B182=""),"",'OddsRatio_working_2-way'!M181)</f>
        <v>2.4031215200402278</v>
      </c>
      <c r="I182" s="17">
        <f>IF(OR($A182="",$B182=""),"",'OddsRatio_working_2-way'!N181)</f>
        <v>1.7126966450997982</v>
      </c>
      <c r="J182" s="17">
        <f>IF('Log_working_2-way'!$D181="","",A182^('Log_working_2-way'!$D181))</f>
        <v>2.41431475154904</v>
      </c>
      <c r="K182" s="22">
        <f>IF('Log_working_2-way'!$D181="","",B182^('Log_working_2-way'!$D181))</f>
        <v>1.7070561902169741</v>
      </c>
      <c r="L182" s="33">
        <f t="shared" si="81"/>
        <v>0.42051282051282063</v>
      </c>
      <c r="M182" s="33">
        <f t="shared" si="82"/>
        <v>0.57948717948717954</v>
      </c>
      <c r="N182" s="4">
        <v>100</v>
      </c>
      <c r="O182" s="4">
        <f t="shared" si="74"/>
        <v>55.752212389380524</v>
      </c>
      <c r="P182" s="4">
        <f t="shared" si="75"/>
        <v>39.024390243902438</v>
      </c>
      <c r="Q182" s="4">
        <f t="shared" si="76"/>
        <v>60.975609756097562</v>
      </c>
      <c r="R182" s="4">
        <f t="shared" si="77"/>
        <v>44.247787610619469</v>
      </c>
      <c r="S182" s="39">
        <f t="shared" si="78"/>
        <v>-5.2233973667170375</v>
      </c>
      <c r="T182" s="39">
        <f t="shared" si="79"/>
        <v>-5.2233973667170304</v>
      </c>
    </row>
    <row r="183" spans="1:20" ht="15" x14ac:dyDescent="0.25">
      <c r="A183">
        <v>1.81</v>
      </c>
      <c r="B183">
        <v>2.1</v>
      </c>
      <c r="C183" s="20">
        <f t="shared" si="80"/>
        <v>2.8676664035780064E-2</v>
      </c>
      <c r="D183" s="17">
        <f>IF(OR($A183="",$B183=""),"",A183*'MPTO_working_2-way'!$G182)</f>
        <v>1.861904761904762</v>
      </c>
      <c r="E183" s="22">
        <f>IF(OR($A183="",$B183=""),"",B183*'MPTO_working_2-way'!$G182)</f>
        <v>2.160220994475138</v>
      </c>
      <c r="F183" s="17">
        <f>IF(OR($A183="",$B183=""),"",'MPTO_working_2-way'!D182)</f>
        <v>1.858225372769494</v>
      </c>
      <c r="G183" s="22">
        <f>IF(OR($A183="",$B183=""),"",'MPTO_working_2-way'!E182)</f>
        <v>2.1651951011107946</v>
      </c>
      <c r="H183" s="17">
        <f>IF(OR($A183="",$B183=""),"",'OddsRatio_working_2-way'!M182)</f>
        <v>1.8581163303210331</v>
      </c>
      <c r="I183" s="17">
        <f>IF(OR($A183="",$B183=""),"",'OddsRatio_working_2-way'!N182)</f>
        <v>2.1653431646335015</v>
      </c>
      <c r="J183" s="17">
        <f>IF('Log_working_2-way'!$D182="","",A183^('Log_working_2-way'!$D182))</f>
        <v>1.8564516354578522</v>
      </c>
      <c r="K183" s="22">
        <f>IF('Log_working_2-way'!$D182="","",B183^('Log_working_2-way'!$D182))</f>
        <v>2.1676082555034109</v>
      </c>
      <c r="L183" s="33">
        <f t="shared" si="81"/>
        <v>0.53708439897698212</v>
      </c>
      <c r="M183" s="33">
        <f t="shared" si="82"/>
        <v>0.46291560102301793</v>
      </c>
      <c r="N183" s="4">
        <v>100</v>
      </c>
      <c r="O183" s="4">
        <f t="shared" si="74"/>
        <v>44.751381215469614</v>
      </c>
      <c r="P183" s="4">
        <f t="shared" si="75"/>
        <v>52.38095238095238</v>
      </c>
      <c r="Q183" s="4">
        <f t="shared" si="76"/>
        <v>47.619047619047613</v>
      </c>
      <c r="R183" s="4">
        <f t="shared" si="77"/>
        <v>55.248618784530393</v>
      </c>
      <c r="S183" s="39">
        <f t="shared" si="78"/>
        <v>-2.8676664035779993</v>
      </c>
      <c r="T183" s="39">
        <f t="shared" si="79"/>
        <v>-2.8676664035780135</v>
      </c>
    </row>
    <row r="184" spans="1:20" ht="15" x14ac:dyDescent="0.25">
      <c r="A184">
        <v>2.71</v>
      </c>
      <c r="B184">
        <v>1.5</v>
      </c>
      <c r="C184" s="20">
        <f t="shared" si="80"/>
        <v>3.5670356703566997E-2</v>
      </c>
      <c r="D184" s="17">
        <f>IF(OR($A184="",$B184=""),"",A184*'MPTO_working_2-way'!$G183)</f>
        <v>2.8066666666666666</v>
      </c>
      <c r="E184" s="22">
        <f>IF(OR($A184="",$B184=""),"",B184*'MPTO_working_2-way'!$G183)</f>
        <v>1.5535055350553506</v>
      </c>
      <c r="F184" s="17">
        <f>IF(OR($A184="",$B184=""),"",'MPTO_working_2-way'!D183)</f>
        <v>2.847635726795096</v>
      </c>
      <c r="G184" s="22">
        <f>IF(OR($A184="",$B184=""),"",'MPTO_working_2-way'!E183)</f>
        <v>1.5412322274881518</v>
      </c>
      <c r="H184" s="17">
        <f>IF(OR($A184="",$B184=""),"",'OddsRatio_working_2-way'!M183)</f>
        <v>2.8493242008906927</v>
      </c>
      <c r="I184" s="17">
        <f>IF(OR($A184="",$B184=""),"",'OddsRatio_working_2-way'!N183)</f>
        <v>1.5407380704358749</v>
      </c>
      <c r="J184" s="17">
        <f>IF('Log_working_2-way'!$D183="","",A184^('Log_working_2-way'!$D183))</f>
        <v>2.8687154604017304</v>
      </c>
      <c r="K184" s="22">
        <f>IF('Log_working_2-way'!$D183="","",B184^('Log_working_2-way'!$D183))</f>
        <v>1.5351269474619433</v>
      </c>
      <c r="L184" s="33">
        <f t="shared" si="81"/>
        <v>0.35629453681710216</v>
      </c>
      <c r="M184" s="33">
        <f t="shared" si="82"/>
        <v>0.64370546318289779</v>
      </c>
      <c r="N184" s="4">
        <v>100</v>
      </c>
      <c r="O184" s="4">
        <f t="shared" si="74"/>
        <v>63.099630996309962</v>
      </c>
      <c r="P184" s="4">
        <f t="shared" si="75"/>
        <v>33.333333333333329</v>
      </c>
      <c r="Q184" s="4">
        <f t="shared" si="76"/>
        <v>66.666666666666657</v>
      </c>
      <c r="R184" s="4">
        <f t="shared" si="77"/>
        <v>36.900369003690038</v>
      </c>
      <c r="S184" s="39">
        <f t="shared" si="78"/>
        <v>-3.5670356703566952</v>
      </c>
      <c r="T184" s="39">
        <f t="shared" si="79"/>
        <v>-3.5670356703567094</v>
      </c>
    </row>
    <row r="185" spans="1:20" ht="15" x14ac:dyDescent="0.25">
      <c r="A185">
        <v>2.78</v>
      </c>
      <c r="B185">
        <v>1.47</v>
      </c>
      <c r="C185" s="20">
        <f t="shared" si="80"/>
        <v>3.9984339059364826E-2</v>
      </c>
      <c r="D185" s="17">
        <f>IF(OR($A185="",$B185=""),"",A185*'MPTO_working_2-way'!$G184)</f>
        <v>2.8911564625850339</v>
      </c>
      <c r="E185" s="22">
        <f>IF(OR($A185="",$B185=""),"",B185*'MPTO_working_2-way'!$G184)</f>
        <v>1.5287769784172662</v>
      </c>
      <c r="F185" s="17">
        <f>IF(OR($A185="",$B185=""),"",'MPTO_working_2-way'!D184)</f>
        <v>2.9436000864366494</v>
      </c>
      <c r="G185" s="22">
        <f>IF(OR($A185="",$B185=""),"",'MPTO_working_2-way'!E184)</f>
        <v>1.5145091353815365</v>
      </c>
      <c r="H185" s="17">
        <f>IF(OR($A185="",$B185=""),"",'OddsRatio_working_2-way'!M184)</f>
        <v>2.9460817152815526</v>
      </c>
      <c r="I185" s="17">
        <f>IF(OR($A185="",$B185=""),"",'OddsRatio_working_2-way'!N184)</f>
        <v>1.5138530371810843</v>
      </c>
      <c r="J185" s="17">
        <f>IF('Log_working_2-way'!$D184="","",A185^('Log_working_2-way'!$D184))</f>
        <v>2.971193219657303</v>
      </c>
      <c r="K185" s="22">
        <f>IF('Log_working_2-way'!$D184="","",B185^('Log_working_2-way'!$D184))</f>
        <v>1.5073069397899939</v>
      </c>
      <c r="L185" s="33">
        <f t="shared" si="81"/>
        <v>0.34588235294117647</v>
      </c>
      <c r="M185" s="33">
        <f t="shared" si="82"/>
        <v>0.65411764705882347</v>
      </c>
      <c r="N185" s="4">
        <v>100</v>
      </c>
      <c r="O185" s="4">
        <f t="shared" si="74"/>
        <v>64.02877697841727</v>
      </c>
      <c r="P185" s="4">
        <f t="shared" si="75"/>
        <v>31.972789115646258</v>
      </c>
      <c r="Q185" s="4">
        <f t="shared" si="76"/>
        <v>68.027210884353735</v>
      </c>
      <c r="R185" s="4">
        <f t="shared" si="77"/>
        <v>35.971223021582738</v>
      </c>
      <c r="S185" s="39">
        <f t="shared" si="78"/>
        <v>-3.9984339059364657</v>
      </c>
      <c r="T185" s="39">
        <f t="shared" si="79"/>
        <v>-3.99843390593648</v>
      </c>
    </row>
    <row r="186" spans="1:20" ht="15" x14ac:dyDescent="0.25">
      <c r="A186">
        <v>2.79</v>
      </c>
      <c r="B186">
        <v>1.47</v>
      </c>
      <c r="C186" s="20">
        <f t="shared" si="80"/>
        <v>3.8695047911637692E-2</v>
      </c>
      <c r="D186" s="17">
        <f>IF(OR($A186="",$B186=""),"",A186*'MPTO_working_2-way'!$G185)</f>
        <v>2.8979591836734691</v>
      </c>
      <c r="E186" s="22">
        <f>IF(OR($A186="",$B186=""),"",B186*'MPTO_working_2-way'!$G185)</f>
        <v>1.5268817204301073</v>
      </c>
      <c r="F186" s="17">
        <f>IF(OR($A186="",$B186=""),"",'MPTO_working_2-way'!D185)</f>
        <v>2.9491964189407831</v>
      </c>
      <c r="G186" s="22">
        <f>IF(OR($A186="",$B186=""),"",'MPTO_working_2-way'!E185)</f>
        <v>1.5130319296109787</v>
      </c>
      <c r="H186" s="17">
        <f>IF(OR($A186="",$B186=""),"",'OddsRatio_working_2-way'!M185)</f>
        <v>2.9515405807458559</v>
      </c>
      <c r="I186" s="17">
        <f>IF(OR($A186="",$B186=""),"",'OddsRatio_working_2-way'!N185)</f>
        <v>1.5124156832125992</v>
      </c>
      <c r="J186" s="17">
        <f>IF('Log_working_2-way'!$D185="","",A186^('Log_working_2-way'!$D185))</f>
        <v>2.9760334965497401</v>
      </c>
      <c r="K186" s="22">
        <f>IF('Log_working_2-way'!$D185="","",B186^('Log_working_2-way'!$D185))</f>
        <v>1.5060642958458816</v>
      </c>
      <c r="L186" s="33">
        <f t="shared" si="81"/>
        <v>0.34507042253521131</v>
      </c>
      <c r="M186" s="33">
        <f t="shared" si="82"/>
        <v>0.65492957746478886</v>
      </c>
      <c r="N186" s="4">
        <v>100</v>
      </c>
      <c r="O186" s="4">
        <f t="shared" ref="O186:O187" si="83">(1/A186)*((N186*A186)-N186)</f>
        <v>64.157706093189958</v>
      </c>
      <c r="P186" s="4">
        <f t="shared" ref="P186:P187" si="84">(1/B186)*((N186*B186)-N186)</f>
        <v>31.972789115646258</v>
      </c>
      <c r="Q186" s="4">
        <f t="shared" ref="Q186:Q187" si="85">(1/B186)*N186</f>
        <v>68.027210884353735</v>
      </c>
      <c r="R186" s="4">
        <f t="shared" ref="R186:R187" si="86">(1/A186)*N186</f>
        <v>35.842293906810035</v>
      </c>
      <c r="S186" s="39">
        <f t="shared" ref="S186:S187" si="87">O186-Q186</f>
        <v>-3.8695047911637772</v>
      </c>
      <c r="T186" s="39">
        <f t="shared" ref="T186:T187" si="88">P186-R186</f>
        <v>-3.8695047911637772</v>
      </c>
    </row>
    <row r="187" spans="1:20" ht="15" x14ac:dyDescent="0.25">
      <c r="A187">
        <v>1.78</v>
      </c>
      <c r="B187">
        <v>2.0699999999999998</v>
      </c>
      <c r="C187" s="20">
        <f t="shared" si="80"/>
        <v>4.4889540248602255E-2</v>
      </c>
      <c r="D187" s="17">
        <f>IF(OR($A187="",$B187=""),"",A187*'MPTO_working_2-way'!$G186)</f>
        <v>1.8599033816425121</v>
      </c>
      <c r="E187" s="22">
        <f>IF(OR($A187="",$B187=""),"",B187*'MPTO_working_2-way'!$G186)</f>
        <v>2.1629213483146064</v>
      </c>
      <c r="F187" s="17">
        <f>IF(OR($A187="",$B187=""),"",'MPTO_working_2-way'!D186)</f>
        <v>1.8540733658732955</v>
      </c>
      <c r="G187" s="22">
        <f>IF(OR($A187="",$B187=""),"",'MPTO_working_2-way'!E186)</f>
        <v>2.1708596005420371</v>
      </c>
      <c r="H187" s="17">
        <f>IF(OR($A187="",$B187=""),"",'OddsRatio_working_2-way'!M186)</f>
        <v>1.8537985492004672</v>
      </c>
      <c r="I187" s="17">
        <f>IF(OR($A187="",$B187=""),"",'OddsRatio_working_2-way'!N186)</f>
        <v>2.1712364713391024</v>
      </c>
      <c r="J187" s="17">
        <f>IF('Log_working_2-way'!$D186="","",A187^('Log_working_2-way'!$D186))</f>
        <v>1.8511289203643779</v>
      </c>
      <c r="K187" s="22">
        <f>IF('Log_working_2-way'!$D186="","",B187^('Log_working_2-way'!$D186))</f>
        <v>2.1749101411939322</v>
      </c>
      <c r="L187" s="33">
        <f t="shared" si="81"/>
        <v>0.53766233766233762</v>
      </c>
      <c r="M187" s="33">
        <f t="shared" si="82"/>
        <v>0.46233766233766244</v>
      </c>
      <c r="N187" s="4">
        <v>100</v>
      </c>
      <c r="O187" s="4">
        <f t="shared" si="83"/>
        <v>43.820224719101127</v>
      </c>
      <c r="P187" s="4">
        <f t="shared" si="84"/>
        <v>51.690821256038639</v>
      </c>
      <c r="Q187" s="4">
        <f t="shared" si="85"/>
        <v>48.309178743961354</v>
      </c>
      <c r="R187" s="4">
        <f t="shared" si="86"/>
        <v>56.17977528089888</v>
      </c>
      <c r="S187" s="39">
        <f t="shared" si="87"/>
        <v>-4.4889540248602273</v>
      </c>
      <c r="T187" s="39">
        <f t="shared" si="88"/>
        <v>-4.4889540248602415</v>
      </c>
    </row>
    <row r="188" spans="1:20" x14ac:dyDescent="0.2">
      <c r="C188" s="20" t="str">
        <f t="shared" si="80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1:20" x14ac:dyDescent="0.2">
      <c r="C189" s="20" t="str">
        <f t="shared" si="80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1:20" x14ac:dyDescent="0.2">
      <c r="C190" s="20" t="str">
        <f t="shared" si="80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1:20" x14ac:dyDescent="0.2">
      <c r="C191" s="20" t="str">
        <f t="shared" si="80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1:20" x14ac:dyDescent="0.2">
      <c r="C192" s="20" t="str">
        <f t="shared" si="80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80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80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89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89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89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89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89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89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89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89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89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89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89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89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89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89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89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89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89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89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89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89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89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89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89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89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89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89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89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89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89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89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89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89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89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89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89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89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89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89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89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89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89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89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89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89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89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89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89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89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89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89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89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89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89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89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89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89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89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89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89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89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89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89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89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89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90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90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90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90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90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90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90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90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90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90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90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90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90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90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90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90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90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90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90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90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90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90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90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90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90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90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90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90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90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90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90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90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90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90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90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90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90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90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90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90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90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90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90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90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90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90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90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90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90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90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90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90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90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90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90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90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90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90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90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90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90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90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90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90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91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91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91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91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91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91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91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91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91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91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91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91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91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91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91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91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91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91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91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91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91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91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91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91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91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91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91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91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91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91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91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91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91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91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91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91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91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91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91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91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91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91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91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91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91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91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91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91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91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91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91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91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91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91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91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91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91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91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91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91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91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91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91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91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92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92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92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92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92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92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92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92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92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92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92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92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92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92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92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92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92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92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92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92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92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92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92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92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92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92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92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92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92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92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92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92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92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92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92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92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92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92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92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92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92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92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92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92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92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92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92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92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92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92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92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92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92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92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92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92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92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92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92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92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92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92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92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92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93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93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93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93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93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93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93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93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93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93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93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93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93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93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93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93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93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93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93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93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93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93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93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93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93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93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93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93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93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93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93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93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93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93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93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93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93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93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93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93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93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93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93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93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93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93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93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93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93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93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93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93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93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93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93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93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93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93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93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93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93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93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93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93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94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94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94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94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94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94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94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94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94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94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94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94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94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94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94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94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94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94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94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94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94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94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94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94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94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94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94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94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94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94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94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94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94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94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94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94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94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94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94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94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94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94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94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94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94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94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94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94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94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94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94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94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94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94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94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94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94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94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94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94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94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94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94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94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95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95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95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95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95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95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95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95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95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95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95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95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95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95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95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95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95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95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95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95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95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95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95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95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95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95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95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95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95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95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95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95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95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95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95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95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95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95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95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95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95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95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95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95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95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95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95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95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95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95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95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95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95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95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95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95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95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95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95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95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95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95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95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95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96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96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96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96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96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96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96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96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96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96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96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96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96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96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9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9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9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9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9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9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9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9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9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9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9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9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9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9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9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9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9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9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9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9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9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9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9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9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9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9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9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9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9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9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9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9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9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9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9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9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9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9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9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9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9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9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9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9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9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9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9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9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9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9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9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9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9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9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9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9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9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9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9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9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9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9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9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9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9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9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9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9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9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9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9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9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9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9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9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9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9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9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9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9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9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9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9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9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9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9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9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9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9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9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9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9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9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9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9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9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9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9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9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9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9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9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9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9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9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9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9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9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9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9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9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9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9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9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002"/>
  <sheetViews>
    <sheetView tabSelected="1" zoomScale="80" zoomScaleNormal="80" workbookViewId="0">
      <pane ySplit="2" topLeftCell="A627" activePane="bottomLeft" state="frozen"/>
      <selection pane="bottomLeft" activeCell="AD639" sqref="AD63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31" width="10" style="45"/>
    <col min="32" max="33" width="10" style="4"/>
    <col min="34" max="35" width="10" style="45"/>
    <col min="36" max="16384" width="10" style="4"/>
  </cols>
  <sheetData>
    <row r="1" spans="1:35" s="13" customFormat="1" x14ac:dyDescent="0.2">
      <c r="A1" s="76" t="s">
        <v>9</v>
      </c>
      <c r="B1" s="76"/>
      <c r="C1" s="77"/>
      <c r="D1" s="18"/>
      <c r="E1" s="78" t="s">
        <v>25</v>
      </c>
      <c r="F1" s="76"/>
      <c r="G1" s="77"/>
      <c r="H1" s="78" t="s">
        <v>23</v>
      </c>
      <c r="I1" s="76"/>
      <c r="J1" s="77"/>
      <c r="K1" s="78" t="s">
        <v>11</v>
      </c>
      <c r="L1" s="76"/>
      <c r="M1" s="77"/>
      <c r="N1" s="78" t="s">
        <v>181</v>
      </c>
      <c r="O1" s="76"/>
      <c r="P1" s="76"/>
      <c r="Q1" s="13" t="s">
        <v>32</v>
      </c>
      <c r="R1" s="13" t="s">
        <v>33</v>
      </c>
      <c r="S1" s="34" t="s">
        <v>180</v>
      </c>
      <c r="T1" s="13" t="s">
        <v>216</v>
      </c>
      <c r="U1" s="13" t="s">
        <v>207</v>
      </c>
      <c r="V1" s="13" t="s">
        <v>208</v>
      </c>
      <c r="W1" s="13" t="s">
        <v>209</v>
      </c>
      <c r="X1" s="13" t="s">
        <v>210</v>
      </c>
      <c r="Y1" s="13" t="s">
        <v>211</v>
      </c>
      <c r="Z1" s="13" t="s">
        <v>212</v>
      </c>
      <c r="AA1" s="13" t="s">
        <v>213</v>
      </c>
      <c r="AB1" s="13" t="s">
        <v>214</v>
      </c>
      <c r="AC1" s="13" t="s">
        <v>215</v>
      </c>
      <c r="AD1" s="44" t="s">
        <v>447</v>
      </c>
      <c r="AE1" s="44" t="s">
        <v>448</v>
      </c>
      <c r="AF1" s="13" t="s">
        <v>445</v>
      </c>
      <c r="AG1" s="13" t="s">
        <v>446</v>
      </c>
      <c r="AH1" s="44" t="s">
        <v>398</v>
      </c>
      <c r="AI1" s="44" t="s">
        <v>453</v>
      </c>
    </row>
    <row r="2" spans="1:35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5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  <c r="AD3" s="45"/>
      <c r="AE3" s="45"/>
      <c r="AH3" s="45"/>
      <c r="AI3" s="45"/>
    </row>
    <row r="4" spans="1:35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  <c r="AD4" s="45"/>
      <c r="AE4" s="45"/>
      <c r="AH4" s="45"/>
      <c r="AI4" s="45"/>
    </row>
    <row r="5" spans="1:35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  <c r="AD5" s="45"/>
      <c r="AE5" s="45"/>
      <c r="AH5" s="45"/>
      <c r="AI5" s="45"/>
    </row>
    <row r="6" spans="1:35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  <c r="AD6" s="45"/>
      <c r="AE6" s="45"/>
      <c r="AH6" s="45"/>
      <c r="AI6" s="45"/>
    </row>
    <row r="7" spans="1:35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  <c r="AD7" s="45"/>
      <c r="AE7" s="45"/>
      <c r="AH7" s="45"/>
      <c r="AI7" s="45"/>
    </row>
    <row r="8" spans="1:35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5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5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5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5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5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5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5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5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  <c r="AD35" s="46"/>
      <c r="AE35" s="46"/>
      <c r="AH35" s="46"/>
      <c r="AI35" s="46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5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5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5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5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187" si="30">(1/A180)*((T180*A180)-T180)</f>
        <v>15.785310734463275</v>
      </c>
      <c r="V180" s="4">
        <f t="shared" ref="V180:V187" si="31">(1/B180)*((T180*B180)-T180)</f>
        <v>14.691029900332227</v>
      </c>
      <c r="W180" s="4">
        <f t="shared" ref="W180:W187" si="32">(1/C180)*((T180*C180)-T180)</f>
        <v>12.79497907949791</v>
      </c>
      <c r="X180" s="4">
        <f t="shared" ref="X180:X187" si="33">((1/B180)+(1/C180))*T180</f>
        <v>16.513991020169865</v>
      </c>
      <c r="Y180" s="4">
        <f t="shared" ref="Y180:Y187" si="34">((1/A180)+(1/C180))*T180</f>
        <v>15.419710186038817</v>
      </c>
      <c r="Z180" s="4">
        <f t="shared" ref="Z180:Z187" si="35">((1/A180)+(1/B180))*T180</f>
        <v>13.523659365204498</v>
      </c>
      <c r="AA180" s="4">
        <f t="shared" ref="AA180:AA187" si="36">U180-X180</f>
        <v>-0.72868028570658971</v>
      </c>
      <c r="AB180" s="4">
        <f t="shared" ref="AB180:AB187" si="37">V180-Y180</f>
        <v>-0.72868028570658971</v>
      </c>
      <c r="AC180" s="4">
        <f t="shared" ref="AC180:AC187" si="38">W180-Z180</f>
        <v>-0.72868028570658794</v>
      </c>
    </row>
    <row r="181" spans="1:35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5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5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5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5" s="55" customFormat="1" ht="15" x14ac:dyDescent="0.25">
      <c r="A185" s="47">
        <v>2.4300000000000002</v>
      </c>
      <c r="B185" s="47">
        <v>3.04</v>
      </c>
      <c r="C185" s="47">
        <v>3.46</v>
      </c>
      <c r="D185" s="48">
        <f t="shared" si="17"/>
        <v>2.948734320637092E-2</v>
      </c>
      <c r="E185" s="49">
        <f>IF(OR($A185="",$B185="",$C185=""),"",A185*'MPTO_working_3-way'!$I184)</f>
        <v>2.5016542439914815</v>
      </c>
      <c r="F185" s="50">
        <f>IF(OR($A185="",$B185="",$C185=""),"",B185*'MPTO_working_3-way'!$I184)</f>
        <v>3.1296415233473676</v>
      </c>
      <c r="G185" s="51">
        <f>IF(OR($A185="",$B185="",$C185=""),"",C185*'MPTO_working_3-way'!$I184)</f>
        <v>3.5620262074940432</v>
      </c>
      <c r="H185" s="49">
        <f>IF(OR($A185="",$B185="",$C185=""),"",'MPTO_working_3-way'!E184)</f>
        <v>2.4894601278015185</v>
      </c>
      <c r="I185" s="50">
        <f>IF(OR($A185="",$B185="",$C185=""),"",'MPTO_working_3-way'!F184)</f>
        <v>3.1336345928386895</v>
      </c>
      <c r="J185" s="51">
        <f>IF(OR($A185="",$B185="",$C185=""),"",'MPTO_working_3-way'!G184)</f>
        <v>3.5818129297242991</v>
      </c>
      <c r="K185" s="49">
        <f>IF(OR($A185="",$B185="",$C185=""),"",'OddsRatio_working_3-way'!H184)</f>
        <v>2.4949585804921517</v>
      </c>
      <c r="L185" s="50">
        <f>IF(OR($A185="",$B185="",$C185=""),"",'OddsRatio_working_3-way'!I184)</f>
        <v>3.132668184758034</v>
      </c>
      <c r="M185" s="51">
        <f>IF(OR($A185="",$B185="",$C185=""),"",'OddsRatio_working_3-way'!J184)</f>
        <v>3.5717469286788055</v>
      </c>
      <c r="N185" s="52">
        <f t="shared" si="18"/>
        <v>39.973549598303528</v>
      </c>
      <c r="O185" s="53">
        <f t="shared" si="19"/>
        <v>31.952541290749203</v>
      </c>
      <c r="P185" s="53">
        <f t="shared" si="20"/>
        <v>28.073909110947277</v>
      </c>
      <c r="Q185" s="47" t="s">
        <v>72</v>
      </c>
      <c r="R185" s="47" t="s">
        <v>36</v>
      </c>
      <c r="S185" s="54" t="s">
        <v>190</v>
      </c>
      <c r="T185" s="55">
        <v>22</v>
      </c>
      <c r="U185" s="55">
        <f t="shared" si="30"/>
        <v>12.946502057613168</v>
      </c>
      <c r="V185" s="55">
        <f t="shared" si="31"/>
        <v>14.763157894736842</v>
      </c>
      <c r="W185" s="55">
        <f t="shared" si="32"/>
        <v>15.64161849710983</v>
      </c>
      <c r="X185" s="55">
        <f t="shared" si="33"/>
        <v>13.595223608153331</v>
      </c>
      <c r="Y185" s="55">
        <f t="shared" si="34"/>
        <v>15.411879445277004</v>
      </c>
      <c r="Z185" s="55">
        <f t="shared" si="35"/>
        <v>16.290340047649988</v>
      </c>
      <c r="AA185" s="55">
        <f t="shared" si="36"/>
        <v>-0.64872155054016289</v>
      </c>
      <c r="AB185" s="55">
        <f t="shared" si="37"/>
        <v>-0.64872155054016112</v>
      </c>
      <c r="AC185" s="55">
        <f t="shared" si="38"/>
        <v>-0.64872155054015757</v>
      </c>
      <c r="AD185" s="56"/>
      <c r="AE185" s="56"/>
      <c r="AH185" s="56"/>
      <c r="AI185" s="56"/>
    </row>
    <row r="186" spans="1:35" s="28" customFormat="1" ht="15" x14ac:dyDescent="0.25">
      <c r="A186" s="23">
        <v>3.61</v>
      </c>
      <c r="B186" s="23">
        <v>3.67</v>
      </c>
      <c r="C186" s="23">
        <v>2.09</v>
      </c>
      <c r="D186" s="24">
        <f t="shared" si="17"/>
        <v>2.7956773803536228E-2</v>
      </c>
      <c r="E186" s="25">
        <f>IF(OR($A186="",$B186="",$C186=""),"",A186*'MPTO_working_3-way'!$I185)</f>
        <v>3.7109239534307656</v>
      </c>
      <c r="F186" s="26">
        <f>IF(OR($A186="",$B186="",$C186=""),"",B186*'MPTO_working_3-way'!$I185)</f>
        <v>3.772601359858978</v>
      </c>
      <c r="G186" s="27">
        <f>IF(OR($A186="",$B186="",$C186=""),"",C186*'MPTO_working_3-way'!$I185)</f>
        <v>2.1484296572493906</v>
      </c>
      <c r="H186" s="25"/>
      <c r="I186" s="26"/>
      <c r="J186" s="27"/>
      <c r="K186" s="25"/>
      <c r="L186" s="26"/>
      <c r="M186" s="27"/>
      <c r="N186" s="40">
        <f t="shared" ref="N186:N201" si="39">(1/E186)* 100</f>
        <v>26.947466791268937</v>
      </c>
      <c r="O186" s="41">
        <f t="shared" ref="O186:O201" si="40">(1/F186)* 100</f>
        <v>26.506908751084708</v>
      </c>
      <c r="P186" s="41">
        <f t="shared" ref="P186:P201" si="41">(1/G186)* 100</f>
        <v>46.545624457646348</v>
      </c>
      <c r="Q186" s="23" t="s">
        <v>239</v>
      </c>
      <c r="R186" s="23" t="s">
        <v>245</v>
      </c>
      <c r="S186" s="43">
        <v>44127</v>
      </c>
      <c r="T186" s="28">
        <v>100</v>
      </c>
      <c r="U186" s="28">
        <f t="shared" si="30"/>
        <v>72.29916897506925</v>
      </c>
      <c r="V186" s="28">
        <f t="shared" si="31"/>
        <v>72.752043596730246</v>
      </c>
      <c r="W186" s="28">
        <f t="shared" si="32"/>
        <v>52.153110047846894</v>
      </c>
      <c r="X186" s="28">
        <f t="shared" si="33"/>
        <v>75.094846355422874</v>
      </c>
      <c r="Y186" s="28">
        <f t="shared" si="34"/>
        <v>75.54772097708387</v>
      </c>
      <c r="Z186" s="28">
        <f t="shared" si="35"/>
        <v>54.948787428200504</v>
      </c>
      <c r="AA186" s="28">
        <f t="shared" si="36"/>
        <v>-2.7956773803536237</v>
      </c>
      <c r="AB186" s="28">
        <f t="shared" si="37"/>
        <v>-2.7956773803536237</v>
      </c>
      <c r="AC186" s="28">
        <f t="shared" si="38"/>
        <v>-2.7956773803536095</v>
      </c>
      <c r="AD186" s="46"/>
      <c r="AE186" s="46"/>
      <c r="AF186">
        <v>1.71</v>
      </c>
      <c r="AG186">
        <v>2.2200000000000002</v>
      </c>
      <c r="AH186" s="46"/>
      <c r="AI186" s="46"/>
    </row>
    <row r="187" spans="1:35" ht="15" x14ac:dyDescent="0.25">
      <c r="A187">
        <v>1.93</v>
      </c>
      <c r="B187">
        <v>4.04</v>
      </c>
      <c r="C187">
        <v>3.87</v>
      </c>
      <c r="D187" s="48">
        <f t="shared" si="17"/>
        <v>2.4057400317691879E-2</v>
      </c>
      <c r="E187" s="49">
        <f>IF(OR($A187="",$B187="",$C187=""),"",A187*'MPTO_working_3-way'!$I186)</f>
        <v>1.9764307826131453</v>
      </c>
      <c r="F187" s="50">
        <f>IF(OR($A187="",$B187="",$C187=""),"",B187*'MPTO_working_3-way'!$I186)</f>
        <v>4.1371918972834756</v>
      </c>
      <c r="G187" s="51">
        <f>IF(OR($A187="",$B187="",$C187=""),"",C187*'MPTO_working_3-way'!$I186)</f>
        <v>3.9631021392294676</v>
      </c>
      <c r="H187" s="17"/>
      <c r="I187" s="21"/>
      <c r="J187" s="22"/>
      <c r="K187" s="17"/>
      <c r="L187" s="21"/>
      <c r="M187" s="22"/>
      <c r="N187" s="52">
        <f t="shared" si="39"/>
        <v>50.596257091171502</v>
      </c>
      <c r="O187" s="53">
        <f t="shared" si="40"/>
        <v>24.170984204445791</v>
      </c>
      <c r="P187" s="53">
        <f t="shared" si="41"/>
        <v>25.232758704382686</v>
      </c>
      <c r="Q187" t="s">
        <v>370</v>
      </c>
      <c r="R187" t="s">
        <v>368</v>
      </c>
      <c r="S187" s="42">
        <v>44127</v>
      </c>
      <c r="T187" s="4">
        <v>100</v>
      </c>
      <c r="U187" s="4">
        <f t="shared" si="30"/>
        <v>48.186528497409334</v>
      </c>
      <c r="V187" s="4">
        <f t="shared" si="31"/>
        <v>75.247524752475243</v>
      </c>
      <c r="W187" s="4">
        <f t="shared" si="32"/>
        <v>74.160206718346245</v>
      </c>
      <c r="X187" s="4">
        <f t="shared" si="33"/>
        <v>50.592268529178497</v>
      </c>
      <c r="Y187" s="4">
        <f t="shared" si="34"/>
        <v>77.653264784244428</v>
      </c>
      <c r="Z187" s="4">
        <f t="shared" si="35"/>
        <v>76.56594675011543</v>
      </c>
      <c r="AA187" s="4">
        <f t="shared" si="36"/>
        <v>-2.4057400317691631</v>
      </c>
      <c r="AB187" s="4">
        <f t="shared" si="37"/>
        <v>-2.4057400317691844</v>
      </c>
      <c r="AC187" s="4">
        <f t="shared" si="38"/>
        <v>-2.4057400317691844</v>
      </c>
      <c r="AF187">
        <v>1.58</v>
      </c>
      <c r="AG187">
        <v>2.5299999999999998</v>
      </c>
    </row>
    <row r="188" spans="1:35" ht="15" x14ac:dyDescent="0.25">
      <c r="A188">
        <v>2.6</v>
      </c>
      <c r="B188">
        <v>3.31</v>
      </c>
      <c r="C188">
        <v>2.93</v>
      </c>
      <c r="D188" s="48">
        <f t="shared" si="17"/>
        <v>2.8027116568407173E-2</v>
      </c>
      <c r="E188" s="49">
        <f>IF(OR($A188="",$B188="",$C188=""),"",A188*'MPTO_working_3-way'!$I187)</f>
        <v>2.6728705030778586</v>
      </c>
      <c r="F188" s="50">
        <f>IF(OR($A188="",$B188="",$C188=""),"",B188*'MPTO_working_3-way'!$I187)</f>
        <v>3.4027697558414278</v>
      </c>
      <c r="G188" s="51">
        <f>IF(OR($A188="",$B188="",$C188=""),"",C188*'MPTO_working_3-way'!$I187)</f>
        <v>3.0121194515454333</v>
      </c>
      <c r="H188" s="17"/>
      <c r="I188" s="21"/>
      <c r="J188" s="22"/>
      <c r="K188" s="17"/>
      <c r="L188" s="21"/>
      <c r="M188" s="22"/>
      <c r="N188" s="52">
        <f t="shared" si="39"/>
        <v>37.412961041265632</v>
      </c>
      <c r="O188" s="53">
        <f t="shared" si="40"/>
        <v>29.387824382867265</v>
      </c>
      <c r="P188" s="53">
        <f t="shared" si="41"/>
        <v>33.199214575867117</v>
      </c>
      <c r="Q188" t="s">
        <v>364</v>
      </c>
      <c r="R188" t="s">
        <v>379</v>
      </c>
      <c r="S188" s="42">
        <v>44127</v>
      </c>
      <c r="T188" s="4">
        <v>100</v>
      </c>
      <c r="U188" s="4">
        <f t="shared" ref="U188:U196" si="42">(1/A188)*((T188*A188)-T188)</f>
        <v>61.538461538461533</v>
      </c>
      <c r="V188" s="4">
        <f t="shared" ref="V188:V196" si="43">(1/B188)*((T188*B188)-T188)</f>
        <v>69.78851963746223</v>
      </c>
      <c r="W188" s="4">
        <f t="shared" ref="W188:W196" si="44">(1/C188)*((T188*C188)-T188)</f>
        <v>65.870307167235495</v>
      </c>
      <c r="X188" s="4">
        <f t="shared" ref="X188:X196" si="45">((1/B188)+(1/C188))*T188</f>
        <v>64.341173195302261</v>
      </c>
      <c r="Y188" s="4">
        <f t="shared" ref="Y188:Y196" si="46">((1/A188)+(1/C188))*T188</f>
        <v>72.591231294302958</v>
      </c>
      <c r="Z188" s="4">
        <f t="shared" ref="Z188:Z196" si="47">((1/A188)+(1/B188))*T188</f>
        <v>68.673018824076209</v>
      </c>
      <c r="AA188" s="4">
        <f t="shared" ref="AA188:AA196" si="48">U188-X188</f>
        <v>-2.802711656840728</v>
      </c>
      <c r="AB188" s="4">
        <f t="shared" ref="AB188:AB196" si="49">V188-Y188</f>
        <v>-2.802711656840728</v>
      </c>
      <c r="AC188" s="4">
        <f t="shared" ref="AC188:AC196" si="50">W188-Z188</f>
        <v>-2.8027116568407138</v>
      </c>
      <c r="AF188">
        <v>1.94</v>
      </c>
      <c r="AG188">
        <v>1.94</v>
      </c>
    </row>
    <row r="189" spans="1:35" ht="15" x14ac:dyDescent="0.25">
      <c r="A189">
        <v>1.85</v>
      </c>
      <c r="B189">
        <v>3.98</v>
      </c>
      <c r="C189">
        <v>4.18</v>
      </c>
      <c r="D189" s="48">
        <f t="shared" si="17"/>
        <v>3.103127170834119E-2</v>
      </c>
      <c r="E189" s="49">
        <f>IF(OR($A189="",$B189="",$C189=""),"",A189*'MPTO_working_3-way'!$I188)</f>
        <v>1.9074078526604312</v>
      </c>
      <c r="F189" s="50">
        <f>IF(OR($A189="",$B189="",$C189=""),"",B189*'MPTO_working_3-way'!$I188)</f>
        <v>4.103504461399198</v>
      </c>
      <c r="G189" s="51">
        <f>IF(OR($A189="",$B189="",$C189=""),"",C189*'MPTO_working_3-way'!$I188)</f>
        <v>4.3097107157408656</v>
      </c>
      <c r="H189" s="17"/>
      <c r="I189" s="21"/>
      <c r="J189" s="22"/>
      <c r="K189" s="17"/>
      <c r="L189" s="21"/>
      <c r="M189" s="22"/>
      <c r="N189" s="52">
        <f t="shared" si="39"/>
        <v>52.427172227754603</v>
      </c>
      <c r="O189" s="53">
        <f t="shared" si="40"/>
        <v>24.369414226468848</v>
      </c>
      <c r="P189" s="53">
        <f t="shared" si="41"/>
        <v>23.203413545776559</v>
      </c>
      <c r="Q189" t="s">
        <v>363</v>
      </c>
      <c r="R189" t="s">
        <v>393</v>
      </c>
      <c r="S189" s="42">
        <v>44127</v>
      </c>
      <c r="T189" s="4">
        <v>100</v>
      </c>
      <c r="U189" s="4">
        <f t="shared" si="42"/>
        <v>45.945945945945937</v>
      </c>
      <c r="V189" s="4">
        <f t="shared" si="43"/>
        <v>74.874371859296474</v>
      </c>
      <c r="W189" s="4">
        <f t="shared" si="44"/>
        <v>76.076555023923447</v>
      </c>
      <c r="X189" s="4">
        <f t="shared" si="45"/>
        <v>49.049073116780072</v>
      </c>
      <c r="Y189" s="4">
        <f t="shared" si="46"/>
        <v>77.977499030130602</v>
      </c>
      <c r="Z189" s="4">
        <f t="shared" si="47"/>
        <v>79.179682194757561</v>
      </c>
      <c r="AA189" s="4">
        <f t="shared" si="48"/>
        <v>-3.103127170834135</v>
      </c>
      <c r="AB189" s="4">
        <f t="shared" si="49"/>
        <v>-3.1031271708341279</v>
      </c>
      <c r="AC189" s="4">
        <f t="shared" si="50"/>
        <v>-3.1031271708341137</v>
      </c>
      <c r="AF189">
        <v>1.78</v>
      </c>
      <c r="AG189">
        <v>2.13</v>
      </c>
    </row>
    <row r="190" spans="1:35" ht="15" x14ac:dyDescent="0.25">
      <c r="A190">
        <v>2.13</v>
      </c>
      <c r="B190">
        <v>3.83</v>
      </c>
      <c r="C190">
        <v>3.44</v>
      </c>
      <c r="D190" s="48">
        <f t="shared" si="17"/>
        <v>2.1277848237847286E-2</v>
      </c>
      <c r="E190" s="49">
        <f>IF(OR($A190="",$B190="",$C190=""),"",A190*'MPTO_working_3-way'!$I189)</f>
        <v>2.1753218167466146</v>
      </c>
      <c r="F190" s="50">
        <f>IF(OR($A190="",$B190="",$C190=""),"",B190*'MPTO_working_3-way'!$I189)</f>
        <v>3.9114941587509553</v>
      </c>
      <c r="G190" s="51">
        <f>IF(OR($A190="",$B190="",$C190=""),"",C190*'MPTO_working_3-way'!$I189)</f>
        <v>3.5131957979381947</v>
      </c>
      <c r="H190" s="17"/>
      <c r="I190" s="21"/>
      <c r="J190" s="22"/>
      <c r="K190" s="17"/>
      <c r="L190" s="21"/>
      <c r="M190" s="22"/>
      <c r="N190" s="52">
        <f t="shared" si="39"/>
        <v>45.970209662843729</v>
      </c>
      <c r="O190" s="53">
        <f t="shared" si="40"/>
        <v>25.565677958709436</v>
      </c>
      <c r="P190" s="53">
        <f t="shared" si="41"/>
        <v>28.464112378446842</v>
      </c>
      <c r="Q190" t="s">
        <v>136</v>
      </c>
      <c r="R190" t="s">
        <v>138</v>
      </c>
      <c r="S190" s="42">
        <v>44127</v>
      </c>
      <c r="T190" s="4">
        <v>100</v>
      </c>
      <c r="U190" s="4">
        <f t="shared" si="42"/>
        <v>53.051643192488264</v>
      </c>
      <c r="V190" s="4">
        <f t="shared" si="43"/>
        <v>73.890339425587456</v>
      </c>
      <c r="W190" s="4">
        <f t="shared" si="44"/>
        <v>70.930232558139537</v>
      </c>
      <c r="X190" s="4">
        <f t="shared" si="45"/>
        <v>55.179428016273</v>
      </c>
      <c r="Y190" s="4">
        <f t="shared" si="46"/>
        <v>76.018124249372192</v>
      </c>
      <c r="Z190" s="4">
        <f t="shared" si="47"/>
        <v>73.058017381924273</v>
      </c>
      <c r="AA190" s="4">
        <f t="shared" si="48"/>
        <v>-2.1277848237847365</v>
      </c>
      <c r="AB190" s="4">
        <f t="shared" si="49"/>
        <v>-2.1277848237847365</v>
      </c>
      <c r="AC190" s="4">
        <f t="shared" si="50"/>
        <v>-2.1277848237847365</v>
      </c>
      <c r="AF190">
        <v>1.62</v>
      </c>
      <c r="AG190">
        <v>2.4500000000000002</v>
      </c>
    </row>
    <row r="191" spans="1:35" ht="15" x14ac:dyDescent="0.25">
      <c r="A191">
        <v>2.04</v>
      </c>
      <c r="B191">
        <v>3.36</v>
      </c>
      <c r="C191">
        <v>4.1500000000000004</v>
      </c>
      <c r="D191" s="48">
        <f t="shared" si="17"/>
        <v>2.877898147210689E-2</v>
      </c>
      <c r="E191" s="49">
        <f>IF(OR($A191="",$B191="",$C191=""),"",A191*'MPTO_working_3-way'!$I190)</f>
        <v>2.0987091222030982</v>
      </c>
      <c r="F191" s="50">
        <f>IF(OR($A191="",$B191="",$C191=""),"",B191*'MPTO_working_3-way'!$I190)</f>
        <v>3.4566973777462788</v>
      </c>
      <c r="G191" s="51">
        <f>IF(OR($A191="",$B191="",$C191=""),"",C191*'MPTO_working_3-way'!$I190)</f>
        <v>4.2694327731092443</v>
      </c>
      <c r="H191" s="17"/>
      <c r="I191" s="21"/>
      <c r="J191" s="22"/>
      <c r="K191" s="17"/>
      <c r="L191" s="21"/>
      <c r="M191" s="22"/>
      <c r="N191" s="52">
        <f t="shared" si="39"/>
        <v>47.648337228851432</v>
      </c>
      <c r="O191" s="53">
        <f t="shared" si="40"/>
        <v>28.929347603231232</v>
      </c>
      <c r="P191" s="53">
        <f t="shared" si="41"/>
        <v>23.422315167917329</v>
      </c>
      <c r="Q191" t="s">
        <v>40</v>
      </c>
      <c r="R191" t="s">
        <v>79</v>
      </c>
      <c r="S191" s="42">
        <v>44127</v>
      </c>
      <c r="T191" s="4">
        <v>100</v>
      </c>
      <c r="U191" s="4">
        <f t="shared" si="42"/>
        <v>50.980392156862742</v>
      </c>
      <c r="V191" s="4">
        <f t="shared" si="43"/>
        <v>70.238095238095241</v>
      </c>
      <c r="W191" s="4">
        <f t="shared" si="44"/>
        <v>75.903614457831324</v>
      </c>
      <c r="X191" s="4">
        <f t="shared" si="45"/>
        <v>53.858290304073428</v>
      </c>
      <c r="Y191" s="4">
        <f t="shared" si="46"/>
        <v>73.115993385305927</v>
      </c>
      <c r="Z191" s="4">
        <f t="shared" si="47"/>
        <v>78.78151260504201</v>
      </c>
      <c r="AA191" s="4">
        <f t="shared" si="48"/>
        <v>-2.8778981472106864</v>
      </c>
      <c r="AB191" s="4">
        <f t="shared" si="49"/>
        <v>-2.8778981472106864</v>
      </c>
      <c r="AC191" s="4">
        <f t="shared" si="50"/>
        <v>-2.8778981472106864</v>
      </c>
      <c r="AF191">
        <v>2.35</v>
      </c>
      <c r="AG191">
        <v>1.64</v>
      </c>
    </row>
    <row r="192" spans="1:35" ht="15" x14ac:dyDescent="0.25">
      <c r="A192">
        <v>2.1</v>
      </c>
      <c r="B192">
        <v>3.39</v>
      </c>
      <c r="C192">
        <v>3.98</v>
      </c>
      <c r="D192" s="48">
        <f t="shared" si="17"/>
        <v>2.2432008334974496E-2</v>
      </c>
      <c r="E192" s="49">
        <f>IF(OR($A192="",$B192="",$C192=""),"",A192*'MPTO_working_3-way'!$I191)</f>
        <v>2.1471072175034465</v>
      </c>
      <c r="F192" s="50">
        <f>IF(OR($A192="",$B192="",$C192=""),"",B192*'MPTO_working_3-way'!$I191)</f>
        <v>3.4660445082555635</v>
      </c>
      <c r="G192" s="51">
        <f>IF(OR($A192="",$B192="",$C192=""),"",C192*'MPTO_working_3-way'!$I191)</f>
        <v>4.0692793931731988</v>
      </c>
      <c r="H192" s="17"/>
      <c r="I192" s="21"/>
      <c r="J192" s="22"/>
      <c r="K192" s="17"/>
      <c r="L192" s="21"/>
      <c r="M192" s="22"/>
      <c r="N192" s="52">
        <f t="shared" si="39"/>
        <v>46.574292697071371</v>
      </c>
      <c r="O192" s="53">
        <f t="shared" si="40"/>
        <v>28.851331759247749</v>
      </c>
      <c r="P192" s="53">
        <f t="shared" si="41"/>
        <v>24.574375543680873</v>
      </c>
      <c r="Q192" t="s">
        <v>253</v>
      </c>
      <c r="R192" t="s">
        <v>251</v>
      </c>
      <c r="S192" s="42">
        <v>44127</v>
      </c>
      <c r="T192" s="4">
        <v>100</v>
      </c>
      <c r="U192" s="4">
        <f t="shared" si="42"/>
        <v>52.38095238095238</v>
      </c>
      <c r="V192" s="4">
        <f t="shared" si="43"/>
        <v>70.501474926253692</v>
      </c>
      <c r="W192" s="4">
        <f t="shared" si="44"/>
        <v>74.874371859296474</v>
      </c>
      <c r="X192" s="4">
        <f t="shared" si="45"/>
        <v>54.624153214449819</v>
      </c>
      <c r="Y192" s="4">
        <f t="shared" si="46"/>
        <v>72.744675759751132</v>
      </c>
      <c r="Z192" s="4">
        <f t="shared" si="47"/>
        <v>77.117572692793928</v>
      </c>
      <c r="AA192" s="4">
        <f t="shared" si="48"/>
        <v>-2.2432008334974398</v>
      </c>
      <c r="AB192" s="4">
        <f t="shared" si="49"/>
        <v>-2.2432008334974398</v>
      </c>
      <c r="AC192" s="4">
        <f t="shared" si="50"/>
        <v>-2.243200833497454</v>
      </c>
      <c r="AF192">
        <v>2.29</v>
      </c>
      <c r="AG192">
        <v>1.68</v>
      </c>
    </row>
    <row r="193" spans="1:33" ht="15" x14ac:dyDescent="0.25">
      <c r="A193">
        <v>1.75</v>
      </c>
      <c r="B193">
        <v>4.41</v>
      </c>
      <c r="C193">
        <v>4.45</v>
      </c>
      <c r="D193" s="48">
        <f t="shared" si="17"/>
        <v>2.2905042166679213E-2</v>
      </c>
      <c r="E193" s="49">
        <f>IF(OR($A193="",$B193="",$C193=""),"",A193*'MPTO_working_3-way'!$I192)</f>
        <v>1.7900838237916887</v>
      </c>
      <c r="F193" s="50">
        <f>IF(OR($A193="",$B193="",$C193=""),"",B193*'MPTO_working_3-way'!$I192)</f>
        <v>4.5110112359550554</v>
      </c>
      <c r="G193" s="51">
        <f>IF(OR($A193="",$B193="",$C193=""),"",C193*'MPTO_working_3-way'!$I192)</f>
        <v>4.5519274376417229</v>
      </c>
      <c r="H193" s="17"/>
      <c r="I193" s="21"/>
      <c r="J193" s="22"/>
      <c r="K193" s="17"/>
      <c r="L193" s="21"/>
      <c r="M193" s="22"/>
      <c r="N193" s="52">
        <f t="shared" si="39"/>
        <v>55.863305768655977</v>
      </c>
      <c r="O193" s="53">
        <f t="shared" si="40"/>
        <v>22.16797847962539</v>
      </c>
      <c r="P193" s="53">
        <f t="shared" si="41"/>
        <v>21.968715751718644</v>
      </c>
      <c r="Q193" t="s">
        <v>101</v>
      </c>
      <c r="R193" t="s">
        <v>104</v>
      </c>
      <c r="S193" s="42">
        <v>44127</v>
      </c>
      <c r="T193" s="4">
        <v>100</v>
      </c>
      <c r="U193" s="4">
        <f t="shared" si="42"/>
        <v>42.857142857142854</v>
      </c>
      <c r="V193" s="4">
        <f t="shared" si="43"/>
        <v>77.32426303854875</v>
      </c>
      <c r="W193" s="4">
        <f t="shared" si="44"/>
        <v>77.528089887640448</v>
      </c>
      <c r="X193" s="4">
        <f t="shared" si="45"/>
        <v>45.147647073810795</v>
      </c>
      <c r="Y193" s="4">
        <f t="shared" si="46"/>
        <v>79.614767255216691</v>
      </c>
      <c r="Z193" s="4">
        <f t="shared" si="47"/>
        <v>79.818594104308389</v>
      </c>
      <c r="AA193" s="4">
        <f t="shared" si="48"/>
        <v>-2.2905042166679408</v>
      </c>
      <c r="AB193" s="4">
        <f t="shared" si="49"/>
        <v>-2.2905042166679408</v>
      </c>
      <c r="AC193" s="4">
        <f t="shared" si="50"/>
        <v>-2.2905042166679408</v>
      </c>
      <c r="AF193">
        <v>1.47</v>
      </c>
      <c r="AG193">
        <v>2.81</v>
      </c>
    </row>
    <row r="194" spans="1:33" ht="15" x14ac:dyDescent="0.25">
      <c r="A194">
        <v>2.16</v>
      </c>
      <c r="B194">
        <v>3.36</v>
      </c>
      <c r="C194">
        <v>3.74</v>
      </c>
      <c r="D194" s="48">
        <f t="shared" si="17"/>
        <v>2.7961689726395456E-2</v>
      </c>
      <c r="E194" s="49">
        <f>IF(OR($A194="",$B194="",$C194=""),"",A194*'MPTO_working_3-way'!$I193)</f>
        <v>2.2203972498090145</v>
      </c>
      <c r="F194" s="50">
        <f>IF(OR($A194="",$B194="",$C194=""),"",B194*'MPTO_working_3-way'!$I193)</f>
        <v>3.4539512774806886</v>
      </c>
      <c r="G194" s="51">
        <f>IF(OR($A194="",$B194="",$C194=""),"",C194*'MPTO_working_3-way'!$I193)</f>
        <v>3.8445767195767191</v>
      </c>
      <c r="H194" s="17"/>
      <c r="I194" s="21"/>
      <c r="J194" s="22"/>
      <c r="K194" s="17"/>
      <c r="L194" s="21"/>
      <c r="M194" s="22"/>
      <c r="N194" s="52">
        <f t="shared" si="39"/>
        <v>45.036986065714778</v>
      </c>
      <c r="O194" s="53">
        <f t="shared" si="40"/>
        <v>28.952348185102363</v>
      </c>
      <c r="P194" s="53">
        <f t="shared" si="41"/>
        <v>26.01066574918287</v>
      </c>
      <c r="Q194" t="s">
        <v>201</v>
      </c>
      <c r="R194" t="s">
        <v>195</v>
      </c>
      <c r="S194" s="42">
        <v>44127</v>
      </c>
      <c r="T194" s="4">
        <v>100</v>
      </c>
      <c r="U194" s="4">
        <f t="shared" si="42"/>
        <v>53.703703703703695</v>
      </c>
      <c r="V194" s="4">
        <f t="shared" si="43"/>
        <v>70.238095238095241</v>
      </c>
      <c r="W194" s="4">
        <f t="shared" si="44"/>
        <v>73.262032085561486</v>
      </c>
      <c r="X194" s="4">
        <f t="shared" si="45"/>
        <v>56.499872676343266</v>
      </c>
      <c r="Y194" s="4">
        <f t="shared" si="46"/>
        <v>73.03426421073479</v>
      </c>
      <c r="Z194" s="4">
        <f t="shared" si="47"/>
        <v>76.05820105820105</v>
      </c>
      <c r="AA194" s="4">
        <f t="shared" si="48"/>
        <v>-2.7961689726395704</v>
      </c>
      <c r="AB194" s="4">
        <f t="shared" si="49"/>
        <v>-2.7961689726395491</v>
      </c>
      <c r="AC194" s="4">
        <f t="shared" si="50"/>
        <v>-2.7961689726395633</v>
      </c>
      <c r="AF194">
        <v>1.97</v>
      </c>
      <c r="AG194">
        <v>1.92</v>
      </c>
    </row>
    <row r="195" spans="1:33" ht="15" x14ac:dyDescent="0.25">
      <c r="A195">
        <v>3.62</v>
      </c>
      <c r="B195">
        <v>3.41</v>
      </c>
      <c r="C195">
        <v>2.1800000000000002</v>
      </c>
      <c r="D195" s="48">
        <f t="shared" si="17"/>
        <v>2.8213822217736384E-2</v>
      </c>
      <c r="E195" s="49">
        <f>IF(OR($A195="",$B195="",$C195=""),"",A195*'MPTO_working_3-way'!$I194)</f>
        <v>3.7221340364282058</v>
      </c>
      <c r="F195" s="50">
        <f>IF(OR($A195="",$B195="",$C195=""),"",B195*'MPTO_working_3-way'!$I194)</f>
        <v>3.5062091337624812</v>
      </c>
      <c r="G195" s="51">
        <f>IF(OR($A195="",$B195="",$C195=""),"",C195*'MPTO_working_3-way'!$I194)</f>
        <v>2.2415061324346657</v>
      </c>
      <c r="H195" s="17"/>
      <c r="I195" s="21"/>
      <c r="J195" s="22"/>
      <c r="K195" s="17"/>
      <c r="L195" s="21"/>
      <c r="M195" s="22"/>
      <c r="N195" s="52">
        <f t="shared" si="39"/>
        <v>26.866308150461158</v>
      </c>
      <c r="O195" s="53">
        <f t="shared" si="40"/>
        <v>28.520831526296007</v>
      </c>
      <c r="P195" s="53">
        <f t="shared" si="41"/>
        <v>44.612860323242835</v>
      </c>
      <c r="Q195" t="s">
        <v>146</v>
      </c>
      <c r="R195" t="s">
        <v>145</v>
      </c>
      <c r="S195" s="42">
        <v>44127</v>
      </c>
      <c r="T195" s="4">
        <v>100</v>
      </c>
      <c r="U195" s="4">
        <f t="shared" si="42"/>
        <v>72.375690607734811</v>
      </c>
      <c r="V195" s="4">
        <f t="shared" si="43"/>
        <v>70.674486803519059</v>
      </c>
      <c r="W195" s="4">
        <f t="shared" si="44"/>
        <v>54.128440366972484</v>
      </c>
      <c r="X195" s="4">
        <f t="shared" si="45"/>
        <v>75.197072829508443</v>
      </c>
      <c r="Y195" s="4">
        <f t="shared" si="46"/>
        <v>73.49586902529272</v>
      </c>
      <c r="Z195" s="4">
        <f t="shared" si="47"/>
        <v>56.949822588746123</v>
      </c>
      <c r="AA195" s="4">
        <f t="shared" si="48"/>
        <v>-2.8213822217736322</v>
      </c>
      <c r="AB195" s="4">
        <f t="shared" si="49"/>
        <v>-2.8213822217736606</v>
      </c>
      <c r="AC195" s="4">
        <f t="shared" si="50"/>
        <v>-2.8213822217736393</v>
      </c>
      <c r="AF195">
        <v>2.34</v>
      </c>
      <c r="AG195">
        <v>1.65</v>
      </c>
    </row>
    <row r="196" spans="1:33" ht="15" x14ac:dyDescent="0.25">
      <c r="A196">
        <v>11.45</v>
      </c>
      <c r="B196">
        <v>5.5</v>
      </c>
      <c r="C196">
        <v>1.31</v>
      </c>
      <c r="D196" s="48">
        <f t="shared" si="17"/>
        <v>3.2513204985620714E-2</v>
      </c>
      <c r="E196" s="49">
        <f>IF(OR($A196="",$B196="",$C196=""),"",A196*'MPTO_working_3-way'!$I195)</f>
        <v>11.822276197085356</v>
      </c>
      <c r="F196" s="50">
        <f>IF(OR($A196="",$B196="",$C196=""),"",B196*'MPTO_working_3-way'!$I195)</f>
        <v>5.6788226274209137</v>
      </c>
      <c r="G196" s="51">
        <f>IF(OR($A196="",$B196="",$C196=""),"",C196*'MPTO_working_3-way'!$I195)</f>
        <v>1.3525922985311631</v>
      </c>
      <c r="H196" s="17"/>
      <c r="I196" s="21"/>
      <c r="J196" s="22"/>
      <c r="K196" s="17"/>
      <c r="L196" s="21"/>
      <c r="M196" s="22"/>
      <c r="N196" s="52">
        <f t="shared" si="39"/>
        <v>8.4586079984033731</v>
      </c>
      <c r="O196" s="53">
        <f t="shared" si="40"/>
        <v>17.609283923948837</v>
      </c>
      <c r="P196" s="53">
        <f t="shared" si="41"/>
        <v>73.932108077647797</v>
      </c>
      <c r="Q196" t="s">
        <v>413</v>
      </c>
      <c r="R196" t="s">
        <v>414</v>
      </c>
      <c r="S196" s="42">
        <v>44127</v>
      </c>
      <c r="T196" s="4">
        <v>100</v>
      </c>
      <c r="U196" s="4">
        <f t="shared" si="42"/>
        <v>91.266375545851531</v>
      </c>
      <c r="V196" s="4">
        <f t="shared" si="43"/>
        <v>81.818181818181827</v>
      </c>
      <c r="W196" s="4">
        <f t="shared" si="44"/>
        <v>23.664122137404579</v>
      </c>
      <c r="X196" s="4">
        <f t="shared" si="45"/>
        <v>94.517696044413597</v>
      </c>
      <c r="Y196" s="4">
        <f t="shared" si="46"/>
        <v>85.069502316743879</v>
      </c>
      <c r="Z196" s="4">
        <f t="shared" si="47"/>
        <v>26.915442635966656</v>
      </c>
      <c r="AA196" s="4">
        <f t="shared" si="48"/>
        <v>-3.2513204985620661</v>
      </c>
      <c r="AB196" s="4">
        <f t="shared" si="49"/>
        <v>-3.2513204985620519</v>
      </c>
      <c r="AC196" s="4">
        <f t="shared" si="50"/>
        <v>-3.2513204985620767</v>
      </c>
      <c r="AF196">
        <v>1.79</v>
      </c>
      <c r="AG196">
        <v>2.11</v>
      </c>
    </row>
    <row r="197" spans="1:33" ht="15" x14ac:dyDescent="0.25">
      <c r="A197">
        <v>3.2</v>
      </c>
      <c r="B197">
        <v>3.24</v>
      </c>
      <c r="C197">
        <v>2.46</v>
      </c>
      <c r="D197" s="48">
        <f t="shared" ref="D197:D260" si="51">IF(OR($A197="",$B197="",$C197=""),"",(1/A197)+(1/B197)+(1/C197)-1)</f>
        <v>2.7646040349292411E-2</v>
      </c>
      <c r="E197" s="49">
        <f>IF(OR($A197="",$B197="",$C197=""),"",A197*'MPTO_working_3-way'!$I196)</f>
        <v>3.288467329117736</v>
      </c>
      <c r="F197" s="50">
        <f>IF(OR($A197="",$B197="",$C197=""),"",B197*'MPTO_working_3-way'!$I196)</f>
        <v>3.3295731707317078</v>
      </c>
      <c r="G197" s="51">
        <f>IF(OR($A197="",$B197="",$C197=""),"",C197*'MPTO_working_3-way'!$I196)</f>
        <v>2.5280092592592593</v>
      </c>
      <c r="H197" s="17"/>
      <c r="I197" s="21"/>
      <c r="J197" s="22"/>
      <c r="K197" s="17"/>
      <c r="L197" s="21"/>
      <c r="M197" s="22"/>
      <c r="N197" s="52">
        <f t="shared" si="39"/>
        <v>30.409303177364706</v>
      </c>
      <c r="O197" s="53">
        <f t="shared" si="40"/>
        <v>30.033879681347859</v>
      </c>
      <c r="P197" s="53">
        <f t="shared" si="41"/>
        <v>39.556817141287425</v>
      </c>
      <c r="Q197" t="s">
        <v>59</v>
      </c>
      <c r="R197" t="s">
        <v>54</v>
      </c>
      <c r="S197" s="42">
        <v>44127</v>
      </c>
      <c r="T197" s="4">
        <v>100</v>
      </c>
      <c r="U197" s="4">
        <f t="shared" ref="U197:U260" si="52">(1/A197)*((T197*A197)-T197)</f>
        <v>68.75</v>
      </c>
      <c r="V197" s="4">
        <f t="shared" ref="V197:V260" si="53">(1/B197)*((T197*B197)-T197)</f>
        <v>69.135802469135797</v>
      </c>
      <c r="W197" s="4">
        <f t="shared" ref="W197:W260" si="54">(1/C197)*((T197*C197)-T197)</f>
        <v>59.349593495934961</v>
      </c>
      <c r="X197" s="4">
        <f t="shared" ref="X197:X260" si="55">((1/B197)+(1/C197))*T197</f>
        <v>71.514604034929235</v>
      </c>
      <c r="Y197" s="4">
        <f t="shared" ref="Y197:Y260" si="56">((1/A197)+(1/C197))*T197</f>
        <v>71.900406504065046</v>
      </c>
      <c r="Z197" s="4">
        <f t="shared" ref="Z197:Z260" si="57">((1/A197)+(1/B197))*T197</f>
        <v>62.114197530864203</v>
      </c>
      <c r="AA197" s="4">
        <f t="shared" ref="AA197:AA260" si="58">U197-X197</f>
        <v>-2.7646040349292349</v>
      </c>
      <c r="AB197" s="4">
        <f t="shared" ref="AB197:AB260" si="59">V197-Y197</f>
        <v>-2.7646040349292491</v>
      </c>
      <c r="AC197" s="4">
        <f t="shared" ref="AC197:AC260" si="60">W197-Z197</f>
        <v>-2.764604034929242</v>
      </c>
      <c r="AF197">
        <v>2.33</v>
      </c>
      <c r="AG197">
        <v>1.65</v>
      </c>
    </row>
    <row r="198" spans="1:33" ht="15" x14ac:dyDescent="0.25">
      <c r="A198">
        <v>2.15</v>
      </c>
      <c r="B198">
        <v>3.65</v>
      </c>
      <c r="C198">
        <v>3.39</v>
      </c>
      <c r="D198" s="48">
        <f t="shared" si="51"/>
        <v>3.4074132546956459E-2</v>
      </c>
      <c r="E198" s="49">
        <f>IF(OR($A198="",$B198="",$C198=""),"",A198*'MPTO_working_3-way'!$I197)</f>
        <v>2.2232593849759561</v>
      </c>
      <c r="F198" s="50">
        <f>IF(OR($A198="",$B198="",$C198=""),"",B198*'MPTO_working_3-way'!$I197)</f>
        <v>3.774370583796391</v>
      </c>
      <c r="G198" s="51">
        <f>IF(OR($A198="",$B198="",$C198=""),"",C198*'MPTO_working_3-way'!$I197)</f>
        <v>3.5055113093341825</v>
      </c>
      <c r="H198" s="17"/>
      <c r="I198" s="21"/>
      <c r="J198" s="22"/>
      <c r="K198" s="17"/>
      <c r="L198" s="21"/>
      <c r="M198" s="22"/>
      <c r="N198" s="52">
        <f t="shared" si="39"/>
        <v>44.979007252040212</v>
      </c>
      <c r="O198" s="53">
        <f t="shared" si="40"/>
        <v>26.494483723804507</v>
      </c>
      <c r="P198" s="53">
        <f t="shared" si="41"/>
        <v>28.526509024155295</v>
      </c>
      <c r="Q198" t="s">
        <v>167</v>
      </c>
      <c r="R198" t="s">
        <v>130</v>
      </c>
      <c r="S198" s="42">
        <v>44127</v>
      </c>
      <c r="T198" s="4">
        <v>100</v>
      </c>
      <c r="U198" s="4">
        <f t="shared" si="52"/>
        <v>53.488372093023258</v>
      </c>
      <c r="V198" s="4">
        <f t="shared" si="53"/>
        <v>72.602739726027394</v>
      </c>
      <c r="W198" s="4">
        <f t="shared" si="54"/>
        <v>70.501474926253692</v>
      </c>
      <c r="X198" s="4">
        <f t="shared" si="55"/>
        <v>56.895785347718906</v>
      </c>
      <c r="Y198" s="4">
        <f t="shared" si="56"/>
        <v>76.010152980723049</v>
      </c>
      <c r="Z198" s="4">
        <f t="shared" si="57"/>
        <v>73.908888180949333</v>
      </c>
      <c r="AA198" s="4">
        <f t="shared" si="58"/>
        <v>-3.4074132546956477</v>
      </c>
      <c r="AB198" s="4">
        <f t="shared" si="59"/>
        <v>-3.4074132546956548</v>
      </c>
      <c r="AC198" s="4">
        <f t="shared" si="60"/>
        <v>-3.4074132546956406</v>
      </c>
      <c r="AF198">
        <v>1.75</v>
      </c>
      <c r="AG198">
        <v>2.15</v>
      </c>
    </row>
    <row r="199" spans="1:33" ht="15" x14ac:dyDescent="0.25">
      <c r="A199">
        <v>2.5</v>
      </c>
      <c r="B199">
        <v>3.76</v>
      </c>
      <c r="C199">
        <v>2.76</v>
      </c>
      <c r="D199" s="48">
        <f t="shared" si="51"/>
        <v>2.8276287388220744E-2</v>
      </c>
      <c r="E199" s="49">
        <f>IF(OR($A199="",$B199="",$C199=""),"",A199*'MPTO_working_3-way'!$I198)</f>
        <v>2.5706907184705519</v>
      </c>
      <c r="F199" s="50">
        <f>IF(OR($A199="",$B199="",$C199=""),"",B199*'MPTO_working_3-way'!$I198)</f>
        <v>3.86631884057971</v>
      </c>
      <c r="G199" s="51">
        <f>IF(OR($A199="",$B199="",$C199=""),"",C199*'MPTO_working_3-way'!$I198)</f>
        <v>2.8380425531914892</v>
      </c>
      <c r="H199" s="17"/>
      <c r="I199" s="21"/>
      <c r="J199" s="22"/>
      <c r="K199" s="17"/>
      <c r="L199" s="21"/>
      <c r="M199" s="22"/>
      <c r="N199" s="52">
        <f t="shared" si="39"/>
        <v>38.900050979098573</v>
      </c>
      <c r="O199" s="53">
        <f t="shared" si="40"/>
        <v>25.864395597804901</v>
      </c>
      <c r="P199" s="53">
        <f t="shared" si="41"/>
        <v>35.235553423096533</v>
      </c>
      <c r="Q199" t="s">
        <v>243</v>
      </c>
      <c r="R199" t="s">
        <v>234</v>
      </c>
      <c r="S199" s="42">
        <v>44128</v>
      </c>
      <c r="T199" s="4">
        <v>100</v>
      </c>
      <c r="U199" s="4">
        <f t="shared" si="52"/>
        <v>60</v>
      </c>
      <c r="V199" s="4">
        <f t="shared" si="53"/>
        <v>73.40425531914893</v>
      </c>
      <c r="W199" s="4">
        <f t="shared" si="54"/>
        <v>63.768115942028999</v>
      </c>
      <c r="X199" s="4">
        <f t="shared" si="55"/>
        <v>62.827628738822085</v>
      </c>
      <c r="Y199" s="4">
        <f t="shared" si="56"/>
        <v>76.231884057971016</v>
      </c>
      <c r="Z199" s="4">
        <f t="shared" si="57"/>
        <v>66.59574468085107</v>
      </c>
      <c r="AA199" s="4">
        <f t="shared" si="58"/>
        <v>-2.8276287388220851</v>
      </c>
      <c r="AB199" s="4">
        <f t="shared" si="59"/>
        <v>-2.8276287388220851</v>
      </c>
      <c r="AC199" s="4">
        <f t="shared" si="60"/>
        <v>-2.8276287388220709</v>
      </c>
      <c r="AF199">
        <v>1.79</v>
      </c>
      <c r="AG199">
        <v>2.11</v>
      </c>
    </row>
    <row r="200" spans="1:33" ht="15" x14ac:dyDescent="0.25">
      <c r="A200">
        <v>7.06</v>
      </c>
      <c r="B200">
        <v>4.82</v>
      </c>
      <c r="C200">
        <v>1.46</v>
      </c>
      <c r="D200" s="48">
        <f t="shared" si="51"/>
        <v>3.4043446007449685E-2</v>
      </c>
      <c r="E200" s="49">
        <f>IF(OR($A200="",$B200="",$C200=""),"",A200*'MPTO_working_3-way'!$I199)</f>
        <v>7.3003467288125945</v>
      </c>
      <c r="F200" s="50">
        <f>IF(OR($A200="",$B200="",$C200=""),"",B200*'MPTO_working_3-way'!$I199)</f>
        <v>4.9840894097559074</v>
      </c>
      <c r="G200" s="51">
        <f>IF(OR($A200="",$B200="",$C200=""),"",C200*'MPTO_working_3-way'!$I199)</f>
        <v>1.5097034311708766</v>
      </c>
      <c r="H200" s="17"/>
      <c r="I200" s="21"/>
      <c r="J200" s="22"/>
      <c r="K200" s="17"/>
      <c r="L200" s="21"/>
      <c r="M200" s="22"/>
      <c r="N200" s="52">
        <f t="shared" si="39"/>
        <v>13.697979522715773</v>
      </c>
      <c r="O200" s="53">
        <f t="shared" si="40"/>
        <v>20.063845524973726</v>
      </c>
      <c r="P200" s="53">
        <f t="shared" si="41"/>
        <v>66.238174952310516</v>
      </c>
      <c r="Q200" t="s">
        <v>236</v>
      </c>
      <c r="R200" t="s">
        <v>244</v>
      </c>
      <c r="S200" s="42">
        <v>44128</v>
      </c>
      <c r="T200" s="4">
        <v>100</v>
      </c>
      <c r="U200" s="4">
        <f t="shared" si="52"/>
        <v>85.835694050991506</v>
      </c>
      <c r="V200" s="4">
        <f t="shared" si="53"/>
        <v>79.253112033195009</v>
      </c>
      <c r="W200" s="4">
        <f t="shared" si="54"/>
        <v>31.506849315068493</v>
      </c>
      <c r="X200" s="4">
        <f t="shared" si="55"/>
        <v>89.240038651736484</v>
      </c>
      <c r="Y200" s="4">
        <f t="shared" si="56"/>
        <v>82.657456633940001</v>
      </c>
      <c r="Z200" s="4">
        <f t="shared" si="57"/>
        <v>34.911193915813477</v>
      </c>
      <c r="AA200" s="4">
        <f t="shared" si="58"/>
        <v>-3.4043446007449774</v>
      </c>
      <c r="AB200" s="4">
        <f t="shared" si="59"/>
        <v>-3.4043446007449916</v>
      </c>
      <c r="AC200" s="4">
        <f t="shared" si="60"/>
        <v>-3.4043446007449845</v>
      </c>
      <c r="AF200">
        <v>1.56</v>
      </c>
      <c r="AG200">
        <v>2.56</v>
      </c>
    </row>
    <row r="201" spans="1:33" ht="15" x14ac:dyDescent="0.25">
      <c r="A201">
        <v>1.23</v>
      </c>
      <c r="B201">
        <v>7.32</v>
      </c>
      <c r="C201">
        <v>11.69</v>
      </c>
      <c r="D201" s="48">
        <f t="shared" si="51"/>
        <v>3.5163351254878572E-2</v>
      </c>
      <c r="E201" s="49">
        <f>IF(OR($A201="",$B201="",$C201=""),"",A201*'MPTO_working_3-way'!$I200)</f>
        <v>1.2732509220435007</v>
      </c>
      <c r="F201" s="50">
        <f>IF(OR($A201="",$B201="",$C201=""),"",B201*'MPTO_working_3-way'!$I200)</f>
        <v>7.5773957311857112</v>
      </c>
      <c r="G201" s="51">
        <f>IF(OR($A201="",$B201="",$C201=""),"",C201*'MPTO_working_3-way'!$I200)</f>
        <v>12.101059576169529</v>
      </c>
      <c r="H201" s="17"/>
      <c r="I201" s="21"/>
      <c r="J201" s="22"/>
      <c r="K201" s="17"/>
      <c r="L201" s="21"/>
      <c r="M201" s="22"/>
      <c r="N201" s="52">
        <f t="shared" si="39"/>
        <v>78.539114536438177</v>
      </c>
      <c r="O201" s="53">
        <f t="shared" si="40"/>
        <v>13.197146295057232</v>
      </c>
      <c r="P201" s="53">
        <f t="shared" si="41"/>
        <v>8.2637391685046158</v>
      </c>
      <c r="Q201" t="s">
        <v>359</v>
      </c>
      <c r="R201" t="s">
        <v>366</v>
      </c>
      <c r="S201" s="42">
        <v>44128</v>
      </c>
      <c r="T201" s="4">
        <v>100</v>
      </c>
      <c r="U201" s="4">
        <f t="shared" si="52"/>
        <v>18.699186991869919</v>
      </c>
      <c r="V201" s="4">
        <f t="shared" si="53"/>
        <v>86.338797814207638</v>
      </c>
      <c r="W201" s="4">
        <f t="shared" si="54"/>
        <v>91.445680068434555</v>
      </c>
      <c r="X201" s="4">
        <f t="shared" si="55"/>
        <v>22.215522117357789</v>
      </c>
      <c r="Y201" s="4">
        <f t="shared" si="56"/>
        <v>89.855132939695508</v>
      </c>
      <c r="Z201" s="4">
        <f t="shared" si="57"/>
        <v>94.962015193922426</v>
      </c>
      <c r="AA201" s="4">
        <f t="shared" si="58"/>
        <v>-3.5163351254878705</v>
      </c>
      <c r="AB201" s="4">
        <f t="shared" si="59"/>
        <v>-3.5163351254878705</v>
      </c>
      <c r="AC201" s="4">
        <f t="shared" si="60"/>
        <v>-3.5163351254878705</v>
      </c>
      <c r="AF201">
        <v>1.22</v>
      </c>
      <c r="AG201">
        <v>4.4800000000000004</v>
      </c>
    </row>
    <row r="202" spans="1:33" ht="15" x14ac:dyDescent="0.25">
      <c r="A202">
        <v>4.96</v>
      </c>
      <c r="B202">
        <v>4.24</v>
      </c>
      <c r="C202">
        <v>1.7</v>
      </c>
      <c r="D202" s="48">
        <f t="shared" si="51"/>
        <v>2.5697253947227106E-2</v>
      </c>
      <c r="E202" s="49">
        <f>IF(OR($A202="",$B202="",$C202=""),"",A202*'MPTO_working_3-way'!$I201)</f>
        <v>5.087458379578246</v>
      </c>
      <c r="F202" s="50">
        <f>IF(OR($A202="",$B202="",$C202=""),"",B202*'MPTO_working_3-way'!$I201)</f>
        <v>4.3489563567362435</v>
      </c>
      <c r="G202" s="51">
        <f>IF(OR($A202="",$B202="",$C202=""),"",C202*'MPTO_working_3-way'!$I201)</f>
        <v>1.7436853317102861</v>
      </c>
      <c r="H202" s="17"/>
      <c r="I202" s="21"/>
      <c r="J202" s="22"/>
      <c r="K202" s="17"/>
      <c r="L202" s="21"/>
      <c r="M202" s="22"/>
      <c r="N202" s="52">
        <f t="shared" ref="N202:N265" si="61">(1/E202)* 100</f>
        <v>19.656180461625727</v>
      </c>
      <c r="O202" s="53">
        <f t="shared" ref="O202:O265" si="62">(1/F202)* 100</f>
        <v>22.994022426807451</v>
      </c>
      <c r="P202" s="53">
        <f t="shared" ref="P202:P265" si="63">(1/G202)* 100</f>
        <v>57.349797111566822</v>
      </c>
      <c r="Q202" t="s">
        <v>387</v>
      </c>
      <c r="R202" t="s">
        <v>377</v>
      </c>
      <c r="S202" s="42">
        <v>44128</v>
      </c>
      <c r="T202" s="4">
        <v>100</v>
      </c>
      <c r="U202" s="4">
        <f t="shared" si="52"/>
        <v>79.838709677419359</v>
      </c>
      <c r="V202" s="4">
        <f t="shared" si="53"/>
        <v>76.415094339622627</v>
      </c>
      <c r="W202" s="4">
        <f t="shared" si="54"/>
        <v>41.176470588235297</v>
      </c>
      <c r="X202" s="4">
        <f t="shared" si="55"/>
        <v>82.408435072142055</v>
      </c>
      <c r="Y202" s="4">
        <f t="shared" si="56"/>
        <v>78.984819734345351</v>
      </c>
      <c r="Z202" s="4">
        <f t="shared" si="57"/>
        <v>43.746195982958</v>
      </c>
      <c r="AA202" s="4">
        <f t="shared" si="58"/>
        <v>-2.5697253947226955</v>
      </c>
      <c r="AB202" s="4">
        <f t="shared" si="59"/>
        <v>-2.5697253947227239</v>
      </c>
      <c r="AC202" s="4">
        <f t="shared" si="60"/>
        <v>-2.5697253947227026</v>
      </c>
      <c r="AF202">
        <v>1.6</v>
      </c>
      <c r="AG202">
        <v>2.4700000000000002</v>
      </c>
    </row>
    <row r="203" spans="1:33" ht="15" x14ac:dyDescent="0.25">
      <c r="A203">
        <v>1.51</v>
      </c>
      <c r="B203">
        <v>4.9000000000000004</v>
      </c>
      <c r="C203">
        <v>6.38</v>
      </c>
      <c r="D203" s="48">
        <f t="shared" si="51"/>
        <v>2.3073100194425988E-2</v>
      </c>
      <c r="E203" s="49">
        <f>IF(OR($A203="",$B203="",$C203=""),"",A203*'MPTO_working_3-way'!$I202)</f>
        <v>1.5448403812935831</v>
      </c>
      <c r="F203" s="50">
        <f>IF(OR($A203="",$B203="",$C203=""),"",B203*'MPTO_working_3-way'!$I202)</f>
        <v>5.0130581909526875</v>
      </c>
      <c r="G203" s="51">
        <f>IF(OR($A203="",$B203="",$C203=""),"",C203*'MPTO_working_3-way'!$I202)</f>
        <v>6.5272063792404378</v>
      </c>
      <c r="H203" s="17"/>
      <c r="I203" s="21"/>
      <c r="J203" s="22"/>
      <c r="K203" s="17"/>
      <c r="L203" s="21"/>
      <c r="M203" s="22"/>
      <c r="N203" s="52">
        <f t="shared" si="61"/>
        <v>64.731606715422785</v>
      </c>
      <c r="O203" s="53">
        <f t="shared" si="62"/>
        <v>19.947903293936406</v>
      </c>
      <c r="P203" s="53">
        <f t="shared" si="63"/>
        <v>15.320489990640814</v>
      </c>
      <c r="Q203" t="s">
        <v>386</v>
      </c>
      <c r="R203" t="s">
        <v>375</v>
      </c>
      <c r="S203" s="42">
        <v>44128</v>
      </c>
      <c r="T203" s="4">
        <v>100</v>
      </c>
      <c r="U203" s="4">
        <f t="shared" si="52"/>
        <v>33.774834437086092</v>
      </c>
      <c r="V203" s="4">
        <f t="shared" si="53"/>
        <v>79.591836734693885</v>
      </c>
      <c r="W203" s="4">
        <f t="shared" si="54"/>
        <v>84.326018808777434</v>
      </c>
      <c r="X203" s="4">
        <f t="shared" si="55"/>
        <v>36.082144456528695</v>
      </c>
      <c r="Y203" s="4">
        <f t="shared" si="56"/>
        <v>81.899146754136481</v>
      </c>
      <c r="Z203" s="4">
        <f t="shared" si="57"/>
        <v>86.63332882822003</v>
      </c>
      <c r="AA203" s="4">
        <f t="shared" si="58"/>
        <v>-2.3073100194426033</v>
      </c>
      <c r="AB203" s="4">
        <f t="shared" si="59"/>
        <v>-2.3073100194425962</v>
      </c>
      <c r="AC203" s="4">
        <f t="shared" si="60"/>
        <v>-2.3073100194425962</v>
      </c>
      <c r="AF203">
        <v>1.45</v>
      </c>
      <c r="AG203">
        <v>2.92</v>
      </c>
    </row>
    <row r="204" spans="1:33" ht="15" x14ac:dyDescent="0.25">
      <c r="A204">
        <v>2.2999999999999998</v>
      </c>
      <c r="B204">
        <v>3.47</v>
      </c>
      <c r="C204">
        <v>3.33</v>
      </c>
      <c r="D204" s="48">
        <f t="shared" si="51"/>
        <v>2.3267347036298514E-2</v>
      </c>
      <c r="E204" s="49">
        <f>IF(OR($A204="",$B204="",$C204=""),"",A204*'MPTO_working_3-way'!$I203)</f>
        <v>2.3535148981834864</v>
      </c>
      <c r="F204" s="50">
        <f>IF(OR($A204="",$B204="",$C204=""),"",B204*'MPTO_working_3-way'!$I203)</f>
        <v>3.5507376942159561</v>
      </c>
      <c r="G204" s="51">
        <f>IF(OR($A204="",$B204="",$C204=""),"",C204*'MPTO_working_3-way'!$I203)</f>
        <v>3.4074802656308742</v>
      </c>
      <c r="H204" s="17"/>
      <c r="I204" s="21"/>
      <c r="J204" s="22"/>
      <c r="K204" s="17"/>
      <c r="L204" s="21"/>
      <c r="M204" s="22"/>
      <c r="N204" s="52">
        <f t="shared" si="61"/>
        <v>42.489639677736058</v>
      </c>
      <c r="O204" s="53">
        <f t="shared" si="62"/>
        <v>28.16316174604983</v>
      </c>
      <c r="P204" s="53">
        <f t="shared" si="63"/>
        <v>29.34719857621409</v>
      </c>
      <c r="Q204" t="s">
        <v>372</v>
      </c>
      <c r="R204" t="s">
        <v>371</v>
      </c>
      <c r="S204" s="42">
        <v>44128</v>
      </c>
      <c r="T204" s="4">
        <v>100</v>
      </c>
      <c r="U204" s="4">
        <f t="shared" si="52"/>
        <v>56.521739130434774</v>
      </c>
      <c r="V204" s="4">
        <f t="shared" si="53"/>
        <v>71.181556195965413</v>
      </c>
      <c r="W204" s="4">
        <f t="shared" si="54"/>
        <v>69.969969969969966</v>
      </c>
      <c r="X204" s="4">
        <f t="shared" si="55"/>
        <v>58.84847383406462</v>
      </c>
      <c r="Y204" s="4">
        <f t="shared" si="56"/>
        <v>73.508290899595252</v>
      </c>
      <c r="Z204" s="4">
        <f t="shared" si="57"/>
        <v>72.296704673599805</v>
      </c>
      <c r="AA204" s="4">
        <f t="shared" si="58"/>
        <v>-2.326734703629846</v>
      </c>
      <c r="AB204" s="4">
        <f t="shared" si="59"/>
        <v>-2.3267347036298389</v>
      </c>
      <c r="AC204" s="4">
        <f t="shared" si="60"/>
        <v>-2.3267347036298389</v>
      </c>
      <c r="AF204">
        <v>1.83</v>
      </c>
      <c r="AG204">
        <v>2.0699999999999998</v>
      </c>
    </row>
    <row r="205" spans="1:33" ht="15" x14ac:dyDescent="0.25">
      <c r="A205">
        <v>1.22</v>
      </c>
      <c r="B205">
        <v>6.84</v>
      </c>
      <c r="C205">
        <v>13.92</v>
      </c>
      <c r="D205" s="48">
        <f t="shared" si="51"/>
        <v>3.7710042016667833E-2</v>
      </c>
      <c r="E205" s="49">
        <f>IF(OR($A205="",$B205="",$C205=""),"",A205*'MPTO_working_3-way'!$I204)</f>
        <v>1.2660062512603347</v>
      </c>
      <c r="F205" s="50">
        <f>IF(OR($A205="",$B205="",$C205=""),"",B205*'MPTO_working_3-way'!$I204)</f>
        <v>7.0979366873940082</v>
      </c>
      <c r="G205" s="51">
        <f>IF(OR($A205="",$B205="",$C205=""),"",C205*'MPTO_working_3-way'!$I204)</f>
        <v>14.444923784872016</v>
      </c>
      <c r="H205" s="17"/>
      <c r="I205" s="21"/>
      <c r="J205" s="22"/>
      <c r="K205" s="17"/>
      <c r="L205" s="21"/>
      <c r="M205" s="22"/>
      <c r="N205" s="52">
        <f t="shared" si="61"/>
        <v>78.988551518168251</v>
      </c>
      <c r="O205" s="53">
        <f t="shared" si="62"/>
        <v>14.088601294176206</v>
      </c>
      <c r="P205" s="53">
        <f t="shared" si="63"/>
        <v>6.9228471876555506</v>
      </c>
      <c r="Q205" t="s">
        <v>376</v>
      </c>
      <c r="R205" t="s">
        <v>360</v>
      </c>
      <c r="S205" s="42">
        <v>44128</v>
      </c>
      <c r="T205" s="4">
        <v>100</v>
      </c>
      <c r="U205" s="4">
        <f t="shared" si="52"/>
        <v>18.032786885245901</v>
      </c>
      <c r="V205" s="4">
        <f t="shared" si="53"/>
        <v>85.380116959064324</v>
      </c>
      <c r="W205" s="4">
        <f t="shared" si="54"/>
        <v>92.81609195402298</v>
      </c>
      <c r="X205" s="4">
        <f t="shared" si="55"/>
        <v>21.803791086912682</v>
      </c>
      <c r="Y205" s="4">
        <f t="shared" si="56"/>
        <v>89.151121160731122</v>
      </c>
      <c r="Z205" s="4">
        <f t="shared" si="57"/>
        <v>96.587096155689764</v>
      </c>
      <c r="AA205" s="4">
        <f t="shared" si="58"/>
        <v>-3.7710042016667806</v>
      </c>
      <c r="AB205" s="4">
        <f t="shared" si="59"/>
        <v>-3.7710042016667984</v>
      </c>
      <c r="AC205" s="4">
        <f t="shared" si="60"/>
        <v>-3.7710042016667842</v>
      </c>
      <c r="AF205">
        <v>1.42</v>
      </c>
      <c r="AG205">
        <v>2.97</v>
      </c>
    </row>
    <row r="206" spans="1:33" ht="15" x14ac:dyDescent="0.25">
      <c r="A206">
        <v>2.08</v>
      </c>
      <c r="B206">
        <v>3.72</v>
      </c>
      <c r="C206">
        <v>3.58</v>
      </c>
      <c r="D206" s="48">
        <f t="shared" si="51"/>
        <v>2.8916044008853392E-2</v>
      </c>
      <c r="E206" s="49">
        <f>IF(OR($A206="",$B206="",$C206=""),"",A206*'MPTO_working_3-way'!$I205)</f>
        <v>2.1401453715384151</v>
      </c>
      <c r="F206" s="50">
        <f>IF(OR($A206="",$B206="",$C206=""),"",B206*'MPTO_working_3-way'!$I205)</f>
        <v>3.8275676837129349</v>
      </c>
      <c r="G206" s="51">
        <f>IF(OR($A206="",$B206="",$C206=""),"",C206*'MPTO_working_3-way'!$I205)</f>
        <v>3.6835194375516953</v>
      </c>
      <c r="H206" s="17"/>
      <c r="I206" s="21"/>
      <c r="J206" s="22"/>
      <c r="K206" s="17"/>
      <c r="L206" s="21"/>
      <c r="M206" s="22"/>
      <c r="N206" s="52">
        <f t="shared" si="61"/>
        <v>46.725797849945273</v>
      </c>
      <c r="O206" s="53">
        <f t="shared" si="62"/>
        <v>26.126252561259722</v>
      </c>
      <c r="P206" s="53">
        <f t="shared" si="63"/>
        <v>27.147949588795019</v>
      </c>
      <c r="Q206" t="s">
        <v>381</v>
      </c>
      <c r="R206" t="s">
        <v>397</v>
      </c>
      <c r="S206" s="42">
        <v>44128</v>
      </c>
      <c r="T206" s="4">
        <v>100</v>
      </c>
      <c r="U206" s="4">
        <f t="shared" si="52"/>
        <v>51.92307692307692</v>
      </c>
      <c r="V206" s="4">
        <f t="shared" si="53"/>
        <v>73.118279569892465</v>
      </c>
      <c r="W206" s="4">
        <f t="shared" si="54"/>
        <v>72.067039106145245</v>
      </c>
      <c r="X206" s="4">
        <f t="shared" si="55"/>
        <v>54.814681323962276</v>
      </c>
      <c r="Y206" s="4">
        <f t="shared" si="56"/>
        <v>76.009883970777821</v>
      </c>
      <c r="Z206" s="4">
        <f t="shared" si="57"/>
        <v>74.958643507030601</v>
      </c>
      <c r="AA206" s="4">
        <f t="shared" si="58"/>
        <v>-2.8916044008853561</v>
      </c>
      <c r="AB206" s="4">
        <f t="shared" si="59"/>
        <v>-2.8916044008853561</v>
      </c>
      <c r="AC206" s="4">
        <f t="shared" si="60"/>
        <v>-2.8916044008853561</v>
      </c>
      <c r="AF206">
        <v>1.68</v>
      </c>
      <c r="AG206">
        <v>2.2799999999999998</v>
      </c>
    </row>
    <row r="207" spans="1:33" ht="15" x14ac:dyDescent="0.25">
      <c r="A207">
        <v>1.42</v>
      </c>
      <c r="B207">
        <v>4.87</v>
      </c>
      <c r="C207">
        <v>8.26</v>
      </c>
      <c r="D207" s="48">
        <f t="shared" si="51"/>
        <v>3.062953645024713E-2</v>
      </c>
      <c r="E207" s="49">
        <f>IF(OR($A207="",$B207="",$C207=""),"",A207*'MPTO_working_3-way'!$I206)</f>
        <v>1.4634939417593509</v>
      </c>
      <c r="F207" s="50">
        <f>IF(OR($A207="",$B207="",$C207=""),"",B207*'MPTO_working_3-way'!$I206)</f>
        <v>5.0191658425127033</v>
      </c>
      <c r="G207" s="51">
        <f>IF(OR($A207="",$B207="",$C207=""),"",C207*'MPTO_working_3-way'!$I206)</f>
        <v>8.5129999710790418</v>
      </c>
      <c r="H207" s="17"/>
      <c r="I207" s="21"/>
      <c r="J207" s="22"/>
      <c r="K207" s="17"/>
      <c r="L207" s="21"/>
      <c r="M207" s="22"/>
      <c r="N207" s="52">
        <f t="shared" si="61"/>
        <v>68.329630309083626</v>
      </c>
      <c r="O207" s="53">
        <f t="shared" si="62"/>
        <v>19.923629371437112</v>
      </c>
      <c r="P207" s="53">
        <f t="shared" si="63"/>
        <v>11.746740319479265</v>
      </c>
      <c r="Q207" t="s">
        <v>361</v>
      </c>
      <c r="R207" t="s">
        <v>382</v>
      </c>
      <c r="S207" s="42">
        <v>44128</v>
      </c>
      <c r="T207" s="4">
        <v>100</v>
      </c>
      <c r="U207" s="4">
        <f t="shared" si="52"/>
        <v>29.577464788732396</v>
      </c>
      <c r="V207" s="4">
        <f t="shared" si="53"/>
        <v>79.466119096509232</v>
      </c>
      <c r="W207" s="4">
        <f t="shared" si="54"/>
        <v>87.893462469733663</v>
      </c>
      <c r="X207" s="4">
        <f t="shared" si="55"/>
        <v>32.640418433757098</v>
      </c>
      <c r="Y207" s="4">
        <f t="shared" si="56"/>
        <v>82.529072741533966</v>
      </c>
      <c r="Z207" s="4">
        <f t="shared" si="57"/>
        <v>90.956416114758383</v>
      </c>
      <c r="AA207" s="4">
        <f t="shared" si="58"/>
        <v>-3.0629536450247024</v>
      </c>
      <c r="AB207" s="4">
        <f t="shared" si="59"/>
        <v>-3.0629536450247343</v>
      </c>
      <c r="AC207" s="4">
        <f t="shared" si="60"/>
        <v>-3.0629536450247201</v>
      </c>
      <c r="AF207">
        <v>1.56</v>
      </c>
      <c r="AG207">
        <v>2.5499999999999998</v>
      </c>
    </row>
    <row r="208" spans="1:33" ht="15" x14ac:dyDescent="0.25">
      <c r="A208">
        <v>1.92</v>
      </c>
      <c r="B208">
        <v>3.9</v>
      </c>
      <c r="C208">
        <v>3.98</v>
      </c>
      <c r="D208" s="48">
        <f t="shared" si="51"/>
        <v>2.8499871150625022E-2</v>
      </c>
      <c r="E208" s="49">
        <f>IF(OR($A208="",$B208="",$C208=""),"",A208*'MPTO_working_3-way'!$I207)</f>
        <v>1.9747197526092</v>
      </c>
      <c r="F208" s="50">
        <f>IF(OR($A208="",$B208="",$C208=""),"",B208*'MPTO_working_3-way'!$I207)</f>
        <v>4.0111494974874375</v>
      </c>
      <c r="G208" s="51">
        <f>IF(OR($A208="",$B208="",$C208=""),"",C208*'MPTO_working_3-way'!$I207)</f>
        <v>4.0934294871794874</v>
      </c>
      <c r="H208" s="17"/>
      <c r="I208" s="21"/>
      <c r="J208" s="22"/>
      <c r="K208" s="17"/>
      <c r="L208" s="21"/>
      <c r="M208" s="22"/>
      <c r="N208" s="52">
        <f t="shared" si="61"/>
        <v>50.640097091179584</v>
      </c>
      <c r="O208" s="53">
        <f t="shared" si="62"/>
        <v>24.930509337196099</v>
      </c>
      <c r="P208" s="53">
        <f t="shared" si="63"/>
        <v>24.42939357162432</v>
      </c>
      <c r="Q208" t="s">
        <v>378</v>
      </c>
      <c r="R208" t="s">
        <v>362</v>
      </c>
      <c r="S208" s="42">
        <v>44128</v>
      </c>
      <c r="T208" s="4">
        <v>100</v>
      </c>
      <c r="U208" s="4">
        <f t="shared" si="52"/>
        <v>47.916666666666671</v>
      </c>
      <c r="V208" s="4">
        <f t="shared" si="53"/>
        <v>74.358974358974365</v>
      </c>
      <c r="W208" s="4">
        <f t="shared" si="54"/>
        <v>74.874371859296474</v>
      </c>
      <c r="X208" s="4">
        <f t="shared" si="55"/>
        <v>50.766653781729154</v>
      </c>
      <c r="Y208" s="4">
        <f t="shared" si="56"/>
        <v>77.208961474036855</v>
      </c>
      <c r="Z208" s="4">
        <f t="shared" si="57"/>
        <v>77.724358974358992</v>
      </c>
      <c r="AA208" s="4">
        <f t="shared" si="58"/>
        <v>-2.8499871150624827</v>
      </c>
      <c r="AB208" s="4">
        <f t="shared" si="59"/>
        <v>-2.8499871150624898</v>
      </c>
      <c r="AC208" s="4">
        <f t="shared" si="60"/>
        <v>-2.8499871150625182</v>
      </c>
      <c r="AF208">
        <v>1.78</v>
      </c>
      <c r="AG208">
        <v>2.11</v>
      </c>
    </row>
    <row r="209" spans="1:34" ht="15" x14ac:dyDescent="0.25">
      <c r="A209">
        <v>2.15</v>
      </c>
      <c r="B209">
        <v>3.29</v>
      </c>
      <c r="C209">
        <v>3.86</v>
      </c>
      <c r="D209" s="48">
        <f t="shared" si="51"/>
        <v>2.8135004363875726E-2</v>
      </c>
      <c r="E209" s="49">
        <f>IF(OR($A209="",$B209="",$C209=""),"",A209*'MPTO_working_3-way'!$I208)</f>
        <v>2.2104902593823326</v>
      </c>
      <c r="F209" s="50">
        <f>IF(OR($A209="",$B209="",$C209=""),"",B209*'MPTO_working_3-way'!$I208)</f>
        <v>3.3825641643571513</v>
      </c>
      <c r="G209" s="51">
        <f>IF(OR($A209="",$B209="",$C209=""),"",C209*'MPTO_working_3-way'!$I208)</f>
        <v>3.9686011168445603</v>
      </c>
      <c r="H209" s="17"/>
      <c r="I209" s="21"/>
      <c r="J209" s="22"/>
      <c r="K209" s="17"/>
      <c r="L209" s="21"/>
      <c r="M209" s="22"/>
      <c r="N209" s="52">
        <f t="shared" si="61"/>
        <v>45.238833139189019</v>
      </c>
      <c r="O209" s="53">
        <f t="shared" si="62"/>
        <v>29.563371200381876</v>
      </c>
      <c r="P209" s="53">
        <f t="shared" si="63"/>
        <v>25.197795660429119</v>
      </c>
      <c r="Q209" t="s">
        <v>394</v>
      </c>
      <c r="R209" t="s">
        <v>390</v>
      </c>
      <c r="S209" s="42">
        <v>44128</v>
      </c>
      <c r="T209" s="4">
        <v>100</v>
      </c>
      <c r="U209" s="4">
        <f t="shared" si="52"/>
        <v>53.488372093023258</v>
      </c>
      <c r="V209" s="4">
        <f t="shared" si="53"/>
        <v>69.6048632218845</v>
      </c>
      <c r="W209" s="4">
        <f t="shared" si="54"/>
        <v>74.093264248704671</v>
      </c>
      <c r="X209" s="4">
        <f t="shared" si="55"/>
        <v>56.301872529410836</v>
      </c>
      <c r="Y209" s="4">
        <f t="shared" si="56"/>
        <v>72.418363658272085</v>
      </c>
      <c r="Z209" s="4">
        <f t="shared" si="57"/>
        <v>76.906764685092242</v>
      </c>
      <c r="AA209" s="4">
        <f t="shared" si="58"/>
        <v>-2.813500436387578</v>
      </c>
      <c r="AB209" s="4">
        <f t="shared" si="59"/>
        <v>-2.8135004363875851</v>
      </c>
      <c r="AC209" s="4">
        <f t="shared" si="60"/>
        <v>-2.8135004363875709</v>
      </c>
      <c r="AF209">
        <v>1.7</v>
      </c>
      <c r="AG209">
        <v>2.2400000000000002</v>
      </c>
    </row>
    <row r="210" spans="1:34" ht="15" x14ac:dyDescent="0.25">
      <c r="A210">
        <v>7.51</v>
      </c>
      <c r="B210">
        <v>5.3</v>
      </c>
      <c r="C210">
        <v>1.42</v>
      </c>
      <c r="D210" s="48">
        <f t="shared" si="51"/>
        <v>2.6060389672659001E-2</v>
      </c>
      <c r="E210" s="49">
        <f>IF(OR($A210="",$B210="",$C210=""),"",A210*'MPTO_working_3-way'!$I209)</f>
        <v>7.7057135264416692</v>
      </c>
      <c r="F210" s="50">
        <f>IF(OR($A210="",$B210="",$C210=""),"",B210*'MPTO_working_3-way'!$I209)</f>
        <v>5.4381200652650925</v>
      </c>
      <c r="G210" s="51">
        <f>IF(OR($A210="",$B210="",$C210=""),"",C210*'MPTO_working_3-way'!$I209)</f>
        <v>1.4570057533351757</v>
      </c>
      <c r="H210" s="17"/>
      <c r="I210" s="21"/>
      <c r="J210" s="22"/>
      <c r="K210" s="17"/>
      <c r="L210" s="21"/>
      <c r="M210" s="22"/>
      <c r="N210" s="52">
        <f t="shared" si="61"/>
        <v>12.977383555313383</v>
      </c>
      <c r="O210" s="53">
        <f t="shared" si="62"/>
        <v>18.388707641585565</v>
      </c>
      <c r="P210" s="53">
        <f t="shared" si="63"/>
        <v>68.63390880310105</v>
      </c>
      <c r="Q210" t="s">
        <v>72</v>
      </c>
      <c r="R210" t="s">
        <v>68</v>
      </c>
      <c r="S210" s="42">
        <v>44128</v>
      </c>
      <c r="T210" s="4">
        <v>100</v>
      </c>
      <c r="U210" s="4">
        <f t="shared" si="52"/>
        <v>86.684420772303596</v>
      </c>
      <c r="V210" s="4">
        <f t="shared" si="53"/>
        <v>81.132075471698116</v>
      </c>
      <c r="W210" s="4">
        <f t="shared" si="54"/>
        <v>29.577464788732396</v>
      </c>
      <c r="X210" s="4">
        <f t="shared" si="55"/>
        <v>89.290459739569499</v>
      </c>
      <c r="Y210" s="4">
        <f t="shared" si="56"/>
        <v>83.738114438964018</v>
      </c>
      <c r="Z210" s="4">
        <f t="shared" si="57"/>
        <v>32.183503755998295</v>
      </c>
      <c r="AA210" s="4">
        <f t="shared" si="58"/>
        <v>-2.6060389672659028</v>
      </c>
      <c r="AB210" s="4">
        <f t="shared" si="59"/>
        <v>-2.6060389672659028</v>
      </c>
      <c r="AC210" s="4">
        <f t="shared" si="60"/>
        <v>-2.6060389672658992</v>
      </c>
      <c r="AD210" s="45" t="s">
        <v>410</v>
      </c>
      <c r="AE210" s="45" t="s">
        <v>412</v>
      </c>
      <c r="AF210">
        <v>1.44</v>
      </c>
      <c r="AG210">
        <v>2.98</v>
      </c>
      <c r="AH210" s="45" t="s">
        <v>405</v>
      </c>
    </row>
    <row r="211" spans="1:34" ht="15" x14ac:dyDescent="0.25">
      <c r="A211">
        <v>2.8</v>
      </c>
      <c r="B211">
        <v>3.21</v>
      </c>
      <c r="C211">
        <v>2.86</v>
      </c>
      <c r="D211" s="48">
        <f t="shared" si="51"/>
        <v>1.8319686543985636E-2</v>
      </c>
      <c r="E211" s="49">
        <f>IF(OR($A211="",$B211="",$C211=""),"",A211*'MPTO_working_3-way'!$I210)</f>
        <v>2.8512951223231595</v>
      </c>
      <c r="F211" s="50">
        <f>IF(OR($A211="",$B211="",$C211=""),"",B211*'MPTO_working_3-way'!$I210)</f>
        <v>3.2688061938061939</v>
      </c>
      <c r="G211" s="51">
        <f>IF(OR($A211="",$B211="",$C211=""),"",C211*'MPTO_working_3-way'!$I210)</f>
        <v>2.9123943035157986</v>
      </c>
      <c r="H211" s="17"/>
      <c r="I211" s="21"/>
      <c r="J211" s="22"/>
      <c r="K211" s="17"/>
      <c r="L211" s="21"/>
      <c r="M211" s="22"/>
      <c r="N211" s="52">
        <f t="shared" si="61"/>
        <v>35.071781667596255</v>
      </c>
      <c r="O211" s="53">
        <f t="shared" si="62"/>
        <v>30.592208308183643</v>
      </c>
      <c r="P211" s="53">
        <f t="shared" si="63"/>
        <v>34.336010024220109</v>
      </c>
      <c r="Q211" t="s">
        <v>41</v>
      </c>
      <c r="R211" t="s">
        <v>34</v>
      </c>
      <c r="S211" s="42">
        <v>44128</v>
      </c>
      <c r="T211" s="4">
        <v>100</v>
      </c>
      <c r="U211" s="4">
        <f t="shared" si="52"/>
        <v>64.285714285714292</v>
      </c>
      <c r="V211" s="4">
        <f t="shared" si="53"/>
        <v>68.847352024922117</v>
      </c>
      <c r="W211" s="4">
        <f t="shared" si="54"/>
        <v>65.03496503496504</v>
      </c>
      <c r="X211" s="4">
        <f t="shared" si="55"/>
        <v>66.117682940112843</v>
      </c>
      <c r="Y211" s="4">
        <f t="shared" si="56"/>
        <v>70.679320679320682</v>
      </c>
      <c r="Z211" s="4">
        <f t="shared" si="57"/>
        <v>66.866933689363591</v>
      </c>
      <c r="AA211" s="4">
        <f t="shared" si="58"/>
        <v>-1.8319686543985512</v>
      </c>
      <c r="AB211" s="4">
        <f t="shared" si="59"/>
        <v>-1.8319686543985654</v>
      </c>
      <c r="AC211" s="4">
        <f t="shared" si="60"/>
        <v>-1.8319686543985512</v>
      </c>
      <c r="AF211">
        <v>2.36</v>
      </c>
      <c r="AG211">
        <v>1.66</v>
      </c>
    </row>
    <row r="212" spans="1:34" ht="15" x14ac:dyDescent="0.25">
      <c r="A212">
        <v>2.4500000000000002</v>
      </c>
      <c r="B212">
        <v>3.65</v>
      </c>
      <c r="C212">
        <v>2.97</v>
      </c>
      <c r="D212" s="48">
        <f t="shared" si="51"/>
        <v>1.8836204746185192E-2</v>
      </c>
      <c r="E212" s="49">
        <f>IF(OR($A212="",$B212="",$C212=""),"",A212*'MPTO_working_3-way'!$I211)</f>
        <v>2.4961487016281541</v>
      </c>
      <c r="F212" s="50">
        <f>IF(OR($A212="",$B212="",$C212=""),"",B212*'MPTO_working_3-way'!$I211)</f>
        <v>3.7187521473235758</v>
      </c>
      <c r="G212" s="51">
        <f>IF(OR($A212="",$B212="",$C212=""),"",C212*'MPTO_working_3-way'!$I211)</f>
        <v>3.0259435280961702</v>
      </c>
      <c r="H212" s="17"/>
      <c r="I212" s="21"/>
      <c r="J212" s="22"/>
      <c r="K212" s="17"/>
      <c r="L212" s="21"/>
      <c r="M212" s="22"/>
      <c r="N212" s="52">
        <f t="shared" si="61"/>
        <v>40.061715848408127</v>
      </c>
      <c r="O212" s="53">
        <f t="shared" si="62"/>
        <v>26.890740774958889</v>
      </c>
      <c r="P212" s="53">
        <f t="shared" si="63"/>
        <v>33.047543376632973</v>
      </c>
      <c r="Q212" t="s">
        <v>137</v>
      </c>
      <c r="R212" t="s">
        <v>35</v>
      </c>
      <c r="S212" s="42">
        <v>44128</v>
      </c>
      <c r="T212" s="4">
        <v>100</v>
      </c>
      <c r="U212" s="4">
        <f t="shared" si="52"/>
        <v>59.183673469387763</v>
      </c>
      <c r="V212" s="4">
        <f t="shared" si="53"/>
        <v>72.602739726027394</v>
      </c>
      <c r="W212" s="4">
        <f t="shared" si="54"/>
        <v>66.329966329966325</v>
      </c>
      <c r="X212" s="4">
        <f t="shared" si="55"/>
        <v>61.067293944006273</v>
      </c>
      <c r="Y212" s="4">
        <f t="shared" si="56"/>
        <v>74.486360200645905</v>
      </c>
      <c r="Z212" s="4">
        <f t="shared" si="57"/>
        <v>68.21358680458485</v>
      </c>
      <c r="AA212" s="4">
        <f t="shared" si="58"/>
        <v>-1.8836204746185103</v>
      </c>
      <c r="AB212" s="4">
        <f t="shared" si="59"/>
        <v>-1.8836204746185103</v>
      </c>
      <c r="AC212" s="4">
        <f t="shared" si="60"/>
        <v>-1.8836204746185246</v>
      </c>
      <c r="AF212">
        <v>1.63</v>
      </c>
      <c r="AG212">
        <v>2.42</v>
      </c>
      <c r="AH212" s="45" t="s">
        <v>449</v>
      </c>
    </row>
    <row r="213" spans="1:34" ht="15" x14ac:dyDescent="0.25">
      <c r="A213">
        <v>1.25</v>
      </c>
      <c r="B213">
        <v>6.66</v>
      </c>
      <c r="C213">
        <v>12.96</v>
      </c>
      <c r="D213" s="48">
        <f t="shared" si="51"/>
        <v>2.7310643977310534E-2</v>
      </c>
      <c r="E213" s="49">
        <f>IF(OR($A213="",$B213="",$C213=""),"",A213*'MPTO_working_3-way'!$I212)</f>
        <v>1.2841383049716382</v>
      </c>
      <c r="F213" s="50">
        <f>IF(OR($A213="",$B213="",$C213=""),"",B213*'MPTO_working_3-way'!$I212)</f>
        <v>6.8418888888888887</v>
      </c>
      <c r="G213" s="51">
        <f>IF(OR($A213="",$B213="",$C213=""),"",C213*'MPTO_working_3-way'!$I212)</f>
        <v>13.313945945945946</v>
      </c>
      <c r="H213" s="17"/>
      <c r="I213" s="21"/>
      <c r="J213" s="22"/>
      <c r="K213" s="17"/>
      <c r="L213" s="21"/>
      <c r="M213" s="22"/>
      <c r="N213" s="52">
        <f t="shared" si="61"/>
        <v>77.873231888529816</v>
      </c>
      <c r="O213" s="53">
        <f t="shared" si="62"/>
        <v>14.615846825925265</v>
      </c>
      <c r="P213" s="53">
        <f t="shared" si="63"/>
        <v>7.5109212855449279</v>
      </c>
      <c r="Q213" t="s">
        <v>75</v>
      </c>
      <c r="R213" t="s">
        <v>70</v>
      </c>
      <c r="S213" s="42">
        <v>44128</v>
      </c>
      <c r="T213" s="4">
        <v>100</v>
      </c>
      <c r="U213" s="4">
        <f t="shared" si="52"/>
        <v>20</v>
      </c>
      <c r="V213" s="4">
        <f t="shared" si="53"/>
        <v>84.98498498498499</v>
      </c>
      <c r="W213" s="4">
        <f t="shared" si="54"/>
        <v>92.283950617283949</v>
      </c>
      <c r="X213" s="4">
        <f t="shared" si="55"/>
        <v>22.731064397731064</v>
      </c>
      <c r="Y213" s="4">
        <f t="shared" si="56"/>
        <v>87.716049382716051</v>
      </c>
      <c r="Z213" s="4">
        <f t="shared" si="57"/>
        <v>95.01501501501501</v>
      </c>
      <c r="AA213" s="4">
        <f t="shared" si="58"/>
        <v>-2.731064397731064</v>
      </c>
      <c r="AB213" s="4">
        <f t="shared" si="59"/>
        <v>-2.7310643977310605</v>
      </c>
      <c r="AC213" s="4">
        <f t="shared" si="60"/>
        <v>-2.7310643977310605</v>
      </c>
      <c r="AF213">
        <v>1.5</v>
      </c>
      <c r="AG213">
        <v>2.73</v>
      </c>
    </row>
    <row r="214" spans="1:34" ht="15" x14ac:dyDescent="0.25">
      <c r="A214">
        <v>2.41</v>
      </c>
      <c r="B214">
        <v>3.26</v>
      </c>
      <c r="C214">
        <v>3.26</v>
      </c>
      <c r="D214" s="48">
        <f t="shared" si="51"/>
        <v>2.8434691851436877E-2</v>
      </c>
      <c r="E214" s="49">
        <f>IF(OR($A214="",$B214="",$C214=""),"",A214*'MPTO_working_3-way'!$I213)</f>
        <v>2.4785276073619631</v>
      </c>
      <c r="F214" s="50">
        <f>IF(OR($A214="",$B214="",$C214=""),"",B214*'MPTO_working_3-way'!$I213)</f>
        <v>3.3526970954356838</v>
      </c>
      <c r="G214" s="51">
        <f>IF(OR($A214="",$B214="",$C214=""),"",C214*'MPTO_working_3-way'!$I213)</f>
        <v>3.3526970954356838</v>
      </c>
      <c r="H214" s="17"/>
      <c r="I214" s="21"/>
      <c r="J214" s="22"/>
      <c r="K214" s="17"/>
      <c r="L214" s="21"/>
      <c r="M214" s="22"/>
      <c r="N214" s="52">
        <f t="shared" si="61"/>
        <v>40.346534653465348</v>
      </c>
      <c r="O214" s="53">
        <f t="shared" si="62"/>
        <v>29.826732673267337</v>
      </c>
      <c r="P214" s="53">
        <f t="shared" si="63"/>
        <v>29.826732673267337</v>
      </c>
      <c r="Q214" t="s">
        <v>36</v>
      </c>
      <c r="R214" t="s">
        <v>132</v>
      </c>
      <c r="S214" s="42">
        <v>44128</v>
      </c>
      <c r="T214" s="4">
        <v>100</v>
      </c>
      <c r="U214" s="4">
        <f t="shared" si="52"/>
        <v>58.50622406639004</v>
      </c>
      <c r="V214" s="4">
        <f t="shared" si="53"/>
        <v>69.325153374233125</v>
      </c>
      <c r="W214" s="4">
        <f t="shared" si="54"/>
        <v>69.325153374233125</v>
      </c>
      <c r="X214" s="4">
        <f t="shared" si="55"/>
        <v>61.349693251533743</v>
      </c>
      <c r="Y214" s="4">
        <f t="shared" si="56"/>
        <v>72.168622559376828</v>
      </c>
      <c r="Z214" s="4">
        <f t="shared" si="57"/>
        <v>72.168622559376828</v>
      </c>
      <c r="AA214" s="4">
        <f t="shared" si="58"/>
        <v>-2.8434691851437037</v>
      </c>
      <c r="AB214" s="4">
        <f t="shared" si="59"/>
        <v>-2.8434691851437037</v>
      </c>
      <c r="AC214" s="4">
        <f t="shared" si="60"/>
        <v>-2.8434691851437037</v>
      </c>
      <c r="AD214" s="45" t="s">
        <v>411</v>
      </c>
      <c r="AE214" s="45" t="s">
        <v>405</v>
      </c>
      <c r="AF214">
        <v>2.2799999999999998</v>
      </c>
      <c r="AG214">
        <v>1.68</v>
      </c>
      <c r="AH214" s="58" t="s">
        <v>405</v>
      </c>
    </row>
    <row r="215" spans="1:34" ht="15" x14ac:dyDescent="0.25">
      <c r="A215">
        <v>2.76</v>
      </c>
      <c r="B215">
        <v>3.33</v>
      </c>
      <c r="C215">
        <v>2.75</v>
      </c>
      <c r="D215" s="48">
        <f t="shared" si="51"/>
        <v>2.6255504516374151E-2</v>
      </c>
      <c r="E215" s="49">
        <f>IF(OR($A215="",$B215="",$C215=""),"",A215*'MPTO_working_3-way'!$I214)</f>
        <v>2.8324651924651922</v>
      </c>
      <c r="F215" s="50">
        <f>IF(OR($A215="",$B215="",$C215=""),"",B215*'MPTO_working_3-way'!$I214)</f>
        <v>3.417430830039526</v>
      </c>
      <c r="G215" s="51">
        <f>IF(OR($A215="",$B215="",$C215=""),"",C215*'MPTO_working_3-way'!$I214)</f>
        <v>2.8222026374200291</v>
      </c>
      <c r="H215" s="17"/>
      <c r="I215" s="21"/>
      <c r="J215" s="22"/>
      <c r="K215" s="17"/>
      <c r="L215" s="21"/>
      <c r="M215" s="22"/>
      <c r="N215" s="52">
        <f t="shared" si="61"/>
        <v>35.304935173083827</v>
      </c>
      <c r="O215" s="53">
        <f t="shared" si="62"/>
        <v>29.261748071384787</v>
      </c>
      <c r="P215" s="53">
        <f t="shared" si="63"/>
        <v>35.433316755531393</v>
      </c>
      <c r="Q215" t="s">
        <v>82</v>
      </c>
      <c r="R215" t="s">
        <v>81</v>
      </c>
      <c r="S215" s="42">
        <v>44128</v>
      </c>
      <c r="T215" s="4">
        <v>100</v>
      </c>
      <c r="U215" s="4">
        <f t="shared" si="52"/>
        <v>63.768115942028999</v>
      </c>
      <c r="V215" s="4">
        <f t="shared" si="53"/>
        <v>69.969969969969966</v>
      </c>
      <c r="W215" s="4">
        <f t="shared" si="54"/>
        <v>63.63636363636364</v>
      </c>
      <c r="X215" s="4">
        <f t="shared" si="55"/>
        <v>66.393666393666393</v>
      </c>
      <c r="Y215" s="4">
        <f t="shared" si="56"/>
        <v>72.595520421607389</v>
      </c>
      <c r="Z215" s="4">
        <f t="shared" si="57"/>
        <v>66.261914088001049</v>
      </c>
      <c r="AA215" s="4">
        <f t="shared" si="58"/>
        <v>-2.6255504516373946</v>
      </c>
      <c r="AB215" s="4">
        <f t="shared" si="59"/>
        <v>-2.6255504516374231</v>
      </c>
      <c r="AC215" s="4">
        <f t="shared" si="60"/>
        <v>-2.6255504516374089</v>
      </c>
      <c r="AD215" s="45" t="s">
        <v>443</v>
      </c>
      <c r="AE215" s="45" t="s">
        <v>406</v>
      </c>
      <c r="AF215">
        <v>2.21</v>
      </c>
      <c r="AG215">
        <v>1.72</v>
      </c>
    </row>
    <row r="216" spans="1:34" ht="15" x14ac:dyDescent="0.25">
      <c r="A216">
        <v>2.42</v>
      </c>
      <c r="B216">
        <v>3.3</v>
      </c>
      <c r="C216">
        <v>3.21</v>
      </c>
      <c r="D216" s="48">
        <f t="shared" si="51"/>
        <v>2.7779923276949559E-2</v>
      </c>
      <c r="E216" s="49">
        <f>IF(OR($A216="",$B216="",$C216=""),"",A216*'MPTO_working_3-way'!$I215)</f>
        <v>2.487227414330218</v>
      </c>
      <c r="F216" s="50">
        <f>IF(OR($A216="",$B216="",$C216=""),"",B216*'MPTO_working_3-way'!$I215)</f>
        <v>3.3916737468139333</v>
      </c>
      <c r="G216" s="51">
        <f>IF(OR($A216="",$B216="",$C216=""),"",C216*'MPTO_working_3-way'!$I215)</f>
        <v>3.2991735537190081</v>
      </c>
      <c r="H216" s="17"/>
      <c r="I216" s="21"/>
      <c r="J216" s="22"/>
      <c r="K216" s="17"/>
      <c r="L216" s="21"/>
      <c r="M216" s="22"/>
      <c r="N216" s="52">
        <f t="shared" si="61"/>
        <v>40.205410821643291</v>
      </c>
      <c r="O216" s="53">
        <f t="shared" si="62"/>
        <v>29.483967935871746</v>
      </c>
      <c r="P216" s="53">
        <f t="shared" si="63"/>
        <v>30.31062124248497</v>
      </c>
      <c r="Q216" t="s">
        <v>48</v>
      </c>
      <c r="R216" t="s">
        <v>77</v>
      </c>
      <c r="S216" s="42">
        <v>44128</v>
      </c>
      <c r="T216" s="4">
        <v>100</v>
      </c>
      <c r="U216" s="4">
        <f t="shared" si="52"/>
        <v>58.677685950413228</v>
      </c>
      <c r="V216" s="4">
        <f t="shared" si="53"/>
        <v>69.696969696969703</v>
      </c>
      <c r="W216" s="4">
        <f t="shared" si="54"/>
        <v>68.847352024922117</v>
      </c>
      <c r="X216" s="4">
        <f t="shared" si="55"/>
        <v>61.455678278108181</v>
      </c>
      <c r="Y216" s="4">
        <f t="shared" si="56"/>
        <v>72.474962024664663</v>
      </c>
      <c r="Z216" s="4">
        <f t="shared" si="57"/>
        <v>71.625344352617077</v>
      </c>
      <c r="AA216" s="4">
        <f t="shared" si="58"/>
        <v>-2.7779923276949532</v>
      </c>
      <c r="AB216" s="4">
        <f t="shared" si="59"/>
        <v>-2.7779923276949603</v>
      </c>
      <c r="AC216" s="4">
        <f t="shared" si="60"/>
        <v>-2.7779923276949603</v>
      </c>
      <c r="AD216" s="45" t="s">
        <v>443</v>
      </c>
      <c r="AE216" s="45" t="s">
        <v>405</v>
      </c>
      <c r="AF216">
        <v>2.39</v>
      </c>
      <c r="AG216">
        <v>1.63</v>
      </c>
      <c r="AH216" s="58" t="s">
        <v>405</v>
      </c>
    </row>
    <row r="217" spans="1:34" ht="15" x14ac:dyDescent="0.25">
      <c r="A217">
        <v>3.33</v>
      </c>
      <c r="B217">
        <v>3.41</v>
      </c>
      <c r="C217">
        <v>2.2999999999999998</v>
      </c>
      <c r="D217" s="48">
        <f t="shared" si="51"/>
        <v>2.8338040960761868E-2</v>
      </c>
      <c r="E217" s="49">
        <f>IF(OR($A217="",$B217="",$C217=""),"",A217*'MPTO_working_3-way'!$I216)</f>
        <v>3.4243656763993373</v>
      </c>
      <c r="F217" s="50">
        <f>IF(OR($A217="",$B217="",$C217=""),"",B217*'MPTO_working_3-way'!$I216)</f>
        <v>3.5066327196761979</v>
      </c>
      <c r="G217" s="51">
        <f>IF(OR($A217="",$B217="",$C217=""),"",C217*'MPTO_working_3-way'!$I216)</f>
        <v>2.3651774942097523</v>
      </c>
      <c r="H217" s="17"/>
      <c r="I217" s="21"/>
      <c r="J217" s="22"/>
      <c r="K217" s="17"/>
      <c r="L217" s="21"/>
      <c r="M217" s="22"/>
      <c r="N217" s="52">
        <f t="shared" si="61"/>
        <v>29.202488708842662</v>
      </c>
      <c r="O217" s="53">
        <f t="shared" si="62"/>
        <v>28.517386334441657</v>
      </c>
      <c r="P217" s="53">
        <f t="shared" si="63"/>
        <v>42.280124956715675</v>
      </c>
      <c r="Q217" t="s">
        <v>291</v>
      </c>
      <c r="R217" t="s">
        <v>49</v>
      </c>
      <c r="S217" s="42">
        <v>44128</v>
      </c>
      <c r="T217" s="4">
        <v>100</v>
      </c>
      <c r="U217" s="4">
        <f t="shared" si="52"/>
        <v>69.969969969969966</v>
      </c>
      <c r="V217" s="4">
        <f t="shared" si="53"/>
        <v>70.674486803519059</v>
      </c>
      <c r="W217" s="4">
        <f t="shared" si="54"/>
        <v>56.521739130434774</v>
      </c>
      <c r="X217" s="4">
        <f t="shared" si="55"/>
        <v>72.803774066046159</v>
      </c>
      <c r="Y217" s="4">
        <f t="shared" si="56"/>
        <v>73.508290899595252</v>
      </c>
      <c r="Z217" s="4">
        <f t="shared" si="57"/>
        <v>59.355543226510967</v>
      </c>
      <c r="AA217" s="4">
        <f t="shared" si="58"/>
        <v>-2.833804096076193</v>
      </c>
      <c r="AB217" s="4">
        <f t="shared" si="59"/>
        <v>-2.833804096076193</v>
      </c>
      <c r="AC217" s="4">
        <f t="shared" si="60"/>
        <v>-2.833804096076193</v>
      </c>
      <c r="AF217">
        <v>1.99</v>
      </c>
      <c r="AG217">
        <v>1.9</v>
      </c>
    </row>
    <row r="218" spans="1:34" ht="15" x14ac:dyDescent="0.25">
      <c r="A218">
        <v>2.95</v>
      </c>
      <c r="B218">
        <v>3.28</v>
      </c>
      <c r="C218">
        <v>2.61</v>
      </c>
      <c r="D218" s="48">
        <f t="shared" si="51"/>
        <v>2.7002862080052648E-2</v>
      </c>
      <c r="E218" s="49">
        <f>IF(OR($A218="",$B218="",$C218=""),"",A218*'MPTO_working_3-way'!$I217)</f>
        <v>3.0296584431361553</v>
      </c>
      <c r="F218" s="50">
        <f>IF(OR($A218="",$B218="",$C218=""),"",B218*'MPTO_working_3-way'!$I217)</f>
        <v>3.3685693876225726</v>
      </c>
      <c r="G218" s="51">
        <f>IF(OR($A218="",$B218="",$C218=""),"",C218*'MPTO_working_3-way'!$I217)</f>
        <v>2.6804774700289373</v>
      </c>
      <c r="H218" s="17"/>
      <c r="I218" s="21"/>
      <c r="J218" s="22"/>
      <c r="K218" s="17"/>
      <c r="L218" s="21"/>
      <c r="M218" s="22"/>
      <c r="N218" s="52">
        <f t="shared" si="61"/>
        <v>33.007021047720762</v>
      </c>
      <c r="O218" s="53">
        <f t="shared" si="62"/>
        <v>29.686192710602516</v>
      </c>
      <c r="P218" s="53">
        <f t="shared" si="63"/>
        <v>37.306786241676726</v>
      </c>
      <c r="Q218" t="s">
        <v>47</v>
      </c>
      <c r="R218" t="s">
        <v>87</v>
      </c>
      <c r="S218" s="42">
        <v>44128</v>
      </c>
      <c r="T218" s="4">
        <v>100</v>
      </c>
      <c r="U218" s="4">
        <f t="shared" si="52"/>
        <v>66.101694915254228</v>
      </c>
      <c r="V218" s="4">
        <f t="shared" si="53"/>
        <v>69.512195121951223</v>
      </c>
      <c r="W218" s="4">
        <f t="shared" si="54"/>
        <v>61.685823754789276</v>
      </c>
      <c r="X218" s="4">
        <f t="shared" si="55"/>
        <v>68.801981123259509</v>
      </c>
      <c r="Y218" s="4">
        <f t="shared" si="56"/>
        <v>72.212481329956489</v>
      </c>
      <c r="Z218" s="4">
        <f t="shared" si="57"/>
        <v>64.386109962794549</v>
      </c>
      <c r="AA218" s="4">
        <f t="shared" si="58"/>
        <v>-2.7002862080052807</v>
      </c>
      <c r="AB218" s="4">
        <f t="shared" si="59"/>
        <v>-2.7002862080052665</v>
      </c>
      <c r="AC218" s="4">
        <f t="shared" si="60"/>
        <v>-2.7002862080052736</v>
      </c>
      <c r="AF218">
        <v>2.27</v>
      </c>
      <c r="AG218">
        <v>1.68</v>
      </c>
    </row>
    <row r="219" spans="1:34" ht="15" x14ac:dyDescent="0.25">
      <c r="A219">
        <v>2.0699999999999998</v>
      </c>
      <c r="B219">
        <v>3.38</v>
      </c>
      <c r="C219">
        <v>4.01</v>
      </c>
      <c r="D219" s="48">
        <f t="shared" si="51"/>
        <v>2.8326334208785386E-2</v>
      </c>
      <c r="E219" s="49">
        <f>IF(OR($A219="",$B219="",$C219=""),"",A219*'MPTO_working_3-way'!$I218)</f>
        <v>2.1286355118121856</v>
      </c>
      <c r="F219" s="50">
        <f>IF(OR($A219="",$B219="",$C219=""),"",B219*'MPTO_working_3-way'!$I218)</f>
        <v>3.4757430096256945</v>
      </c>
      <c r="G219" s="51">
        <f>IF(OR($A219="",$B219="",$C219=""),"",C219*'MPTO_working_3-way'!$I218)</f>
        <v>4.1235886001772295</v>
      </c>
      <c r="H219" s="17"/>
      <c r="I219" s="21"/>
      <c r="J219" s="22"/>
      <c r="K219" s="17"/>
      <c r="L219" s="21"/>
      <c r="M219" s="22"/>
      <c r="N219" s="52">
        <f t="shared" si="61"/>
        <v>46.978451428195115</v>
      </c>
      <c r="O219" s="53">
        <f t="shared" si="62"/>
        <v>28.770826762237832</v>
      </c>
      <c r="P219" s="53">
        <f t="shared" si="63"/>
        <v>24.25072180956705</v>
      </c>
      <c r="Q219" t="s">
        <v>76</v>
      </c>
      <c r="R219" t="s">
        <v>45</v>
      </c>
      <c r="S219" s="42">
        <v>44128</v>
      </c>
      <c r="T219" s="4">
        <v>100</v>
      </c>
      <c r="U219" s="4">
        <f t="shared" si="52"/>
        <v>51.690821256038639</v>
      </c>
      <c r="V219" s="4">
        <f t="shared" si="53"/>
        <v>70.414201183431956</v>
      </c>
      <c r="W219" s="4">
        <f t="shared" si="54"/>
        <v>75.062344139650875</v>
      </c>
      <c r="X219" s="4">
        <f t="shared" si="55"/>
        <v>54.523454676917169</v>
      </c>
      <c r="Y219" s="4">
        <f t="shared" si="56"/>
        <v>73.246834604310479</v>
      </c>
      <c r="Z219" s="4">
        <f t="shared" si="57"/>
        <v>77.894977560529412</v>
      </c>
      <c r="AA219" s="4">
        <f t="shared" si="58"/>
        <v>-2.8326334208785298</v>
      </c>
      <c r="AB219" s="4">
        <f t="shared" si="59"/>
        <v>-2.8326334208785227</v>
      </c>
      <c r="AC219" s="4">
        <f t="shared" si="60"/>
        <v>-2.8326334208785369</v>
      </c>
      <c r="AF219">
        <v>2.19</v>
      </c>
      <c r="AG219">
        <v>1.74</v>
      </c>
    </row>
    <row r="220" spans="1:34" ht="15" x14ac:dyDescent="0.25">
      <c r="A220">
        <v>1.28</v>
      </c>
      <c r="B220">
        <v>5.88</v>
      </c>
      <c r="C220">
        <v>11.88</v>
      </c>
      <c r="D220" s="48">
        <f t="shared" si="51"/>
        <v>3.5493111385968446E-2</v>
      </c>
      <c r="E220" s="49">
        <f>IF(OR($A220="",$B220="",$C220=""),"",A220*'MPTO_working_3-way'!$I219)</f>
        <v>1.3254311825740397</v>
      </c>
      <c r="F220" s="50">
        <f>IF(OR($A220="",$B220="",$C220=""),"",B220*'MPTO_working_3-way'!$I219)</f>
        <v>6.0886994949494939</v>
      </c>
      <c r="G220" s="51">
        <f>IF(OR($A220="",$B220="",$C220=""),"",C220*'MPTO_working_3-way'!$I219)</f>
        <v>12.301658163265307</v>
      </c>
      <c r="H220" s="17"/>
      <c r="I220" s="21"/>
      <c r="J220" s="22"/>
      <c r="K220" s="17"/>
      <c r="L220" s="21"/>
      <c r="M220" s="22"/>
      <c r="N220" s="52">
        <f t="shared" si="61"/>
        <v>75.447146041785473</v>
      </c>
      <c r="O220" s="53">
        <f t="shared" si="62"/>
        <v>16.423868526102964</v>
      </c>
      <c r="P220" s="53">
        <f t="shared" si="63"/>
        <v>8.1289854321115662</v>
      </c>
      <c r="Q220" t="s">
        <v>37</v>
      </c>
      <c r="R220" t="s">
        <v>289</v>
      </c>
      <c r="S220" s="42">
        <v>44128</v>
      </c>
      <c r="T220" s="4">
        <v>100</v>
      </c>
      <c r="U220" s="4">
        <f t="shared" si="52"/>
        <v>21.875</v>
      </c>
      <c r="V220" s="4">
        <f t="shared" si="53"/>
        <v>82.993197278911566</v>
      </c>
      <c r="W220" s="4">
        <f t="shared" si="54"/>
        <v>91.582491582491571</v>
      </c>
      <c r="X220" s="4">
        <f t="shared" si="55"/>
        <v>25.424311138596849</v>
      </c>
      <c r="Y220" s="4">
        <f t="shared" si="56"/>
        <v>86.542508417508415</v>
      </c>
      <c r="Z220" s="4">
        <f t="shared" si="57"/>
        <v>95.131802721088434</v>
      </c>
      <c r="AA220" s="4">
        <f t="shared" si="58"/>
        <v>-3.549311138596849</v>
      </c>
      <c r="AB220" s="4">
        <f t="shared" si="59"/>
        <v>-3.549311138596849</v>
      </c>
      <c r="AC220" s="4">
        <f t="shared" si="60"/>
        <v>-3.5493111385968632</v>
      </c>
      <c r="AF220">
        <v>1.63</v>
      </c>
      <c r="AG220">
        <v>2.35</v>
      </c>
    </row>
    <row r="221" spans="1:34" ht="15" x14ac:dyDescent="0.25">
      <c r="A221">
        <v>2.46</v>
      </c>
      <c r="B221">
        <v>3.27</v>
      </c>
      <c r="C221">
        <v>3.17</v>
      </c>
      <c r="D221" s="48">
        <f t="shared" si="51"/>
        <v>2.777187584337848E-2</v>
      </c>
      <c r="E221" s="49">
        <f>IF(OR($A221="",$B221="",$C221=""),"",A221*'MPTO_working_3-way'!$I220)</f>
        <v>2.5283188145747109</v>
      </c>
      <c r="F221" s="50">
        <f>IF(OR($A221="",$B221="",$C221=""),"",B221*'MPTO_working_3-way'!$I220)</f>
        <v>3.3608140340078476</v>
      </c>
      <c r="G221" s="51">
        <f>IF(OR($A221="",$B221="",$C221=""),"",C221*'MPTO_working_3-way'!$I220)</f>
        <v>3.2580368464235097</v>
      </c>
      <c r="H221" s="17"/>
      <c r="I221" s="21"/>
      <c r="J221" s="22"/>
      <c r="K221" s="17"/>
      <c r="L221" s="21"/>
      <c r="M221" s="22"/>
      <c r="N221" s="52">
        <f t="shared" si="61"/>
        <v>39.551973992971703</v>
      </c>
      <c r="O221" s="53">
        <f t="shared" si="62"/>
        <v>29.7546960314099</v>
      </c>
      <c r="P221" s="53">
        <f t="shared" si="63"/>
        <v>30.693329975618415</v>
      </c>
      <c r="Q221" t="s">
        <v>85</v>
      </c>
      <c r="R221" t="s">
        <v>80</v>
      </c>
      <c r="S221" s="42">
        <v>44128</v>
      </c>
      <c r="T221" s="4">
        <v>100</v>
      </c>
      <c r="U221" s="4">
        <f t="shared" si="52"/>
        <v>59.349593495934961</v>
      </c>
      <c r="V221" s="4">
        <f t="shared" si="53"/>
        <v>69.418960244648318</v>
      </c>
      <c r="W221" s="4">
        <f t="shared" si="54"/>
        <v>68.454258675078862</v>
      </c>
      <c r="X221" s="4">
        <f t="shared" si="55"/>
        <v>62.126781080272806</v>
      </c>
      <c r="Y221" s="4">
        <f t="shared" si="56"/>
        <v>72.196147828986184</v>
      </c>
      <c r="Z221" s="4">
        <f t="shared" si="57"/>
        <v>71.231446259416714</v>
      </c>
      <c r="AA221" s="4">
        <f t="shared" si="58"/>
        <v>-2.7771875843378453</v>
      </c>
      <c r="AB221" s="4">
        <f t="shared" si="59"/>
        <v>-2.7771875843378666</v>
      </c>
      <c r="AC221" s="4">
        <f t="shared" si="60"/>
        <v>-2.7771875843378524</v>
      </c>
      <c r="AF221">
        <v>2.2799999999999998</v>
      </c>
      <c r="AG221">
        <v>1.68</v>
      </c>
    </row>
    <row r="222" spans="1:34" ht="15" x14ac:dyDescent="0.25">
      <c r="A222">
        <v>2.04</v>
      </c>
      <c r="B222">
        <v>3.34</v>
      </c>
      <c r="C222">
        <v>4.1900000000000004</v>
      </c>
      <c r="D222" s="48">
        <f t="shared" si="51"/>
        <v>2.8260760523036499E-2</v>
      </c>
      <c r="E222" s="49">
        <f>IF(OR($A222="",$B222="",$C222=""),"",A222*'MPTO_working_3-way'!$I221)</f>
        <v>2.0976519514669945</v>
      </c>
      <c r="F222" s="50">
        <f>IF(OR($A222="",$B222="",$C222=""),"",B222*'MPTO_working_3-way'!$I221)</f>
        <v>3.4343909401469417</v>
      </c>
      <c r="G222" s="51">
        <f>IF(OR($A222="",$B222="",$C222=""),"",C222*'MPTO_working_3-way'!$I221)</f>
        <v>4.3084125865915235</v>
      </c>
      <c r="H222" s="17"/>
      <c r="I222" s="21"/>
      <c r="J222" s="22"/>
      <c r="K222" s="17"/>
      <c r="L222" s="21"/>
      <c r="M222" s="22"/>
      <c r="N222" s="52">
        <f t="shared" si="61"/>
        <v>47.672350949386491</v>
      </c>
      <c r="O222" s="53">
        <f t="shared" si="62"/>
        <v>29.117244292439654</v>
      </c>
      <c r="P222" s="53">
        <f t="shared" si="63"/>
        <v>23.210404758173851</v>
      </c>
      <c r="Q222" t="s">
        <v>46</v>
      </c>
      <c r="R222" t="s">
        <v>290</v>
      </c>
      <c r="S222" s="42">
        <v>44128</v>
      </c>
      <c r="T222" s="4">
        <v>100</v>
      </c>
      <c r="U222" s="4">
        <f t="shared" si="52"/>
        <v>50.980392156862742</v>
      </c>
      <c r="V222" s="4">
        <f t="shared" si="53"/>
        <v>70.059880239520965</v>
      </c>
      <c r="W222" s="4">
        <f t="shared" si="54"/>
        <v>76.133651551312653</v>
      </c>
      <c r="X222" s="4">
        <f t="shared" si="55"/>
        <v>53.80646820916639</v>
      </c>
      <c r="Y222" s="4">
        <f t="shared" si="56"/>
        <v>72.885956291824598</v>
      </c>
      <c r="Z222" s="4">
        <f t="shared" si="57"/>
        <v>78.959727603616287</v>
      </c>
      <c r="AA222" s="4">
        <f t="shared" si="58"/>
        <v>-2.8260760523036481</v>
      </c>
      <c r="AB222" s="4">
        <f t="shared" si="59"/>
        <v>-2.8260760523036339</v>
      </c>
      <c r="AC222" s="4">
        <f t="shared" si="60"/>
        <v>-2.8260760523036339</v>
      </c>
      <c r="AF222">
        <v>2.2400000000000002</v>
      </c>
      <c r="AG222">
        <v>1.7</v>
      </c>
    </row>
    <row r="223" spans="1:34" ht="15" x14ac:dyDescent="0.25">
      <c r="A223">
        <v>1.93</v>
      </c>
      <c r="B223">
        <v>3.5</v>
      </c>
      <c r="C223">
        <v>4.41</v>
      </c>
      <c r="D223" s="48">
        <f t="shared" si="51"/>
        <v>3.0606370354705037E-2</v>
      </c>
      <c r="E223" s="49">
        <f>IF(OR($A223="",$B223="",$C223=""),"",A223*'MPTO_working_3-way'!$I222)</f>
        <v>1.9890702947845806</v>
      </c>
      <c r="F223" s="50">
        <f>IF(OR($A223="",$B223="",$C223=""),"",B223*'MPTO_working_3-way'!$I222)</f>
        <v>3.6071222962414677</v>
      </c>
      <c r="G223" s="51">
        <f>IF(OR($A223="",$B223="",$C223=""),"",C223*'MPTO_working_3-way'!$I222)</f>
        <v>4.5449740932642495</v>
      </c>
      <c r="H223" s="17"/>
      <c r="I223" s="21"/>
      <c r="J223" s="22"/>
      <c r="K223" s="17"/>
      <c r="L223" s="21"/>
      <c r="M223" s="22"/>
      <c r="N223" s="52">
        <f t="shared" si="61"/>
        <v>50.274744066212172</v>
      </c>
      <c r="O223" s="53">
        <f t="shared" si="62"/>
        <v>27.722930299368425</v>
      </c>
      <c r="P223" s="53">
        <f t="shared" si="63"/>
        <v>22.002325634419385</v>
      </c>
      <c r="Q223" t="s">
        <v>86</v>
      </c>
      <c r="R223" t="s">
        <v>44</v>
      </c>
      <c r="S223" s="42">
        <v>44128</v>
      </c>
      <c r="T223" s="4">
        <v>100</v>
      </c>
      <c r="U223" s="4">
        <f t="shared" si="52"/>
        <v>48.186528497409334</v>
      </c>
      <c r="V223" s="4">
        <f t="shared" si="53"/>
        <v>71.428571428571431</v>
      </c>
      <c r="W223" s="4">
        <f t="shared" si="54"/>
        <v>77.32426303854875</v>
      </c>
      <c r="X223" s="4">
        <f t="shared" si="55"/>
        <v>51.247165532879812</v>
      </c>
      <c r="Y223" s="4">
        <f t="shared" si="56"/>
        <v>74.489208464041923</v>
      </c>
      <c r="Z223" s="4">
        <f t="shared" si="57"/>
        <v>80.384900074019257</v>
      </c>
      <c r="AA223" s="4">
        <f t="shared" si="58"/>
        <v>-3.0606370354704779</v>
      </c>
      <c r="AB223" s="4">
        <f t="shared" si="59"/>
        <v>-3.0606370354704922</v>
      </c>
      <c r="AC223" s="4">
        <f t="shared" si="60"/>
        <v>-3.0606370354705064</v>
      </c>
      <c r="AF223">
        <v>2.25</v>
      </c>
      <c r="AG223">
        <v>1.7</v>
      </c>
    </row>
    <row r="224" spans="1:34" ht="15" x14ac:dyDescent="0.25">
      <c r="A224">
        <v>3.28</v>
      </c>
      <c r="B224">
        <v>3.39</v>
      </c>
      <c r="C224">
        <v>2.34</v>
      </c>
      <c r="D224" s="48">
        <f t="shared" si="51"/>
        <v>2.7213726868378307E-2</v>
      </c>
      <c r="E224" s="49">
        <f>IF(OR($A224="",$B224="",$C224=""),"",A224*'MPTO_working_3-way'!$I223)</f>
        <v>3.3692610241282805</v>
      </c>
      <c r="F224" s="50">
        <f>IF(OR($A224="",$B224="",$C224=""),"",B224*'MPTO_working_3-way'!$I223)</f>
        <v>3.4822545340838027</v>
      </c>
      <c r="G224" s="51">
        <f>IF(OR($A224="",$B224="",$C224=""),"",C224*'MPTO_working_3-way'!$I223)</f>
        <v>2.4036801208720049</v>
      </c>
      <c r="H224" s="17"/>
      <c r="I224" s="21"/>
      <c r="J224" s="22"/>
      <c r="K224" s="17"/>
      <c r="L224" s="21"/>
      <c r="M224" s="22"/>
      <c r="N224" s="52">
        <f t="shared" si="61"/>
        <v>29.680098776518133</v>
      </c>
      <c r="O224" s="53">
        <f t="shared" si="62"/>
        <v>28.717027724772699</v>
      </c>
      <c r="P224" s="53">
        <f t="shared" si="63"/>
        <v>41.602873498709172</v>
      </c>
      <c r="Q224" t="s">
        <v>139</v>
      </c>
      <c r="R224" t="s">
        <v>42</v>
      </c>
      <c r="S224" s="42">
        <v>44128</v>
      </c>
      <c r="T224" s="4">
        <v>100</v>
      </c>
      <c r="U224" s="4">
        <f t="shared" si="52"/>
        <v>69.512195121951223</v>
      </c>
      <c r="V224" s="4">
        <f t="shared" si="53"/>
        <v>70.501474926253692</v>
      </c>
      <c r="W224" s="4">
        <f t="shared" si="54"/>
        <v>57.264957264957268</v>
      </c>
      <c r="X224" s="4">
        <f t="shared" si="55"/>
        <v>72.233567808789047</v>
      </c>
      <c r="Y224" s="4">
        <f t="shared" si="56"/>
        <v>73.222847613091517</v>
      </c>
      <c r="Z224" s="4">
        <f t="shared" si="57"/>
        <v>59.986329951795092</v>
      </c>
      <c r="AA224" s="4">
        <f t="shared" si="58"/>
        <v>-2.7213726868378245</v>
      </c>
      <c r="AB224" s="4">
        <f t="shared" si="59"/>
        <v>-2.7213726868378245</v>
      </c>
      <c r="AC224" s="4">
        <f t="shared" si="60"/>
        <v>-2.7213726868378245</v>
      </c>
      <c r="AF224">
        <v>2.17</v>
      </c>
      <c r="AG224">
        <v>1.75</v>
      </c>
    </row>
    <row r="225" spans="1:33" ht="15" x14ac:dyDescent="0.25">
      <c r="A225">
        <v>3.06</v>
      </c>
      <c r="B225">
        <v>3.42</v>
      </c>
      <c r="C225">
        <v>2.41</v>
      </c>
      <c r="D225" s="48">
        <f t="shared" si="51"/>
        <v>3.413280577572797E-2</v>
      </c>
      <c r="E225" s="49">
        <f>IF(OR($A225="",$B225="",$C225=""),"",A225*'MPTO_working_3-way'!$I224)</f>
        <v>3.1644463856737275</v>
      </c>
      <c r="F225" s="50">
        <f>IF(OR($A225="",$B225="",$C225=""),"",B225*'MPTO_working_3-way'!$I224)</f>
        <v>3.5367341957529894</v>
      </c>
      <c r="G225" s="51">
        <f>IF(OR($A225="",$B225="",$C225=""),"",C225*'MPTO_working_3-way'!$I224)</f>
        <v>2.4922600619195046</v>
      </c>
      <c r="H225" s="17"/>
      <c r="I225" s="21"/>
      <c r="J225" s="22"/>
      <c r="K225" s="17"/>
      <c r="L225" s="21"/>
      <c r="M225" s="22"/>
      <c r="N225" s="52">
        <f t="shared" si="61"/>
        <v>31.601104209799868</v>
      </c>
      <c r="O225" s="53">
        <f t="shared" si="62"/>
        <v>28.274672187715673</v>
      </c>
      <c r="P225" s="53">
        <f t="shared" si="63"/>
        <v>40.12422360248447</v>
      </c>
      <c r="Q225" t="s">
        <v>298</v>
      </c>
      <c r="R225" t="s">
        <v>296</v>
      </c>
      <c r="S225" s="42">
        <v>44128</v>
      </c>
      <c r="T225" s="4">
        <v>100</v>
      </c>
      <c r="U225" s="4">
        <f t="shared" si="52"/>
        <v>67.320261437908499</v>
      </c>
      <c r="V225" s="4">
        <f t="shared" si="53"/>
        <v>70.760233918128648</v>
      </c>
      <c r="W225" s="4">
        <f t="shared" si="54"/>
        <v>58.50622406639004</v>
      </c>
      <c r="X225" s="4">
        <f t="shared" si="55"/>
        <v>70.733542015481305</v>
      </c>
      <c r="Y225" s="4">
        <f t="shared" si="56"/>
        <v>74.173514495701468</v>
      </c>
      <c r="Z225" s="4">
        <f t="shared" si="57"/>
        <v>61.919504643962853</v>
      </c>
      <c r="AA225" s="4">
        <f t="shared" si="58"/>
        <v>-3.4132805775728059</v>
      </c>
      <c r="AB225" s="4">
        <f t="shared" si="59"/>
        <v>-3.4132805775728201</v>
      </c>
      <c r="AC225" s="4">
        <f t="shared" si="60"/>
        <v>-3.413280577572813</v>
      </c>
      <c r="AD225" s="45" t="s">
        <v>411</v>
      </c>
      <c r="AE225" s="45" t="s">
        <v>407</v>
      </c>
      <c r="AF225">
        <v>2.0299999999999998</v>
      </c>
      <c r="AG225">
        <v>1.84</v>
      </c>
    </row>
    <row r="226" spans="1:33" ht="15" x14ac:dyDescent="0.25">
      <c r="A226">
        <v>2.2200000000000002</v>
      </c>
      <c r="B226">
        <v>3.47</v>
      </c>
      <c r="C226">
        <v>3.4</v>
      </c>
      <c r="D226" s="48">
        <f t="shared" si="51"/>
        <v>3.2752535549619877E-2</v>
      </c>
      <c r="E226" s="49">
        <f>IF(OR($A226="",$B226="",$C226=""),"",A226*'MPTO_working_3-way'!$I225)</f>
        <v>2.2927106289201564</v>
      </c>
      <c r="F226" s="50">
        <f>IF(OR($A226="",$B226="",$C226=""),"",B226*'MPTO_working_3-way'!$I225)</f>
        <v>3.5836512983571813</v>
      </c>
      <c r="G226" s="51">
        <f>IF(OR($A226="",$B226="",$C226=""),"",C226*'MPTO_working_3-way'!$I225)</f>
        <v>3.5113586208687075</v>
      </c>
      <c r="H226" s="17"/>
      <c r="I226" s="21"/>
      <c r="J226" s="22"/>
      <c r="K226" s="17"/>
      <c r="L226" s="21"/>
      <c r="M226" s="22"/>
      <c r="N226" s="52">
        <f t="shared" si="61"/>
        <v>43.616494266046558</v>
      </c>
      <c r="O226" s="53">
        <f t="shared" si="62"/>
        <v>27.904500654358316</v>
      </c>
      <c r="P226" s="53">
        <f t="shared" si="63"/>
        <v>28.479005079595112</v>
      </c>
      <c r="Q226" t="s">
        <v>304</v>
      </c>
      <c r="R226" t="s">
        <v>295</v>
      </c>
      <c r="S226" s="42">
        <v>44128</v>
      </c>
      <c r="T226" s="4">
        <v>100</v>
      </c>
      <c r="U226" s="4">
        <f t="shared" si="52"/>
        <v>54.954954954954964</v>
      </c>
      <c r="V226" s="4">
        <f t="shared" si="53"/>
        <v>71.181556195965413</v>
      </c>
      <c r="W226" s="4">
        <f t="shared" si="54"/>
        <v>70.588235294117652</v>
      </c>
      <c r="X226" s="4">
        <f t="shared" si="55"/>
        <v>58.230208509916935</v>
      </c>
      <c r="Y226" s="4">
        <f t="shared" si="56"/>
        <v>74.456809750927391</v>
      </c>
      <c r="Z226" s="4">
        <f t="shared" si="57"/>
        <v>73.86348884907963</v>
      </c>
      <c r="AA226" s="4">
        <f t="shared" si="58"/>
        <v>-3.2752535549619708</v>
      </c>
      <c r="AB226" s="4">
        <f t="shared" si="59"/>
        <v>-3.2752535549619779</v>
      </c>
      <c r="AC226" s="4">
        <f t="shared" si="60"/>
        <v>-3.2752535549619779</v>
      </c>
      <c r="AF226">
        <v>1.96</v>
      </c>
      <c r="AG226">
        <v>1.91</v>
      </c>
    </row>
    <row r="227" spans="1:33" ht="15" x14ac:dyDescent="0.25">
      <c r="A227">
        <v>2.4700000000000002</v>
      </c>
      <c r="B227">
        <v>3.5</v>
      </c>
      <c r="C227">
        <v>2.93</v>
      </c>
      <c r="D227" s="48">
        <f t="shared" si="51"/>
        <v>3.1869513637072355E-2</v>
      </c>
      <c r="E227" s="49">
        <f>IF(OR($A227="",$B227="",$C227=""),"",A227*'MPTO_working_3-way'!$I226)</f>
        <v>2.5487176986835691</v>
      </c>
      <c r="F227" s="50">
        <f>IF(OR($A227="",$B227="",$C227=""),"",B227*'MPTO_working_3-way'!$I226)</f>
        <v>3.611543297729753</v>
      </c>
      <c r="G227" s="51">
        <f>IF(OR($A227="",$B227="",$C227=""),"",C227*'MPTO_working_3-way'!$I226)</f>
        <v>3.0233776749566221</v>
      </c>
      <c r="H227" s="17"/>
      <c r="I227" s="21"/>
      <c r="J227" s="22"/>
      <c r="K227" s="17"/>
      <c r="L227" s="21"/>
      <c r="M227" s="22"/>
      <c r="N227" s="52">
        <f t="shared" si="61"/>
        <v>39.235416323922699</v>
      </c>
      <c r="O227" s="53">
        <f t="shared" si="62"/>
        <v>27.688993805739738</v>
      </c>
      <c r="P227" s="53">
        <f t="shared" si="63"/>
        <v>33.075589870337566</v>
      </c>
      <c r="Q227" t="s">
        <v>297</v>
      </c>
      <c r="R227" t="s">
        <v>302</v>
      </c>
      <c r="S227" s="42">
        <v>44128</v>
      </c>
      <c r="T227" s="4">
        <v>100</v>
      </c>
      <c r="U227" s="4">
        <f t="shared" si="52"/>
        <v>59.514170040485837</v>
      </c>
      <c r="V227" s="4">
        <f t="shared" si="53"/>
        <v>71.428571428571431</v>
      </c>
      <c r="W227" s="4">
        <f t="shared" si="54"/>
        <v>65.870307167235495</v>
      </c>
      <c r="X227" s="4">
        <f t="shared" si="55"/>
        <v>62.701121404193074</v>
      </c>
      <c r="Y227" s="4">
        <f t="shared" si="56"/>
        <v>74.615522792278682</v>
      </c>
      <c r="Z227" s="4">
        <f t="shared" si="57"/>
        <v>69.057258530942732</v>
      </c>
      <c r="AA227" s="4">
        <f t="shared" si="58"/>
        <v>-3.1869513637072373</v>
      </c>
      <c r="AB227" s="4">
        <f t="shared" si="59"/>
        <v>-3.1869513637072515</v>
      </c>
      <c r="AC227" s="4">
        <f t="shared" si="60"/>
        <v>-3.1869513637072373</v>
      </c>
      <c r="AF227">
        <v>2.04</v>
      </c>
      <c r="AG227">
        <v>1.83</v>
      </c>
    </row>
    <row r="228" spans="1:33" ht="15" x14ac:dyDescent="0.25">
      <c r="A228">
        <v>1.94</v>
      </c>
      <c r="B228">
        <v>3.74</v>
      </c>
      <c r="C228">
        <v>3.93</v>
      </c>
      <c r="D228" s="48">
        <f t="shared" si="51"/>
        <v>3.7296522878809579E-2</v>
      </c>
      <c r="E228" s="49">
        <f>IF(OR($A228="",$B228="",$C228=""),"",A228*'MPTO_working_3-way'!$I227)</f>
        <v>2.0123552543848904</v>
      </c>
      <c r="F228" s="50">
        <f>IF(OR($A228="",$B228="",$C228=""),"",B228*'MPTO_working_3-way'!$I227)</f>
        <v>3.879488995566748</v>
      </c>
      <c r="G228" s="51">
        <f>IF(OR($A228="",$B228="",$C228=""),"",C228*'MPTO_working_3-way'!$I227)</f>
        <v>4.0765753349137217</v>
      </c>
      <c r="H228" s="17"/>
      <c r="I228" s="21"/>
      <c r="J228" s="22"/>
      <c r="K228" s="17"/>
      <c r="L228" s="21"/>
      <c r="M228" s="22"/>
      <c r="N228" s="52">
        <f t="shared" si="61"/>
        <v>49.693015078774771</v>
      </c>
      <c r="O228" s="53">
        <f t="shared" si="62"/>
        <v>25.776590709310977</v>
      </c>
      <c r="P228" s="53">
        <f t="shared" si="63"/>
        <v>24.53039421191426</v>
      </c>
      <c r="Q228" t="s">
        <v>294</v>
      </c>
      <c r="R228" t="s">
        <v>293</v>
      </c>
      <c r="S228" s="42">
        <v>44128</v>
      </c>
      <c r="T228" s="4">
        <v>100</v>
      </c>
      <c r="U228" s="4">
        <f t="shared" si="52"/>
        <v>48.453608247422686</v>
      </c>
      <c r="V228" s="4">
        <f t="shared" si="53"/>
        <v>73.262032085561486</v>
      </c>
      <c r="W228" s="4">
        <f t="shared" si="54"/>
        <v>74.554707379134854</v>
      </c>
      <c r="X228" s="4">
        <f t="shared" si="55"/>
        <v>52.183260535303646</v>
      </c>
      <c r="Y228" s="4">
        <f t="shared" si="56"/>
        <v>76.991684373442453</v>
      </c>
      <c r="Z228" s="4">
        <f t="shared" si="57"/>
        <v>78.284359667015821</v>
      </c>
      <c r="AA228" s="4">
        <f t="shared" si="58"/>
        <v>-3.7296522878809597</v>
      </c>
      <c r="AB228" s="4">
        <f t="shared" si="59"/>
        <v>-3.7296522878809668</v>
      </c>
      <c r="AC228" s="4">
        <f t="shared" si="60"/>
        <v>-3.7296522878809668</v>
      </c>
      <c r="AF228">
        <v>1.89</v>
      </c>
      <c r="AG228">
        <v>1.98</v>
      </c>
    </row>
    <row r="229" spans="1:33" ht="15" x14ac:dyDescent="0.25">
      <c r="A229">
        <v>2.68</v>
      </c>
      <c r="B229">
        <v>3.53</v>
      </c>
      <c r="C229">
        <v>2.66</v>
      </c>
      <c r="D229" s="48">
        <f t="shared" si="51"/>
        <v>3.2360296962439028E-2</v>
      </c>
      <c r="E229" s="49">
        <f>IF(OR($A229="",$B229="",$C229=""),"",A229*'MPTO_working_3-way'!$I228)</f>
        <v>2.7667255958593366</v>
      </c>
      <c r="F229" s="50">
        <f>IF(OR($A229="",$B229="",$C229=""),"",B229*'MPTO_working_3-way'!$I228)</f>
        <v>3.6442318482774096</v>
      </c>
      <c r="G229" s="51">
        <f>IF(OR($A229="",$B229="",$C229=""),"",C229*'MPTO_working_3-way'!$I228)</f>
        <v>2.746078389920088</v>
      </c>
      <c r="H229" s="17"/>
      <c r="I229" s="21"/>
      <c r="J229" s="22"/>
      <c r="K229" s="17"/>
      <c r="L229" s="21"/>
      <c r="M229" s="22"/>
      <c r="N229" s="52">
        <f t="shared" si="61"/>
        <v>36.143808460679786</v>
      </c>
      <c r="O229" s="53">
        <f t="shared" si="62"/>
        <v>27.440625120289468</v>
      </c>
      <c r="P229" s="53">
        <f t="shared" si="63"/>
        <v>36.415566419030753</v>
      </c>
      <c r="Q229" t="s">
        <v>83</v>
      </c>
      <c r="R229" t="s">
        <v>292</v>
      </c>
      <c r="S229" s="42">
        <v>44128</v>
      </c>
      <c r="T229" s="4">
        <v>100</v>
      </c>
      <c r="U229" s="4">
        <f t="shared" si="52"/>
        <v>62.686567164179095</v>
      </c>
      <c r="V229" s="4">
        <f t="shared" si="53"/>
        <v>71.671388101982998</v>
      </c>
      <c r="W229" s="4">
        <f t="shared" si="54"/>
        <v>62.406015037593981</v>
      </c>
      <c r="X229" s="4">
        <f t="shared" si="55"/>
        <v>65.922596860423013</v>
      </c>
      <c r="Y229" s="4">
        <f t="shared" si="56"/>
        <v>74.907417798226902</v>
      </c>
      <c r="Z229" s="4">
        <f t="shared" si="57"/>
        <v>65.642044733837892</v>
      </c>
      <c r="AA229" s="4">
        <f t="shared" si="58"/>
        <v>-3.2360296962439179</v>
      </c>
      <c r="AB229" s="4">
        <f t="shared" si="59"/>
        <v>-3.2360296962439037</v>
      </c>
      <c r="AC229" s="4">
        <f t="shared" si="60"/>
        <v>-3.2360296962439108</v>
      </c>
      <c r="AF229">
        <v>1.96</v>
      </c>
      <c r="AG229">
        <v>1.9</v>
      </c>
    </row>
    <row r="230" spans="1:33" ht="15" x14ac:dyDescent="0.25">
      <c r="A230">
        <v>2.71</v>
      </c>
      <c r="B230">
        <v>3.38</v>
      </c>
      <c r="C230">
        <v>2.72</v>
      </c>
      <c r="D230" s="48">
        <f t="shared" si="51"/>
        <v>3.2508737026110346E-2</v>
      </c>
      <c r="E230" s="49">
        <f>IF(OR($A230="",$B230="",$C230=""),"",A230*'MPTO_working_3-way'!$I229)</f>
        <v>2.798098677340759</v>
      </c>
      <c r="F230" s="50">
        <f>IF(OR($A230="",$B230="",$C230=""),"",B230*'MPTO_working_3-way'!$I229)</f>
        <v>3.4898795311482527</v>
      </c>
      <c r="G230" s="51">
        <f>IF(OR($A230="",$B230="",$C230=""),"",C230*'MPTO_working_3-way'!$I229)</f>
        <v>2.8084237647110202</v>
      </c>
      <c r="H230" s="17"/>
      <c r="I230" s="21"/>
      <c r="J230" s="22"/>
      <c r="K230" s="17"/>
      <c r="L230" s="21"/>
      <c r="M230" s="22"/>
      <c r="N230" s="52">
        <f t="shared" si="61"/>
        <v>35.738553757881562</v>
      </c>
      <c r="O230" s="53">
        <f t="shared" si="62"/>
        <v>28.654284225993798</v>
      </c>
      <c r="P230" s="53">
        <f t="shared" si="63"/>
        <v>35.60716201612464</v>
      </c>
      <c r="Q230" t="s">
        <v>299</v>
      </c>
      <c r="R230" t="s">
        <v>343</v>
      </c>
      <c r="S230" s="42">
        <v>44128</v>
      </c>
      <c r="T230" s="4">
        <v>100</v>
      </c>
      <c r="U230" s="4">
        <f t="shared" si="52"/>
        <v>63.099630996309962</v>
      </c>
      <c r="V230" s="4">
        <f t="shared" si="53"/>
        <v>70.414201183431956</v>
      </c>
      <c r="W230" s="4">
        <f t="shared" si="54"/>
        <v>63.235294117647051</v>
      </c>
      <c r="X230" s="4">
        <f t="shared" si="55"/>
        <v>66.350504698920986</v>
      </c>
      <c r="Y230" s="4">
        <f t="shared" si="56"/>
        <v>73.665074886042973</v>
      </c>
      <c r="Z230" s="4">
        <f t="shared" si="57"/>
        <v>66.486167820258089</v>
      </c>
      <c r="AA230" s="4">
        <f t="shared" si="58"/>
        <v>-3.2508737026110239</v>
      </c>
      <c r="AB230" s="4">
        <f t="shared" si="59"/>
        <v>-3.2508737026110168</v>
      </c>
      <c r="AC230" s="4">
        <f t="shared" si="60"/>
        <v>-3.2508737026110381</v>
      </c>
      <c r="AF230">
        <v>2.19</v>
      </c>
      <c r="AG230">
        <v>1.72</v>
      </c>
    </row>
    <row r="231" spans="1:33" ht="15" x14ac:dyDescent="0.25">
      <c r="A231">
        <v>3.24</v>
      </c>
      <c r="B231">
        <v>3.28</v>
      </c>
      <c r="C231">
        <v>2.39</v>
      </c>
      <c r="D231" s="48">
        <f t="shared" si="51"/>
        <v>3.1930065930133811E-2</v>
      </c>
      <c r="E231" s="49">
        <f>IF(OR($A231="",$B231="",$C231=""),"",A231*'MPTO_working_3-way'!$I230)</f>
        <v>3.3434534136136338</v>
      </c>
      <c r="F231" s="50">
        <f>IF(OR($A231="",$B231="",$C231=""),"",B231*'MPTO_working_3-way'!$I230)</f>
        <v>3.3847306162508386</v>
      </c>
      <c r="G231" s="51">
        <f>IF(OR($A231="",$B231="",$C231=""),"",C231*'MPTO_working_3-way'!$I230)</f>
        <v>2.46631285757302</v>
      </c>
      <c r="H231" s="17"/>
      <c r="I231" s="21"/>
      <c r="J231" s="22"/>
      <c r="K231" s="17"/>
      <c r="L231" s="21"/>
      <c r="M231" s="22"/>
      <c r="N231" s="52">
        <f t="shared" si="61"/>
        <v>29.909194963754292</v>
      </c>
      <c r="O231" s="53">
        <f t="shared" si="62"/>
        <v>29.544448683708513</v>
      </c>
      <c r="P231" s="53">
        <f t="shared" si="63"/>
        <v>40.546356352537202</v>
      </c>
      <c r="Q231" t="s">
        <v>301</v>
      </c>
      <c r="R231" t="s">
        <v>43</v>
      </c>
      <c r="S231" s="42">
        <v>44128</v>
      </c>
      <c r="T231" s="4">
        <v>100</v>
      </c>
      <c r="U231" s="4">
        <f t="shared" si="52"/>
        <v>69.135802469135797</v>
      </c>
      <c r="V231" s="4">
        <f t="shared" si="53"/>
        <v>69.512195121951223</v>
      </c>
      <c r="W231" s="4">
        <f t="shared" si="54"/>
        <v>58.15899581589958</v>
      </c>
      <c r="X231" s="4">
        <f t="shared" si="55"/>
        <v>72.328809062149205</v>
      </c>
      <c r="Y231" s="4">
        <f t="shared" si="56"/>
        <v>72.705201714964616</v>
      </c>
      <c r="Z231" s="4">
        <f t="shared" si="57"/>
        <v>61.352002408912973</v>
      </c>
      <c r="AA231" s="4">
        <f t="shared" si="58"/>
        <v>-3.1930065930134077</v>
      </c>
      <c r="AB231" s="4">
        <f t="shared" si="59"/>
        <v>-3.1930065930133935</v>
      </c>
      <c r="AC231" s="4">
        <f t="shared" si="60"/>
        <v>-3.1930065930133935</v>
      </c>
      <c r="AF231">
        <v>2.2000000000000002</v>
      </c>
      <c r="AG231">
        <v>1.71</v>
      </c>
    </row>
    <row r="232" spans="1:33" ht="15" x14ac:dyDescent="0.25">
      <c r="A232">
        <v>2</v>
      </c>
      <c r="B232">
        <v>3.58</v>
      </c>
      <c r="C232">
        <v>3.94</v>
      </c>
      <c r="D232" s="48">
        <f t="shared" si="51"/>
        <v>3.3136715537532169E-2</v>
      </c>
      <c r="E232" s="49">
        <f>IF(OR($A232="",$B232="",$C232=""),"",A232*'MPTO_working_3-way'!$I231)</f>
        <v>2.0662734310750643</v>
      </c>
      <c r="F232" s="50">
        <f>IF(OR($A232="",$B232="",$C232=""),"",B232*'MPTO_working_3-way'!$I231)</f>
        <v>3.698629441624365</v>
      </c>
      <c r="G232" s="51">
        <f>IF(OR($A232="",$B232="",$C232=""),"",C232*'MPTO_working_3-way'!$I231)</f>
        <v>4.0705586592178769</v>
      </c>
      <c r="H232" s="17"/>
      <c r="I232" s="21"/>
      <c r="J232" s="22"/>
      <c r="K232" s="17"/>
      <c r="L232" s="21"/>
      <c r="M232" s="22"/>
      <c r="N232" s="52">
        <f t="shared" si="61"/>
        <v>48.39630539505648</v>
      </c>
      <c r="O232" s="53">
        <f t="shared" si="62"/>
        <v>27.037042120143283</v>
      </c>
      <c r="P232" s="53">
        <f t="shared" si="63"/>
        <v>24.566652484800244</v>
      </c>
      <c r="Q232" t="s">
        <v>300</v>
      </c>
      <c r="R232" t="s">
        <v>308</v>
      </c>
      <c r="S232" s="42">
        <v>44128</v>
      </c>
      <c r="T232" s="4">
        <v>100</v>
      </c>
      <c r="U232" s="4">
        <f t="shared" si="52"/>
        <v>50</v>
      </c>
      <c r="V232" s="4">
        <f t="shared" si="53"/>
        <v>72.067039106145245</v>
      </c>
      <c r="W232" s="4">
        <f t="shared" si="54"/>
        <v>74.619289340101517</v>
      </c>
      <c r="X232" s="4">
        <f t="shared" si="55"/>
        <v>53.313671553753217</v>
      </c>
      <c r="Y232" s="4">
        <f t="shared" si="56"/>
        <v>75.380710659898469</v>
      </c>
      <c r="Z232" s="4">
        <f t="shared" si="57"/>
        <v>77.932960893854755</v>
      </c>
      <c r="AA232" s="4">
        <f t="shared" si="58"/>
        <v>-3.3136715537532169</v>
      </c>
      <c r="AB232" s="4">
        <f t="shared" si="59"/>
        <v>-3.313671553753224</v>
      </c>
      <c r="AC232" s="4">
        <f t="shared" si="60"/>
        <v>-3.3136715537532382</v>
      </c>
      <c r="AF232">
        <v>1.88</v>
      </c>
      <c r="AG232">
        <v>2</v>
      </c>
    </row>
    <row r="233" spans="1:33" ht="15" x14ac:dyDescent="0.25">
      <c r="A233">
        <v>1.85</v>
      </c>
      <c r="B233">
        <v>3.59</v>
      </c>
      <c r="C233">
        <v>4.62</v>
      </c>
      <c r="D233" s="48">
        <f t="shared" si="51"/>
        <v>3.5542289024183216E-2</v>
      </c>
      <c r="E233" s="49">
        <f>IF(OR($A233="",$B233="",$C233=""),"",A233*'MPTO_working_3-way'!$I232)</f>
        <v>1.915753234694739</v>
      </c>
      <c r="F233" s="50">
        <f>IF(OR($A233="",$B233="",$C233=""),"",B233*'MPTO_working_3-way'!$I232)</f>
        <v>3.7175968175968177</v>
      </c>
      <c r="G233" s="51">
        <f>IF(OR($A233="",$B233="",$C233=""),"",C233*'MPTO_working_3-way'!$I232)</f>
        <v>4.7842053752917266</v>
      </c>
      <c r="H233" s="17"/>
      <c r="I233" s="21"/>
      <c r="J233" s="22"/>
      <c r="K233" s="17"/>
      <c r="L233" s="21"/>
      <c r="M233" s="22"/>
      <c r="N233" s="52">
        <f t="shared" si="61"/>
        <v>52.198789587811532</v>
      </c>
      <c r="O233" s="53">
        <f t="shared" si="62"/>
        <v>26.899097698454412</v>
      </c>
      <c r="P233" s="53">
        <f t="shared" si="63"/>
        <v>20.902112713734052</v>
      </c>
      <c r="Q233" t="s">
        <v>306</v>
      </c>
      <c r="R233" t="s">
        <v>309</v>
      </c>
      <c r="S233" s="42">
        <v>44128</v>
      </c>
      <c r="T233" s="4">
        <v>100</v>
      </c>
      <c r="U233" s="4">
        <f t="shared" si="52"/>
        <v>45.945945945945937</v>
      </c>
      <c r="V233" s="4">
        <f t="shared" si="53"/>
        <v>72.14484679665739</v>
      </c>
      <c r="W233" s="4">
        <f t="shared" si="54"/>
        <v>78.354978354978357</v>
      </c>
      <c r="X233" s="4">
        <f t="shared" si="55"/>
        <v>49.500174848364267</v>
      </c>
      <c r="Y233" s="4">
        <f t="shared" si="56"/>
        <v>75.699075699075692</v>
      </c>
      <c r="Z233" s="4">
        <f t="shared" si="57"/>
        <v>81.909207257396659</v>
      </c>
      <c r="AA233" s="4">
        <f t="shared" si="58"/>
        <v>-3.5542289024183304</v>
      </c>
      <c r="AB233" s="4">
        <f t="shared" si="59"/>
        <v>-3.554228902418302</v>
      </c>
      <c r="AC233" s="4">
        <f t="shared" si="60"/>
        <v>-3.554228902418302</v>
      </c>
      <c r="AF233">
        <v>2.06</v>
      </c>
      <c r="AG233">
        <v>1.82</v>
      </c>
    </row>
    <row r="234" spans="1:33" ht="15" x14ac:dyDescent="0.25">
      <c r="A234">
        <v>2.06</v>
      </c>
      <c r="B234">
        <v>3.24</v>
      </c>
      <c r="C234">
        <v>4.1500000000000004</v>
      </c>
      <c r="D234" s="48">
        <f t="shared" si="51"/>
        <v>3.504272393421215E-2</v>
      </c>
      <c r="E234" s="49">
        <f>IF(OR($A234="",$B234="",$C234=""),"",A234*'MPTO_working_3-way'!$I233)</f>
        <v>2.1321880113044771</v>
      </c>
      <c r="F234" s="50">
        <f>IF(OR($A234="",$B234="",$C234=""),"",B234*'MPTO_working_3-way'!$I233)</f>
        <v>3.3535384255468474</v>
      </c>
      <c r="G234" s="51">
        <f>IF(OR($A234="",$B234="",$C234=""),"",C234*'MPTO_working_3-way'!$I233)</f>
        <v>4.2954273043269806</v>
      </c>
      <c r="H234" s="17"/>
      <c r="I234" s="21"/>
      <c r="J234" s="22"/>
      <c r="K234" s="17"/>
      <c r="L234" s="21"/>
      <c r="M234" s="22"/>
      <c r="N234" s="52">
        <f t="shared" si="61"/>
        <v>46.900179285230941</v>
      </c>
      <c r="O234" s="53">
        <f t="shared" si="62"/>
        <v>29.819249792461651</v>
      </c>
      <c r="P234" s="53">
        <f t="shared" si="63"/>
        <v>23.280570922307408</v>
      </c>
      <c r="Q234" t="s">
        <v>307</v>
      </c>
      <c r="R234" t="s">
        <v>305</v>
      </c>
      <c r="S234" s="42">
        <v>44128</v>
      </c>
      <c r="T234" s="4">
        <v>100</v>
      </c>
      <c r="U234" s="4">
        <f t="shared" si="52"/>
        <v>51.456310679611654</v>
      </c>
      <c r="V234" s="4">
        <f t="shared" si="53"/>
        <v>69.135802469135797</v>
      </c>
      <c r="W234" s="4">
        <f t="shared" si="54"/>
        <v>75.903614457831324</v>
      </c>
      <c r="X234" s="4">
        <f t="shared" si="55"/>
        <v>54.960583073032865</v>
      </c>
      <c r="Y234" s="4">
        <f t="shared" si="56"/>
        <v>72.640074862557029</v>
      </c>
      <c r="Z234" s="4">
        <f t="shared" si="57"/>
        <v>79.407886851252556</v>
      </c>
      <c r="AA234" s="4">
        <f t="shared" si="58"/>
        <v>-3.5042723934212106</v>
      </c>
      <c r="AB234" s="4">
        <f t="shared" si="59"/>
        <v>-3.5042723934212319</v>
      </c>
      <c r="AC234" s="4">
        <f t="shared" si="60"/>
        <v>-3.5042723934212319</v>
      </c>
      <c r="AF234">
        <v>2.15</v>
      </c>
      <c r="AG234">
        <v>1.75</v>
      </c>
    </row>
    <row r="235" spans="1:33" ht="15" x14ac:dyDescent="0.25">
      <c r="A235">
        <v>2.34</v>
      </c>
      <c r="B235">
        <v>3.3</v>
      </c>
      <c r="C235">
        <v>3.3</v>
      </c>
      <c r="D235" s="48">
        <f t="shared" si="51"/>
        <v>3.3411033411033353E-2</v>
      </c>
      <c r="E235" s="49">
        <f>IF(OR($A235="",$B235="",$C235=""),"",A235*'MPTO_working_3-way'!$I234)</f>
        <v>2.418181818181818</v>
      </c>
      <c r="F235" s="50">
        <f>IF(OR($A235="",$B235="",$C235=""),"",B235*'MPTO_working_3-way'!$I234)</f>
        <v>3.4102564102564097</v>
      </c>
      <c r="G235" s="51">
        <f>IF(OR($A235="",$B235="",$C235=""),"",C235*'MPTO_working_3-way'!$I234)</f>
        <v>3.4102564102564097</v>
      </c>
      <c r="H235" s="17"/>
      <c r="I235" s="21"/>
      <c r="J235" s="22"/>
      <c r="K235" s="17"/>
      <c r="L235" s="21"/>
      <c r="M235" s="22"/>
      <c r="N235" s="52">
        <f t="shared" si="61"/>
        <v>41.353383458646618</v>
      </c>
      <c r="O235" s="53">
        <f t="shared" si="62"/>
        <v>29.323308270676694</v>
      </c>
      <c r="P235" s="53">
        <f t="shared" si="63"/>
        <v>29.323308270676694</v>
      </c>
      <c r="Q235" t="s">
        <v>84</v>
      </c>
      <c r="R235" t="s">
        <v>303</v>
      </c>
      <c r="S235" s="42">
        <v>44128</v>
      </c>
      <c r="T235" s="4">
        <v>100</v>
      </c>
      <c r="U235" s="4">
        <f t="shared" si="52"/>
        <v>57.264957264957268</v>
      </c>
      <c r="V235" s="4">
        <f t="shared" si="53"/>
        <v>69.696969696969703</v>
      </c>
      <c r="W235" s="4">
        <f t="shared" si="54"/>
        <v>69.696969696969703</v>
      </c>
      <c r="X235" s="4">
        <f t="shared" si="55"/>
        <v>60.606060606060609</v>
      </c>
      <c r="Y235" s="4">
        <f t="shared" si="56"/>
        <v>73.038073038073037</v>
      </c>
      <c r="Z235" s="4">
        <f t="shared" si="57"/>
        <v>73.038073038073037</v>
      </c>
      <c r="AA235" s="4">
        <f t="shared" si="58"/>
        <v>-3.3411033411033415</v>
      </c>
      <c r="AB235" s="4">
        <f t="shared" si="59"/>
        <v>-3.3411033411033344</v>
      </c>
      <c r="AC235" s="4">
        <f t="shared" si="60"/>
        <v>-3.3411033411033344</v>
      </c>
      <c r="AF235">
        <v>1.93</v>
      </c>
      <c r="AG235">
        <v>1.93</v>
      </c>
    </row>
    <row r="236" spans="1:33" ht="15" x14ac:dyDescent="0.25">
      <c r="A236">
        <v>1.65</v>
      </c>
      <c r="B236">
        <v>3.92</v>
      </c>
      <c r="C236">
        <v>5.69</v>
      </c>
      <c r="D236" s="48">
        <f t="shared" si="51"/>
        <v>3.6909571305755229E-2</v>
      </c>
      <c r="E236" s="49">
        <f>IF(OR($A236="",$B236="",$C236=""),"",A236*'MPTO_working_3-way'!$I235)</f>
        <v>1.7109007926544961</v>
      </c>
      <c r="F236" s="50">
        <f>IF(OR($A236="",$B236="",$C236=""),"",B236*'MPTO_working_3-way'!$I235)</f>
        <v>4.0646855195185605</v>
      </c>
      <c r="G236" s="51">
        <f>IF(OR($A236="",$B236="",$C236=""),"",C236*'MPTO_working_3-way'!$I235)</f>
        <v>5.9000154607297475</v>
      </c>
      <c r="H236" s="17"/>
      <c r="I236" s="21"/>
      <c r="J236" s="22"/>
      <c r="K236" s="17"/>
      <c r="L236" s="21"/>
      <c r="M236" s="22"/>
      <c r="N236" s="52">
        <f t="shared" si="61"/>
        <v>58.448742574283365</v>
      </c>
      <c r="O236" s="53">
        <f t="shared" si="62"/>
        <v>24.602149297848865</v>
      </c>
      <c r="P236" s="53">
        <f t="shared" si="63"/>
        <v>16.94910812786776</v>
      </c>
      <c r="Q236" t="s">
        <v>327</v>
      </c>
      <c r="R236" t="s">
        <v>328</v>
      </c>
      <c r="S236" s="42">
        <v>44128</v>
      </c>
      <c r="T236" s="4">
        <v>100</v>
      </c>
      <c r="U236" s="4">
        <f t="shared" si="52"/>
        <v>39.393939393939398</v>
      </c>
      <c r="V236" s="4">
        <f t="shared" si="53"/>
        <v>74.489795918367349</v>
      </c>
      <c r="W236" s="4">
        <f t="shared" si="54"/>
        <v>82.425307557117748</v>
      </c>
      <c r="X236" s="4">
        <f t="shared" si="55"/>
        <v>43.084896524514903</v>
      </c>
      <c r="Y236" s="4">
        <f t="shared" si="56"/>
        <v>78.180753048942847</v>
      </c>
      <c r="Z236" s="4">
        <f t="shared" si="57"/>
        <v>86.116264687693274</v>
      </c>
      <c r="AA236" s="4">
        <f t="shared" si="58"/>
        <v>-3.6909571305755051</v>
      </c>
      <c r="AB236" s="4">
        <f t="shared" si="59"/>
        <v>-3.690957130575498</v>
      </c>
      <c r="AC236" s="4">
        <f t="shared" si="60"/>
        <v>-3.6909571305755264</v>
      </c>
      <c r="AD236" s="45" t="s">
        <v>411</v>
      </c>
      <c r="AE236" s="45" t="s">
        <v>404</v>
      </c>
      <c r="AF236">
        <v>1.94</v>
      </c>
      <c r="AG236">
        <v>1.93</v>
      </c>
    </row>
    <row r="237" spans="1:33" ht="15" x14ac:dyDescent="0.25">
      <c r="A237">
        <v>2.57</v>
      </c>
      <c r="B237">
        <v>3.37</v>
      </c>
      <c r="C237">
        <v>2.88</v>
      </c>
      <c r="D237" s="48">
        <f t="shared" si="51"/>
        <v>3.3063185632491443E-2</v>
      </c>
      <c r="E237" s="49">
        <f>IF(OR($A237="",$B237="",$C237=""),"",A237*'MPTO_working_3-way'!$I236)</f>
        <v>2.6549723870755026</v>
      </c>
      <c r="F237" s="50">
        <f>IF(OR($A237="",$B237="",$C237=""),"",B237*'MPTO_working_3-way'!$I236)</f>
        <v>3.4814229355814961</v>
      </c>
      <c r="G237" s="51">
        <f>IF(OR($A237="",$B237="",$C237=""),"",C237*'MPTO_working_3-way'!$I236)</f>
        <v>2.9752219746215753</v>
      </c>
      <c r="H237" s="17"/>
      <c r="I237" s="21"/>
      <c r="J237" s="22"/>
      <c r="K237" s="17"/>
      <c r="L237" s="21"/>
      <c r="M237" s="22"/>
      <c r="N237" s="52">
        <f t="shared" si="61"/>
        <v>37.665175158432326</v>
      </c>
      <c r="O237" s="53">
        <f t="shared" si="62"/>
        <v>28.723887286994383</v>
      </c>
      <c r="P237" s="53">
        <f t="shared" si="63"/>
        <v>33.61093755457329</v>
      </c>
      <c r="Q237" t="s">
        <v>310</v>
      </c>
      <c r="R237" t="s">
        <v>332</v>
      </c>
      <c r="S237" s="42">
        <v>44128</v>
      </c>
      <c r="T237" s="4">
        <v>100</v>
      </c>
      <c r="U237" s="4">
        <f t="shared" si="52"/>
        <v>61.089494163424128</v>
      </c>
      <c r="V237" s="4">
        <f t="shared" si="53"/>
        <v>70.326409495548958</v>
      </c>
      <c r="W237" s="4">
        <f t="shared" si="54"/>
        <v>65.277777777777771</v>
      </c>
      <c r="X237" s="4">
        <f t="shared" si="55"/>
        <v>64.395812726673256</v>
      </c>
      <c r="Y237" s="4">
        <f t="shared" si="56"/>
        <v>73.632728058798108</v>
      </c>
      <c r="Z237" s="4">
        <f t="shared" si="57"/>
        <v>68.584096341026907</v>
      </c>
      <c r="AA237" s="4">
        <f t="shared" si="58"/>
        <v>-3.3063185632491283</v>
      </c>
      <c r="AB237" s="4">
        <f t="shared" si="59"/>
        <v>-3.3063185632491496</v>
      </c>
      <c r="AC237" s="4">
        <f t="shared" si="60"/>
        <v>-3.3063185632491354</v>
      </c>
      <c r="AF237">
        <v>2.09</v>
      </c>
      <c r="AG237">
        <v>1.79</v>
      </c>
    </row>
    <row r="238" spans="1:33" ht="15" x14ac:dyDescent="0.25">
      <c r="A238">
        <v>2.76</v>
      </c>
      <c r="B238">
        <v>3.35</v>
      </c>
      <c r="C238">
        <v>2.69</v>
      </c>
      <c r="D238" s="48">
        <f t="shared" si="51"/>
        <v>3.2573515162188205E-2</v>
      </c>
      <c r="E238" s="49">
        <f>IF(OR($A238="",$B238="",$C238=""),"",A238*'MPTO_working_3-way'!$I237)</f>
        <v>2.8499029018476394</v>
      </c>
      <c r="F238" s="50">
        <f>IF(OR($A238="",$B238="",$C238=""),"",B238*'MPTO_working_3-way'!$I237)</f>
        <v>3.4591212757933305</v>
      </c>
      <c r="G238" s="51">
        <f>IF(OR($A238="",$B238="",$C238=""),"",C238*'MPTO_working_3-way'!$I237)</f>
        <v>2.777622755786286</v>
      </c>
      <c r="H238" s="17"/>
      <c r="I238" s="21"/>
      <c r="J238" s="22"/>
      <c r="K238" s="17"/>
      <c r="L238" s="21"/>
      <c r="M238" s="22"/>
      <c r="N238" s="52">
        <f t="shared" si="61"/>
        <v>35.08891476097952</v>
      </c>
      <c r="O238" s="53">
        <f t="shared" si="62"/>
        <v>28.909076041881633</v>
      </c>
      <c r="P238" s="53">
        <f t="shared" si="63"/>
        <v>36.00200919713884</v>
      </c>
      <c r="Q238" t="s">
        <v>314</v>
      </c>
      <c r="R238" t="s">
        <v>329</v>
      </c>
      <c r="S238" s="42">
        <v>44128</v>
      </c>
      <c r="T238" s="4">
        <v>100</v>
      </c>
      <c r="U238" s="4">
        <f t="shared" si="52"/>
        <v>63.768115942028999</v>
      </c>
      <c r="V238" s="4">
        <f t="shared" si="53"/>
        <v>70.149253731343279</v>
      </c>
      <c r="W238" s="4">
        <f t="shared" si="54"/>
        <v>62.825278810408925</v>
      </c>
      <c r="X238" s="4">
        <f t="shared" si="55"/>
        <v>67.025467458247803</v>
      </c>
      <c r="Y238" s="4">
        <f t="shared" si="56"/>
        <v>73.406605247562112</v>
      </c>
      <c r="Z238" s="4">
        <f t="shared" si="57"/>
        <v>66.082630326627736</v>
      </c>
      <c r="AA238" s="4">
        <f t="shared" si="58"/>
        <v>-3.2573515162188045</v>
      </c>
      <c r="AB238" s="4">
        <f t="shared" si="59"/>
        <v>-3.2573515162188329</v>
      </c>
      <c r="AC238" s="4">
        <f t="shared" si="60"/>
        <v>-3.2573515162188116</v>
      </c>
      <c r="AF238">
        <v>2.06</v>
      </c>
      <c r="AG238">
        <v>1.81</v>
      </c>
    </row>
    <row r="239" spans="1:33" ht="15" x14ac:dyDescent="0.25">
      <c r="A239">
        <v>2.17</v>
      </c>
      <c r="B239">
        <v>3.55</v>
      </c>
      <c r="C239">
        <v>3.44</v>
      </c>
      <c r="D239" s="48">
        <f t="shared" si="51"/>
        <v>3.3217308351232822E-2</v>
      </c>
      <c r="E239" s="49">
        <f>IF(OR($A239="",$B239="",$C239=""),"",A239*'MPTO_working_3-way'!$I238)</f>
        <v>2.242081559122175</v>
      </c>
      <c r="F239" s="50">
        <f>IF(OR($A239="",$B239="",$C239=""),"",B239*'MPTO_working_3-way'!$I238)</f>
        <v>3.6679214446468764</v>
      </c>
      <c r="G239" s="51">
        <f>IF(OR($A239="",$B239="",$C239=""),"",C239*'MPTO_working_3-way'!$I238)</f>
        <v>3.5542675407282407</v>
      </c>
      <c r="H239" s="17"/>
      <c r="I239" s="21"/>
      <c r="J239" s="22"/>
      <c r="K239" s="17"/>
      <c r="L239" s="21"/>
      <c r="M239" s="22"/>
      <c r="N239" s="52">
        <f t="shared" si="61"/>
        <v>44.601410503171984</v>
      </c>
      <c r="O239" s="53">
        <f t="shared" si="62"/>
        <v>27.26339740616428</v>
      </c>
      <c r="P239" s="53">
        <f t="shared" si="63"/>
        <v>28.135192090663725</v>
      </c>
      <c r="Q239" t="s">
        <v>316</v>
      </c>
      <c r="R239" t="s">
        <v>312</v>
      </c>
      <c r="S239" s="42">
        <v>44128</v>
      </c>
      <c r="T239" s="4">
        <v>100</v>
      </c>
      <c r="U239" s="4">
        <f t="shared" si="52"/>
        <v>53.917050691244242</v>
      </c>
      <c r="V239" s="4">
        <f t="shared" si="53"/>
        <v>71.83098591549296</v>
      </c>
      <c r="W239" s="4">
        <f t="shared" si="54"/>
        <v>70.930232558139537</v>
      </c>
      <c r="X239" s="4">
        <f t="shared" si="55"/>
        <v>57.238781526367511</v>
      </c>
      <c r="Y239" s="4">
        <f t="shared" si="56"/>
        <v>75.152716750616236</v>
      </c>
      <c r="Z239" s="4">
        <f t="shared" si="57"/>
        <v>74.251963393262812</v>
      </c>
      <c r="AA239" s="4">
        <f t="shared" si="58"/>
        <v>-3.3217308351232688</v>
      </c>
      <c r="AB239" s="4">
        <f t="shared" si="59"/>
        <v>-3.3217308351232759</v>
      </c>
      <c r="AC239" s="4">
        <f t="shared" si="60"/>
        <v>-3.3217308351232759</v>
      </c>
      <c r="AF239">
        <v>2.17</v>
      </c>
      <c r="AG239">
        <v>1.73</v>
      </c>
    </row>
    <row r="240" spans="1:33" ht="15" x14ac:dyDescent="0.25">
      <c r="A240">
        <v>1.83</v>
      </c>
      <c r="B240">
        <v>3.99</v>
      </c>
      <c r="C240">
        <v>4.1900000000000004</v>
      </c>
      <c r="D240" s="48">
        <f t="shared" si="51"/>
        <v>3.5738138334607594E-2</v>
      </c>
      <c r="E240" s="49">
        <f>IF(OR($A240="",$B240="",$C240=""),"",A240*'MPTO_working_3-way'!$I239)</f>
        <v>1.895400793152332</v>
      </c>
      <c r="F240" s="50">
        <f>IF(OR($A240="",$B240="",$C240=""),"",B240*'MPTO_working_3-way'!$I239)</f>
        <v>4.1325951719550842</v>
      </c>
      <c r="G240" s="51">
        <f>IF(OR($A240="",$B240="",$C240=""),"",C240*'MPTO_working_3-way'!$I239)</f>
        <v>4.3397427996220062</v>
      </c>
      <c r="H240" s="17"/>
      <c r="I240" s="21"/>
      <c r="J240" s="22"/>
      <c r="K240" s="17"/>
      <c r="L240" s="21"/>
      <c r="M240" s="22"/>
      <c r="N240" s="52">
        <f t="shared" si="61"/>
        <v>52.759289940828403</v>
      </c>
      <c r="O240" s="53">
        <f t="shared" si="62"/>
        <v>24.197869822485206</v>
      </c>
      <c r="P240" s="53">
        <f t="shared" si="63"/>
        <v>23.042840236686388</v>
      </c>
      <c r="Q240" t="s">
        <v>318</v>
      </c>
      <c r="R240" t="s">
        <v>320</v>
      </c>
      <c r="S240" s="42">
        <v>44128</v>
      </c>
      <c r="T240" s="4">
        <v>100</v>
      </c>
      <c r="U240" s="4">
        <f t="shared" si="52"/>
        <v>45.355191256830594</v>
      </c>
      <c r="V240" s="4">
        <f t="shared" si="53"/>
        <v>74.937343358395992</v>
      </c>
      <c r="W240" s="4">
        <f t="shared" si="54"/>
        <v>76.133651551312653</v>
      </c>
      <c r="X240" s="4">
        <f t="shared" si="55"/>
        <v>48.929005090291355</v>
      </c>
      <c r="Y240" s="4">
        <f t="shared" si="56"/>
        <v>78.511157191856739</v>
      </c>
      <c r="Z240" s="4">
        <f t="shared" si="57"/>
        <v>79.7074653847734</v>
      </c>
      <c r="AA240" s="4">
        <f t="shared" si="58"/>
        <v>-3.5738138334607612</v>
      </c>
      <c r="AB240" s="4">
        <f t="shared" si="59"/>
        <v>-3.573813833460747</v>
      </c>
      <c r="AC240" s="4">
        <f t="shared" si="60"/>
        <v>-3.573813833460747</v>
      </c>
      <c r="AF240">
        <v>1.79</v>
      </c>
      <c r="AG240">
        <v>2.08</v>
      </c>
    </row>
    <row r="241" spans="1:33" ht="15" x14ac:dyDescent="0.25">
      <c r="A241">
        <v>3.02</v>
      </c>
      <c r="B241">
        <v>3.59</v>
      </c>
      <c r="C241">
        <v>2.36</v>
      </c>
      <c r="D241" s="48">
        <f t="shared" si="51"/>
        <v>3.3406173407317885E-2</v>
      </c>
      <c r="E241" s="49">
        <f>IF(OR($A241="",$B241="",$C241=""),"",A241*'MPTO_working_3-way'!$I240)</f>
        <v>3.1208866436900999</v>
      </c>
      <c r="F241" s="50">
        <f>IF(OR($A241="",$B241="",$C241=""),"",B241*'MPTO_working_3-way'!$I240)</f>
        <v>3.7099281625322709</v>
      </c>
      <c r="G241" s="51">
        <f>IF(OR($A241="",$B241="",$C241=""),"",C241*'MPTO_working_3-way'!$I240)</f>
        <v>2.4388385692412702</v>
      </c>
      <c r="H241" s="17"/>
      <c r="I241" s="21"/>
      <c r="J241" s="22"/>
      <c r="K241" s="17"/>
      <c r="L241" s="21"/>
      <c r="M241" s="22"/>
      <c r="N241" s="52">
        <f t="shared" si="61"/>
        <v>32.042176284160441</v>
      </c>
      <c r="O241" s="53">
        <f t="shared" si="62"/>
        <v>26.954699826786783</v>
      </c>
      <c r="P241" s="53">
        <f t="shared" si="63"/>
        <v>41.003123889052766</v>
      </c>
      <c r="Q241" t="s">
        <v>315</v>
      </c>
      <c r="R241" t="s">
        <v>331</v>
      </c>
      <c r="S241" s="42">
        <v>44128</v>
      </c>
      <c r="T241" s="4">
        <v>100</v>
      </c>
      <c r="U241" s="4">
        <f t="shared" si="52"/>
        <v>66.88741721854305</v>
      </c>
      <c r="V241" s="4">
        <f t="shared" si="53"/>
        <v>72.14484679665739</v>
      </c>
      <c r="W241" s="4">
        <f t="shared" si="54"/>
        <v>57.627118644067799</v>
      </c>
      <c r="X241" s="4">
        <f t="shared" si="55"/>
        <v>70.228034559274818</v>
      </c>
      <c r="Y241" s="4">
        <f t="shared" si="56"/>
        <v>75.485464137389172</v>
      </c>
      <c r="Z241" s="4">
        <f t="shared" si="57"/>
        <v>60.967735984799575</v>
      </c>
      <c r="AA241" s="4">
        <f t="shared" si="58"/>
        <v>-3.3406173407317681</v>
      </c>
      <c r="AB241" s="4">
        <f t="shared" si="59"/>
        <v>-3.3406173407317823</v>
      </c>
      <c r="AC241" s="4">
        <f t="shared" si="60"/>
        <v>-3.3406173407317752</v>
      </c>
      <c r="AF241">
        <v>2.0699999999999998</v>
      </c>
      <c r="AG241">
        <v>1.8</v>
      </c>
    </row>
    <row r="242" spans="1:33" ht="15" x14ac:dyDescent="0.25">
      <c r="A242">
        <v>2.86</v>
      </c>
      <c r="B242">
        <v>3.61</v>
      </c>
      <c r="C242">
        <v>2.46</v>
      </c>
      <c r="D242" s="48">
        <f t="shared" si="51"/>
        <v>3.3162724940307697E-2</v>
      </c>
      <c r="E242" s="49">
        <f>IF(OR($A242="",$B242="",$C242=""),"",A242*'MPTO_working_3-way'!$I241)</f>
        <v>2.95484539332928</v>
      </c>
      <c r="F242" s="50">
        <f>IF(OR($A242="",$B242="",$C242=""),"",B242*'MPTO_working_3-way'!$I241)</f>
        <v>3.7297174370345108</v>
      </c>
      <c r="G242" s="51">
        <f>IF(OR($A242="",$B242="",$C242=""),"",C242*'MPTO_working_3-way'!$I241)</f>
        <v>2.541580303353157</v>
      </c>
      <c r="H242" s="17"/>
      <c r="I242" s="21"/>
      <c r="J242" s="22"/>
      <c r="K242" s="17"/>
      <c r="L242" s="21"/>
      <c r="M242" s="22"/>
      <c r="N242" s="52">
        <f t="shared" si="61"/>
        <v>33.842718209810677</v>
      </c>
      <c r="O242" s="53">
        <f t="shared" si="62"/>
        <v>26.811682570653328</v>
      </c>
      <c r="P242" s="53">
        <f t="shared" si="63"/>
        <v>39.345599219535984</v>
      </c>
      <c r="Q242" t="s">
        <v>333</v>
      </c>
      <c r="R242" t="s">
        <v>317</v>
      </c>
      <c r="S242" s="42">
        <v>44128</v>
      </c>
      <c r="T242" s="4">
        <v>100</v>
      </c>
      <c r="U242" s="4">
        <f t="shared" si="52"/>
        <v>65.03496503496504</v>
      </c>
      <c r="V242" s="4">
        <f t="shared" si="53"/>
        <v>72.29916897506925</v>
      </c>
      <c r="W242" s="4">
        <f t="shared" si="54"/>
        <v>59.349593495934961</v>
      </c>
      <c r="X242" s="4">
        <f t="shared" si="55"/>
        <v>68.351237528995796</v>
      </c>
      <c r="Y242" s="4">
        <f t="shared" si="56"/>
        <v>75.615441469100006</v>
      </c>
      <c r="Z242" s="4">
        <f t="shared" si="57"/>
        <v>62.665865989965717</v>
      </c>
      <c r="AA242" s="4">
        <f t="shared" si="58"/>
        <v>-3.3162724940307555</v>
      </c>
      <c r="AB242" s="4">
        <f t="shared" si="59"/>
        <v>-3.3162724940307555</v>
      </c>
      <c r="AC242" s="4">
        <f t="shared" si="60"/>
        <v>-3.3162724940307555</v>
      </c>
      <c r="AF242">
        <v>2.0099999999999998</v>
      </c>
      <c r="AG242">
        <v>1.86</v>
      </c>
    </row>
    <row r="243" spans="1:33" ht="15" x14ac:dyDescent="0.25">
      <c r="A243">
        <v>3.39</v>
      </c>
      <c r="B243">
        <v>3.66</v>
      </c>
      <c r="C243">
        <v>2.15</v>
      </c>
      <c r="D243" s="48">
        <f t="shared" si="51"/>
        <v>3.3325573523077523E-2</v>
      </c>
      <c r="E243" s="49">
        <f>IF(OR($A243="",$B243="",$C243=""),"",A243*'MPTO_working_3-way'!$I242)</f>
        <v>3.502973694243233</v>
      </c>
      <c r="F243" s="50">
        <f>IF(OR($A243="",$B243="",$C243=""),"",B243*'MPTO_working_3-way'!$I242)</f>
        <v>3.7819715990944638</v>
      </c>
      <c r="G243" s="51">
        <f>IF(OR($A243="",$B243="",$C243=""),"",C243*'MPTO_working_3-way'!$I242)</f>
        <v>2.2216499830746166</v>
      </c>
      <c r="H243" s="17"/>
      <c r="I243" s="21"/>
      <c r="J243" s="22"/>
      <c r="K243" s="17"/>
      <c r="L243" s="21"/>
      <c r="M243" s="22"/>
      <c r="N243" s="52">
        <f t="shared" si="61"/>
        <v>28.547174123613729</v>
      </c>
      <c r="O243" s="53">
        <f t="shared" si="62"/>
        <v>26.441235048920912</v>
      </c>
      <c r="P243" s="53">
        <f t="shared" si="63"/>
        <v>45.011590827465369</v>
      </c>
      <c r="Q243" t="s">
        <v>319</v>
      </c>
      <c r="R243" t="s">
        <v>313</v>
      </c>
      <c r="S243" s="42">
        <v>44128</v>
      </c>
      <c r="T243" s="4">
        <v>100</v>
      </c>
      <c r="U243" s="4">
        <f t="shared" si="52"/>
        <v>70.501474926253692</v>
      </c>
      <c r="V243" s="4">
        <f t="shared" si="53"/>
        <v>72.67759562841529</v>
      </c>
      <c r="W243" s="4">
        <f t="shared" si="54"/>
        <v>53.488372093023258</v>
      </c>
      <c r="X243" s="4">
        <f t="shared" si="55"/>
        <v>73.834032278561452</v>
      </c>
      <c r="Y243" s="4">
        <f t="shared" si="56"/>
        <v>76.010152980723049</v>
      </c>
      <c r="Z243" s="4">
        <f t="shared" si="57"/>
        <v>56.820929445331018</v>
      </c>
      <c r="AA243" s="4">
        <f t="shared" si="58"/>
        <v>-3.3325573523077594</v>
      </c>
      <c r="AB243" s="4">
        <f t="shared" si="59"/>
        <v>-3.3325573523077594</v>
      </c>
      <c r="AC243" s="4">
        <f t="shared" si="60"/>
        <v>-3.3325573523077594</v>
      </c>
      <c r="AF243">
        <v>1.96</v>
      </c>
      <c r="AG243">
        <v>1.91</v>
      </c>
    </row>
    <row r="244" spans="1:33" ht="15" x14ac:dyDescent="0.25">
      <c r="A244">
        <v>3.2</v>
      </c>
      <c r="B244">
        <v>3.49</v>
      </c>
      <c r="C244">
        <v>2.2999999999999998</v>
      </c>
      <c r="D244" s="48">
        <f t="shared" si="51"/>
        <v>3.3815559985050481E-2</v>
      </c>
      <c r="E244" s="49">
        <f>IF(OR($A244="",$B244="",$C244=""),"",A244*'MPTO_working_3-way'!$I243)</f>
        <v>3.3082097919521618</v>
      </c>
      <c r="F244" s="50">
        <f>IF(OR($A244="",$B244="",$C244=""),"",B244*'MPTO_working_3-way'!$I243)</f>
        <v>3.6080163043478266</v>
      </c>
      <c r="G244" s="51">
        <f>IF(OR($A244="",$B244="",$C244=""),"",C244*'MPTO_working_3-way'!$I243)</f>
        <v>2.3777757879656161</v>
      </c>
      <c r="H244" s="17"/>
      <c r="I244" s="21"/>
      <c r="J244" s="22"/>
      <c r="K244" s="17"/>
      <c r="L244" s="21"/>
      <c r="M244" s="22"/>
      <c r="N244" s="52">
        <f t="shared" si="61"/>
        <v>30.227829034080205</v>
      </c>
      <c r="O244" s="53">
        <f t="shared" si="62"/>
        <v>27.716061005460364</v>
      </c>
      <c r="P244" s="53">
        <f t="shared" si="63"/>
        <v>42.056109960459423</v>
      </c>
      <c r="Q244" t="s">
        <v>322</v>
      </c>
      <c r="R244" t="s">
        <v>324</v>
      </c>
      <c r="S244" s="42">
        <v>44128</v>
      </c>
      <c r="T244" s="4">
        <v>100</v>
      </c>
      <c r="U244" s="4">
        <f t="shared" si="52"/>
        <v>68.75</v>
      </c>
      <c r="V244" s="4">
        <f t="shared" si="53"/>
        <v>71.346704871060169</v>
      </c>
      <c r="W244" s="4">
        <f t="shared" si="54"/>
        <v>56.521739130434774</v>
      </c>
      <c r="X244" s="4">
        <f t="shared" si="55"/>
        <v>72.13155599850505</v>
      </c>
      <c r="Y244" s="4">
        <f t="shared" si="56"/>
        <v>74.728260869565219</v>
      </c>
      <c r="Z244" s="4">
        <f t="shared" si="57"/>
        <v>59.903295128939824</v>
      </c>
      <c r="AA244" s="4">
        <f t="shared" si="58"/>
        <v>-3.3815559985050498</v>
      </c>
      <c r="AB244" s="4">
        <f t="shared" si="59"/>
        <v>-3.3815559985050498</v>
      </c>
      <c r="AC244" s="4">
        <f t="shared" si="60"/>
        <v>-3.3815559985050498</v>
      </c>
      <c r="AF244">
        <v>2.09</v>
      </c>
      <c r="AG244">
        <v>1.79</v>
      </c>
    </row>
    <row r="245" spans="1:33" ht="15" x14ac:dyDescent="0.25">
      <c r="A245">
        <v>1.74</v>
      </c>
      <c r="B245">
        <v>4.05</v>
      </c>
      <c r="C245">
        <v>4.6399999999999997</v>
      </c>
      <c r="D245" s="48">
        <f t="shared" si="51"/>
        <v>3.7143465304384726E-2</v>
      </c>
      <c r="E245" s="49">
        <f>IF(OR($A245="",$B245="",$C245=""),"",A245*'MPTO_working_3-way'!$I244)</f>
        <v>1.8046296296296294</v>
      </c>
      <c r="F245" s="50">
        <f>IF(OR($A245="",$B245="",$C245=""),"",B245*'MPTO_working_3-way'!$I244)</f>
        <v>4.200431034482758</v>
      </c>
      <c r="G245" s="51">
        <f>IF(OR($A245="",$B245="",$C245=""),"",C245*'MPTO_working_3-way'!$I244)</f>
        <v>4.8123456790123447</v>
      </c>
      <c r="H245" s="17"/>
      <c r="I245" s="21"/>
      <c r="J245" s="22"/>
      <c r="K245" s="17"/>
      <c r="L245" s="21"/>
      <c r="M245" s="22"/>
      <c r="N245" s="52">
        <f t="shared" si="61"/>
        <v>55.413032324268862</v>
      </c>
      <c r="O245" s="53">
        <f t="shared" si="62"/>
        <v>23.807080554130327</v>
      </c>
      <c r="P245" s="53">
        <f t="shared" si="63"/>
        <v>20.779887121600826</v>
      </c>
      <c r="Q245" t="s">
        <v>326</v>
      </c>
      <c r="R245" t="s">
        <v>325</v>
      </c>
      <c r="S245" s="42">
        <v>44128</v>
      </c>
      <c r="T245" s="4">
        <v>100</v>
      </c>
      <c r="U245" s="4">
        <f t="shared" si="52"/>
        <v>42.528735632183903</v>
      </c>
      <c r="V245" s="4">
        <f t="shared" si="53"/>
        <v>75.308641975308646</v>
      </c>
      <c r="W245" s="4">
        <f t="shared" si="54"/>
        <v>78.448275862068954</v>
      </c>
      <c r="X245" s="4">
        <f t="shared" si="55"/>
        <v>46.243082162622393</v>
      </c>
      <c r="Y245" s="4">
        <f t="shared" si="56"/>
        <v>79.022988505747122</v>
      </c>
      <c r="Z245" s="4">
        <f t="shared" si="57"/>
        <v>82.162622392507444</v>
      </c>
      <c r="AA245" s="4">
        <f t="shared" si="58"/>
        <v>-3.7143465304384904</v>
      </c>
      <c r="AB245" s="4">
        <f t="shared" si="59"/>
        <v>-3.7143465304384762</v>
      </c>
      <c r="AC245" s="4">
        <f t="shared" si="60"/>
        <v>-3.7143465304384904</v>
      </c>
      <c r="AF245">
        <v>1.81</v>
      </c>
      <c r="AG245">
        <v>2.06</v>
      </c>
    </row>
    <row r="246" spans="1:33" ht="15" x14ac:dyDescent="0.25">
      <c r="A246">
        <v>2.46</v>
      </c>
      <c r="B246">
        <v>3.48</v>
      </c>
      <c r="C246">
        <v>2.95</v>
      </c>
      <c r="D246" s="48">
        <f t="shared" si="51"/>
        <v>3.2843437727188451E-2</v>
      </c>
      <c r="E246" s="49">
        <f>IF(OR($A246="",$B246="",$C246=""),"",A246*'MPTO_working_3-way'!$I245)</f>
        <v>2.5407948568088834</v>
      </c>
      <c r="F246" s="50">
        <f>IF(OR($A246="",$B246="",$C246=""),"",B246*'MPTO_working_3-way'!$I245)</f>
        <v>3.5942951632906159</v>
      </c>
      <c r="G246" s="51">
        <f>IF(OR($A246="",$B246="",$C246=""),"",C246*'MPTO_working_3-way'!$I245)</f>
        <v>3.0468881412952062</v>
      </c>
      <c r="H246" s="17"/>
      <c r="I246" s="21"/>
      <c r="J246" s="22"/>
      <c r="K246" s="17"/>
      <c r="L246" s="21"/>
      <c r="M246" s="22"/>
      <c r="N246" s="52">
        <f t="shared" si="61"/>
        <v>39.357762289237002</v>
      </c>
      <c r="O246" s="53">
        <f t="shared" si="62"/>
        <v>27.821866445839948</v>
      </c>
      <c r="P246" s="53">
        <f t="shared" si="63"/>
        <v>32.820371264923054</v>
      </c>
      <c r="Q246" t="s">
        <v>311</v>
      </c>
      <c r="R246" t="s">
        <v>323</v>
      </c>
      <c r="S246" s="42">
        <v>44128</v>
      </c>
      <c r="T246" s="4">
        <v>100</v>
      </c>
      <c r="U246" s="4">
        <f t="shared" si="52"/>
        <v>59.349593495934961</v>
      </c>
      <c r="V246" s="4">
        <f t="shared" si="53"/>
        <v>71.264367816091948</v>
      </c>
      <c r="W246" s="4">
        <f t="shared" si="54"/>
        <v>66.101694915254228</v>
      </c>
      <c r="X246" s="4">
        <f t="shared" si="55"/>
        <v>62.633937268653803</v>
      </c>
      <c r="Y246" s="4">
        <f t="shared" si="56"/>
        <v>74.548711588810804</v>
      </c>
      <c r="Z246" s="4">
        <f t="shared" si="57"/>
        <v>69.386038687973084</v>
      </c>
      <c r="AA246" s="4">
        <f t="shared" si="58"/>
        <v>-3.2843437727188416</v>
      </c>
      <c r="AB246" s="4">
        <f t="shared" si="59"/>
        <v>-3.2843437727188558</v>
      </c>
      <c r="AC246" s="4">
        <f t="shared" si="60"/>
        <v>-3.2843437727188558</v>
      </c>
      <c r="AF246">
        <v>1.89</v>
      </c>
      <c r="AG246">
        <v>1.97</v>
      </c>
    </row>
    <row r="247" spans="1:33" ht="15" x14ac:dyDescent="0.25">
      <c r="A247">
        <v>1.6</v>
      </c>
      <c r="B247">
        <v>4.09</v>
      </c>
      <c r="C247">
        <v>5.91</v>
      </c>
      <c r="D247" s="48">
        <f t="shared" si="51"/>
        <v>3.8703515238768915E-2</v>
      </c>
      <c r="E247" s="49">
        <f>IF(OR($A247="",$B247="",$C247=""),"",A247*'MPTO_working_3-way'!$I246)</f>
        <v>1.6619256243820304</v>
      </c>
      <c r="F247" s="50">
        <f>IF(OR($A247="",$B247="",$C247=""),"",B247*'MPTO_working_3-way'!$I246)</f>
        <v>4.2482973773265646</v>
      </c>
      <c r="G247" s="51">
        <f>IF(OR($A247="",$B247="",$C247=""),"",C247*'MPTO_working_3-way'!$I246)</f>
        <v>6.1387377750611245</v>
      </c>
      <c r="H247" s="17"/>
      <c r="I247" s="21"/>
      <c r="J247" s="22"/>
      <c r="K247" s="17"/>
      <c r="L247" s="21"/>
      <c r="M247" s="22"/>
      <c r="N247" s="52">
        <f t="shared" si="61"/>
        <v>60.171164420901178</v>
      </c>
      <c r="O247" s="53">
        <f t="shared" si="62"/>
        <v>23.538841827247406</v>
      </c>
      <c r="P247" s="53">
        <f t="shared" si="63"/>
        <v>16.289993751851419</v>
      </c>
      <c r="Q247" t="s">
        <v>321</v>
      </c>
      <c r="R247" t="s">
        <v>330</v>
      </c>
      <c r="S247" s="42">
        <v>44128</v>
      </c>
      <c r="T247" s="4">
        <v>100</v>
      </c>
      <c r="U247" s="4">
        <f t="shared" si="52"/>
        <v>37.5</v>
      </c>
      <c r="V247" s="4">
        <f t="shared" si="53"/>
        <v>75.550122249388764</v>
      </c>
      <c r="W247" s="4">
        <f t="shared" si="54"/>
        <v>83.079526226734345</v>
      </c>
      <c r="X247" s="4">
        <f t="shared" si="55"/>
        <v>41.370351523876906</v>
      </c>
      <c r="Y247" s="4">
        <f t="shared" si="56"/>
        <v>79.420473773265655</v>
      </c>
      <c r="Z247" s="4">
        <f t="shared" si="57"/>
        <v>86.94987775061125</v>
      </c>
      <c r="AA247" s="4">
        <f t="shared" si="58"/>
        <v>-3.8703515238769057</v>
      </c>
      <c r="AB247" s="4">
        <f t="shared" si="59"/>
        <v>-3.8703515238768915</v>
      </c>
      <c r="AC247" s="4">
        <f t="shared" si="60"/>
        <v>-3.8703515238769057</v>
      </c>
      <c r="AF247">
        <v>1.88</v>
      </c>
      <c r="AG247">
        <v>1.99</v>
      </c>
    </row>
    <row r="248" spans="1:33" ht="15" x14ac:dyDescent="0.25">
      <c r="A248">
        <v>3.05</v>
      </c>
      <c r="B248">
        <v>3.3</v>
      </c>
      <c r="C248">
        <v>2.56</v>
      </c>
      <c r="D248" s="48">
        <f t="shared" si="51"/>
        <v>2.1524155489319519E-2</v>
      </c>
      <c r="E248" s="49">
        <f>IF(OR($A248="",$B248="",$C248=""),"",A248*'MPTO_working_3-way'!$I247)</f>
        <v>3.1156486742424243</v>
      </c>
      <c r="F248" s="50">
        <f>IF(OR($A248="",$B248="",$C248=""),"",B248*'MPTO_working_3-way'!$I247)</f>
        <v>3.3710297131147544</v>
      </c>
      <c r="G248" s="51">
        <f>IF(OR($A248="",$B248="",$C248=""),"",C248*'MPTO_working_3-way'!$I247)</f>
        <v>2.6151018380526581</v>
      </c>
      <c r="H248" s="17"/>
      <c r="I248" s="21"/>
      <c r="J248" s="22"/>
      <c r="K248" s="17"/>
      <c r="L248" s="21"/>
      <c r="M248" s="22"/>
      <c r="N248" s="52">
        <f t="shared" si="61"/>
        <v>32.09604498309335</v>
      </c>
      <c r="O248" s="53">
        <f t="shared" si="62"/>
        <v>29.664526423768088</v>
      </c>
      <c r="P248" s="53">
        <f t="shared" si="63"/>
        <v>38.239428593138555</v>
      </c>
      <c r="Q248" t="s">
        <v>274</v>
      </c>
      <c r="R248" t="s">
        <v>286</v>
      </c>
      <c r="S248" s="42">
        <v>44128</v>
      </c>
      <c r="T248" s="4">
        <v>100</v>
      </c>
      <c r="U248" s="4">
        <f t="shared" si="52"/>
        <v>67.21311475409837</v>
      </c>
      <c r="V248" s="4">
        <f t="shared" si="53"/>
        <v>69.696969696969703</v>
      </c>
      <c r="W248" s="4">
        <f t="shared" si="54"/>
        <v>60.9375</v>
      </c>
      <c r="X248" s="4">
        <f t="shared" si="55"/>
        <v>69.365530303030297</v>
      </c>
      <c r="Y248" s="4">
        <f t="shared" si="56"/>
        <v>71.849385245901644</v>
      </c>
      <c r="Z248" s="4">
        <f t="shared" si="57"/>
        <v>63.089915548931955</v>
      </c>
      <c r="AA248" s="4">
        <f t="shared" si="58"/>
        <v>-2.152415548931927</v>
      </c>
      <c r="AB248" s="4">
        <f t="shared" si="59"/>
        <v>-2.1524155489319412</v>
      </c>
      <c r="AC248" s="4">
        <f t="shared" si="60"/>
        <v>-2.1524155489319554</v>
      </c>
      <c r="AF248">
        <v>2.19</v>
      </c>
      <c r="AG248">
        <v>1.75</v>
      </c>
    </row>
    <row r="249" spans="1:33" ht="15" x14ac:dyDescent="0.25">
      <c r="A249">
        <v>1.06</v>
      </c>
      <c r="B249">
        <v>14.66</v>
      </c>
      <c r="C249">
        <v>32.950000000000003</v>
      </c>
      <c r="D249" s="48">
        <f t="shared" si="51"/>
        <v>4.195806408306435E-2</v>
      </c>
      <c r="E249" s="49">
        <f>IF(OR($A249="",$B249="",$C249=""),"",A249*'MPTO_working_3-way'!$I248)</f>
        <v>1.1044755479280484</v>
      </c>
      <c r="F249" s="50">
        <f>IF(OR($A249="",$B249="",$C249=""),"",B249*'MPTO_working_3-way'!$I248)</f>
        <v>15.275105219457723</v>
      </c>
      <c r="G249" s="51">
        <f>IF(OR($A249="",$B249="",$C249=""),"",C249*'MPTO_working_3-way'!$I248)</f>
        <v>34.332518211536971</v>
      </c>
      <c r="H249" s="17"/>
      <c r="I249" s="21"/>
      <c r="J249" s="22"/>
      <c r="K249" s="17"/>
      <c r="L249" s="21"/>
      <c r="M249" s="22"/>
      <c r="N249" s="52">
        <f t="shared" si="61"/>
        <v>90.540709740107843</v>
      </c>
      <c r="O249" s="53">
        <f t="shared" si="62"/>
        <v>6.5465997492847432</v>
      </c>
      <c r="P249" s="53">
        <f t="shared" si="63"/>
        <v>2.912690510607415</v>
      </c>
      <c r="Q249" t="s">
        <v>287</v>
      </c>
      <c r="R249" t="s">
        <v>250</v>
      </c>
      <c r="S249" s="42">
        <v>44128</v>
      </c>
      <c r="T249" s="4">
        <v>100</v>
      </c>
      <c r="U249" s="4">
        <f t="shared" si="52"/>
        <v>5.6603773584905657</v>
      </c>
      <c r="V249" s="4">
        <f t="shared" si="53"/>
        <v>93.178717598908591</v>
      </c>
      <c r="W249" s="4">
        <f t="shared" si="54"/>
        <v>96.965098634294392</v>
      </c>
      <c r="X249" s="4">
        <f t="shared" si="55"/>
        <v>9.8561837667970185</v>
      </c>
      <c r="Y249" s="4">
        <f t="shared" si="56"/>
        <v>97.37452400721503</v>
      </c>
      <c r="Z249" s="4">
        <f t="shared" si="57"/>
        <v>101.16090504260083</v>
      </c>
      <c r="AA249" s="4">
        <f t="shared" si="58"/>
        <v>-4.1958064083064528</v>
      </c>
      <c r="AB249" s="4">
        <f t="shared" si="59"/>
        <v>-4.1958064083064386</v>
      </c>
      <c r="AC249" s="4">
        <f t="shared" si="60"/>
        <v>-4.1958064083064386</v>
      </c>
      <c r="AF249">
        <v>1.1499999999999999</v>
      </c>
      <c r="AG249">
        <v>5.4</v>
      </c>
    </row>
    <row r="250" spans="1:33" ht="15" x14ac:dyDescent="0.25">
      <c r="A250">
        <v>2.91</v>
      </c>
      <c r="B250">
        <v>3</v>
      </c>
      <c r="C250">
        <v>2.77</v>
      </c>
      <c r="D250" s="48">
        <f t="shared" si="51"/>
        <v>3.7986775342091939E-2</v>
      </c>
      <c r="E250" s="49">
        <f>IF(OR($A250="",$B250="",$C250=""),"",A250*'MPTO_working_3-way'!$I249)</f>
        <v>3.0205415162454878</v>
      </c>
      <c r="F250" s="50">
        <f>IF(OR($A250="",$B250="",$C250=""),"",B250*'MPTO_working_3-way'!$I249)</f>
        <v>3.1139603260262758</v>
      </c>
      <c r="G250" s="51">
        <f>IF(OR($A250="",$B250="",$C250=""),"",C250*'MPTO_working_3-way'!$I249)</f>
        <v>2.8752233676975947</v>
      </c>
      <c r="H250" s="17"/>
      <c r="I250" s="21"/>
      <c r="J250" s="22"/>
      <c r="K250" s="17"/>
      <c r="L250" s="21"/>
      <c r="M250" s="22"/>
      <c r="N250" s="52">
        <f t="shared" si="61"/>
        <v>33.106646428187261</v>
      </c>
      <c r="O250" s="53">
        <f t="shared" si="62"/>
        <v>32.113447035341643</v>
      </c>
      <c r="P250" s="53">
        <f t="shared" si="63"/>
        <v>34.779906536471096</v>
      </c>
      <c r="Q250" t="s">
        <v>265</v>
      </c>
      <c r="R250" t="s">
        <v>266</v>
      </c>
      <c r="S250" s="42">
        <v>44128</v>
      </c>
      <c r="T250" s="4">
        <v>100</v>
      </c>
      <c r="U250" s="4">
        <f t="shared" si="52"/>
        <v>65.635738831615114</v>
      </c>
      <c r="V250" s="4">
        <f t="shared" si="53"/>
        <v>66.666666666666657</v>
      </c>
      <c r="W250" s="4">
        <f t="shared" si="54"/>
        <v>63.898916967509031</v>
      </c>
      <c r="X250" s="4">
        <f t="shared" si="55"/>
        <v>69.434416365824305</v>
      </c>
      <c r="Y250" s="4">
        <f t="shared" si="56"/>
        <v>70.465344200875862</v>
      </c>
      <c r="Z250" s="4">
        <f t="shared" si="57"/>
        <v>67.697594501718214</v>
      </c>
      <c r="AA250" s="4">
        <f t="shared" si="58"/>
        <v>-3.7986775342091903</v>
      </c>
      <c r="AB250" s="4">
        <f t="shared" si="59"/>
        <v>-3.7986775342092045</v>
      </c>
      <c r="AC250" s="4">
        <f t="shared" si="60"/>
        <v>-3.7986775342091832</v>
      </c>
      <c r="AF250">
        <v>2.35</v>
      </c>
      <c r="AG250">
        <v>1.62</v>
      </c>
    </row>
    <row r="251" spans="1:33" ht="15" x14ac:dyDescent="0.25">
      <c r="A251">
        <v>1.87</v>
      </c>
      <c r="B251">
        <v>3.14</v>
      </c>
      <c r="C251">
        <v>5.31</v>
      </c>
      <c r="D251" s="48">
        <f t="shared" si="51"/>
        <v>4.1554613005864161E-2</v>
      </c>
      <c r="E251" s="49">
        <f>IF(OR($A251="",$B251="",$C251=""),"",A251*'MPTO_working_3-way'!$I250)</f>
        <v>1.947707126320966</v>
      </c>
      <c r="F251" s="50">
        <f>IF(OR($A251="",$B251="",$C251=""),"",B251*'MPTO_working_3-way'!$I250)</f>
        <v>3.2704814848384136</v>
      </c>
      <c r="G251" s="51">
        <f>IF(OR($A251="",$B251="",$C251=""),"",C251*'MPTO_working_3-way'!$I250)</f>
        <v>5.5306549950611386</v>
      </c>
      <c r="H251" s="17"/>
      <c r="I251" s="21"/>
      <c r="J251" s="22"/>
      <c r="K251" s="17"/>
      <c r="L251" s="21"/>
      <c r="M251" s="22"/>
      <c r="N251" s="52">
        <f t="shared" si="61"/>
        <v>51.342421377740976</v>
      </c>
      <c r="O251" s="53">
        <f t="shared" si="62"/>
        <v>30.576537572094143</v>
      </c>
      <c r="P251" s="53">
        <f t="shared" si="63"/>
        <v>18.081041050164899</v>
      </c>
      <c r="Q251" t="s">
        <v>260</v>
      </c>
      <c r="R251" t="s">
        <v>262</v>
      </c>
      <c r="S251" s="42">
        <v>44128</v>
      </c>
      <c r="T251" s="4">
        <v>100</v>
      </c>
      <c r="U251" s="4">
        <f t="shared" si="52"/>
        <v>46.524064171122987</v>
      </c>
      <c r="V251" s="4">
        <f t="shared" si="53"/>
        <v>68.152866242038215</v>
      </c>
      <c r="W251" s="4">
        <f t="shared" si="54"/>
        <v>81.16760828625236</v>
      </c>
      <c r="X251" s="4">
        <f t="shared" si="55"/>
        <v>50.679525471709432</v>
      </c>
      <c r="Y251" s="4">
        <f t="shared" si="56"/>
        <v>72.308327542624639</v>
      </c>
      <c r="Z251" s="4">
        <f t="shared" si="57"/>
        <v>85.32306958683877</v>
      </c>
      <c r="AA251" s="4">
        <f t="shared" si="58"/>
        <v>-4.1554613005864454</v>
      </c>
      <c r="AB251" s="4">
        <f t="shared" si="59"/>
        <v>-4.155461300586424</v>
      </c>
      <c r="AC251" s="4">
        <f t="shared" si="60"/>
        <v>-4.1554613005864098</v>
      </c>
      <c r="AF251">
        <v>2.48</v>
      </c>
      <c r="AG251">
        <v>1.56</v>
      </c>
    </row>
    <row r="252" spans="1:33" ht="15" x14ac:dyDescent="0.25">
      <c r="A252">
        <v>3.24</v>
      </c>
      <c r="B252">
        <v>2.95</v>
      </c>
      <c r="C252">
        <v>2.56</v>
      </c>
      <c r="D252" s="48">
        <f t="shared" si="51"/>
        <v>3.8250026156099626E-2</v>
      </c>
      <c r="E252" s="49">
        <f>IF(OR($A252="",$B252="",$C252=""),"",A252*'MPTO_working_3-way'!$I251)</f>
        <v>3.3639300847457632</v>
      </c>
      <c r="F252" s="50">
        <f>IF(OR($A252="",$B252="",$C252=""),"",B252*'MPTO_working_3-way'!$I251)</f>
        <v>3.0628375771604941</v>
      </c>
      <c r="G252" s="51">
        <f>IF(OR($A252="",$B252="",$C252=""),"",C252*'MPTO_working_3-way'!$I251)</f>
        <v>2.657920066959615</v>
      </c>
      <c r="H252" s="17"/>
      <c r="I252" s="21"/>
      <c r="J252" s="22"/>
      <c r="K252" s="17"/>
      <c r="L252" s="21"/>
      <c r="M252" s="22"/>
      <c r="N252" s="52">
        <f t="shared" si="61"/>
        <v>29.727133882319595</v>
      </c>
      <c r="O252" s="53">
        <f t="shared" si="62"/>
        <v>32.649462297869661</v>
      </c>
      <c r="P252" s="53">
        <f t="shared" si="63"/>
        <v>37.62340381981074</v>
      </c>
      <c r="Q252" t="s">
        <v>257</v>
      </c>
      <c r="R252" t="s">
        <v>263</v>
      </c>
      <c r="S252" s="42">
        <v>44128</v>
      </c>
      <c r="T252" s="4">
        <v>100</v>
      </c>
      <c r="U252" s="4">
        <f t="shared" si="52"/>
        <v>69.135802469135797</v>
      </c>
      <c r="V252" s="4">
        <f t="shared" si="53"/>
        <v>66.101694915254228</v>
      </c>
      <c r="W252" s="4">
        <f t="shared" si="54"/>
        <v>60.9375</v>
      </c>
      <c r="X252" s="4">
        <f t="shared" si="55"/>
        <v>72.960805084745758</v>
      </c>
      <c r="Y252" s="4">
        <f t="shared" si="56"/>
        <v>69.926697530864203</v>
      </c>
      <c r="Z252" s="4">
        <f t="shared" si="57"/>
        <v>64.762502615609961</v>
      </c>
      <c r="AA252" s="4">
        <f t="shared" si="58"/>
        <v>-3.8250026156099608</v>
      </c>
      <c r="AB252" s="4">
        <f t="shared" si="59"/>
        <v>-3.825002615609975</v>
      </c>
      <c r="AC252" s="4">
        <f t="shared" si="60"/>
        <v>-3.8250026156099608</v>
      </c>
      <c r="AF252">
        <v>2.4500000000000002</v>
      </c>
      <c r="AG252">
        <v>1.57</v>
      </c>
    </row>
    <row r="253" spans="1:33" ht="15" x14ac:dyDescent="0.25">
      <c r="A253">
        <v>1.91</v>
      </c>
      <c r="B253">
        <v>3.35</v>
      </c>
      <c r="C253">
        <v>4.5599999999999996</v>
      </c>
      <c r="D253" s="48">
        <f t="shared" si="51"/>
        <v>4.1365917724685897E-2</v>
      </c>
      <c r="E253" s="49">
        <f>IF(OR($A253="",$B253="",$C253=""),"",A253*'MPTO_working_3-way'!$I252)</f>
        <v>1.98900890285415</v>
      </c>
      <c r="F253" s="50">
        <f>IF(OR($A253="",$B253="",$C253=""),"",B253*'MPTO_working_3-way'!$I252)</f>
        <v>3.4885758243776976</v>
      </c>
      <c r="G253" s="51">
        <f>IF(OR($A253="",$B253="",$C253=""),"",C253*'MPTO_working_3-way'!$I252)</f>
        <v>4.7486285848245675</v>
      </c>
      <c r="H253" s="17"/>
      <c r="I253" s="21"/>
      <c r="J253" s="22"/>
      <c r="K253" s="17"/>
      <c r="L253" s="21"/>
      <c r="M253" s="22"/>
      <c r="N253" s="52">
        <f t="shared" si="61"/>
        <v>50.276295825777304</v>
      </c>
      <c r="O253" s="53">
        <f t="shared" si="62"/>
        <v>28.66499254544318</v>
      </c>
      <c r="P253" s="53">
        <f t="shared" si="63"/>
        <v>21.05871162877953</v>
      </c>
      <c r="Q253" t="s">
        <v>264</v>
      </c>
      <c r="R253" t="s">
        <v>256</v>
      </c>
      <c r="S253" s="42">
        <v>44128</v>
      </c>
      <c r="T253" s="4">
        <v>100</v>
      </c>
      <c r="U253" s="4">
        <f t="shared" si="52"/>
        <v>47.643979057591622</v>
      </c>
      <c r="V253" s="4">
        <f t="shared" si="53"/>
        <v>70.149253731343279</v>
      </c>
      <c r="W253" s="4">
        <f t="shared" si="54"/>
        <v>78.070175438596479</v>
      </c>
      <c r="X253" s="4">
        <f t="shared" si="55"/>
        <v>51.780570830060228</v>
      </c>
      <c r="Y253" s="4">
        <f t="shared" si="56"/>
        <v>74.285845503811885</v>
      </c>
      <c r="Z253" s="4">
        <f t="shared" si="57"/>
        <v>82.206767211065085</v>
      </c>
      <c r="AA253" s="4">
        <f t="shared" si="58"/>
        <v>-4.1365917724686057</v>
      </c>
      <c r="AB253" s="4">
        <f t="shared" si="59"/>
        <v>-4.1365917724686057</v>
      </c>
      <c r="AC253" s="4">
        <f t="shared" si="60"/>
        <v>-4.1365917724686057</v>
      </c>
      <c r="AF253">
        <v>2.27</v>
      </c>
      <c r="AG253">
        <v>1.66</v>
      </c>
    </row>
    <row r="254" spans="1:33" ht="15" x14ac:dyDescent="0.25">
      <c r="A254">
        <v>2.85</v>
      </c>
      <c r="B254">
        <v>2.9</v>
      </c>
      <c r="C254">
        <v>2.92</v>
      </c>
      <c r="D254" s="48">
        <f t="shared" si="51"/>
        <v>3.8170532614010266E-2</v>
      </c>
      <c r="E254" s="49">
        <f>IF(OR($A254="",$B254="",$C254=""),"",A254*'MPTO_working_3-way'!$I253)</f>
        <v>2.9587860179499295</v>
      </c>
      <c r="F254" s="50">
        <f>IF(OR($A254="",$B254="",$C254=""),"",B254*'MPTO_working_3-way'!$I253)</f>
        <v>3.0106945445806295</v>
      </c>
      <c r="G254" s="51">
        <f>IF(OR($A254="",$B254="",$C254=""),"",C254*'MPTO_working_3-way'!$I253)</f>
        <v>3.0314579552329097</v>
      </c>
      <c r="H254" s="17"/>
      <c r="I254" s="21"/>
      <c r="J254" s="22"/>
      <c r="K254" s="17"/>
      <c r="L254" s="21"/>
      <c r="M254" s="22"/>
      <c r="N254" s="52">
        <f t="shared" si="61"/>
        <v>33.797645180602672</v>
      </c>
      <c r="O254" s="53">
        <f t="shared" si="62"/>
        <v>33.214927160247463</v>
      </c>
      <c r="P254" s="53">
        <f t="shared" si="63"/>
        <v>32.987427659149873</v>
      </c>
      <c r="Q254" t="s">
        <v>255</v>
      </c>
      <c r="R254" t="s">
        <v>281</v>
      </c>
      <c r="S254" s="42">
        <v>44128</v>
      </c>
      <c r="T254" s="4">
        <v>100</v>
      </c>
      <c r="U254" s="4">
        <f t="shared" si="52"/>
        <v>64.912280701754383</v>
      </c>
      <c r="V254" s="4">
        <f t="shared" si="53"/>
        <v>65.517241379310349</v>
      </c>
      <c r="W254" s="4">
        <f t="shared" si="54"/>
        <v>65.753424657534239</v>
      </c>
      <c r="X254" s="4">
        <f t="shared" si="55"/>
        <v>68.729333963155412</v>
      </c>
      <c r="Y254" s="4">
        <f t="shared" si="56"/>
        <v>69.334294640711363</v>
      </c>
      <c r="Z254" s="4">
        <f t="shared" si="57"/>
        <v>69.570477918935268</v>
      </c>
      <c r="AA254" s="4">
        <f t="shared" si="58"/>
        <v>-3.8170532614010284</v>
      </c>
      <c r="AB254" s="4">
        <f t="shared" si="59"/>
        <v>-3.8170532614010142</v>
      </c>
      <c r="AC254" s="4">
        <f t="shared" si="60"/>
        <v>-3.8170532614010284</v>
      </c>
      <c r="AF254">
        <v>2.84</v>
      </c>
      <c r="AG254">
        <v>1.45</v>
      </c>
    </row>
    <row r="255" spans="1:33" ht="15" x14ac:dyDescent="0.25">
      <c r="A255">
        <v>2.2200000000000002</v>
      </c>
      <c r="B255">
        <v>2.87</v>
      </c>
      <c r="C255">
        <v>4.16</v>
      </c>
      <c r="D255" s="48">
        <f t="shared" si="51"/>
        <v>3.9267121584194653E-2</v>
      </c>
      <c r="E255" s="49">
        <f>IF(OR($A255="",$B255="",$C255=""),"",A255*'MPTO_working_3-way'!$I254)</f>
        <v>2.3071730099169123</v>
      </c>
      <c r="F255" s="50">
        <f>IF(OR($A255="",$B255="",$C255=""),"",B255*'MPTO_working_3-way'!$I254)</f>
        <v>2.9826966389466389</v>
      </c>
      <c r="G255" s="51">
        <f>IF(OR($A255="",$B255="",$C255=""),"",C255*'MPTO_working_3-way'!$I254)</f>
        <v>4.3233512257902502</v>
      </c>
      <c r="H255" s="17"/>
      <c r="I255" s="21"/>
      <c r="J255" s="22"/>
      <c r="K255" s="17"/>
      <c r="L255" s="21"/>
      <c r="M255" s="22"/>
      <c r="N255" s="52">
        <f t="shared" si="61"/>
        <v>43.343086786370336</v>
      </c>
      <c r="O255" s="53">
        <f t="shared" si="62"/>
        <v>33.526708245903187</v>
      </c>
      <c r="P255" s="53">
        <f t="shared" si="63"/>
        <v>23.130204967726478</v>
      </c>
      <c r="Q255" t="s">
        <v>269</v>
      </c>
      <c r="R255" t="s">
        <v>259</v>
      </c>
      <c r="S255" s="42">
        <v>44128</v>
      </c>
      <c r="T255" s="4">
        <v>100</v>
      </c>
      <c r="U255" s="4">
        <f t="shared" si="52"/>
        <v>54.954954954954964</v>
      </c>
      <c r="V255" s="4">
        <f t="shared" si="53"/>
        <v>65.156794425087099</v>
      </c>
      <c r="W255" s="4">
        <f t="shared" si="54"/>
        <v>75.961538461538453</v>
      </c>
      <c r="X255" s="4">
        <f t="shared" si="55"/>
        <v>58.881667113374426</v>
      </c>
      <c r="Y255" s="4">
        <f t="shared" si="56"/>
        <v>69.083506583506576</v>
      </c>
      <c r="Z255" s="4">
        <f t="shared" si="57"/>
        <v>79.88825061995793</v>
      </c>
      <c r="AA255" s="4">
        <f t="shared" si="58"/>
        <v>-3.9267121584194626</v>
      </c>
      <c r="AB255" s="4">
        <f t="shared" si="59"/>
        <v>-3.9267121584194769</v>
      </c>
      <c r="AC255" s="4">
        <f t="shared" si="60"/>
        <v>-3.9267121584194769</v>
      </c>
      <c r="AF255">
        <v>2.67</v>
      </c>
      <c r="AG255">
        <v>1.5</v>
      </c>
    </row>
    <row r="256" spans="1:33" ht="15" x14ac:dyDescent="0.25">
      <c r="A256">
        <v>2.7</v>
      </c>
      <c r="B256">
        <v>3.01</v>
      </c>
      <c r="C256">
        <v>2.98</v>
      </c>
      <c r="D256" s="48">
        <f t="shared" si="51"/>
        <v>3.8166753790290553E-2</v>
      </c>
      <c r="E256" s="49">
        <f>IF(OR($A256="",$B256="",$C256=""),"",A256*'MPTO_working_3-way'!$I255)</f>
        <v>2.8030502352337847</v>
      </c>
      <c r="F256" s="50">
        <f>IF(OR($A256="",$B256="",$C256=""),"",B256*'MPTO_working_3-way'!$I255)</f>
        <v>3.1248819289087741</v>
      </c>
      <c r="G256" s="51">
        <f>IF(OR($A256="",$B256="",$C256=""),"",C256*'MPTO_working_3-way'!$I255)</f>
        <v>3.0937369262950658</v>
      </c>
      <c r="H256" s="17"/>
      <c r="I256" s="21"/>
      <c r="J256" s="22"/>
      <c r="K256" s="17"/>
      <c r="L256" s="21"/>
      <c r="M256" s="22"/>
      <c r="N256" s="52">
        <f t="shared" si="61"/>
        <v>35.675421989595428</v>
      </c>
      <c r="O256" s="53">
        <f t="shared" si="62"/>
        <v>32.001209093657032</v>
      </c>
      <c r="P256" s="53">
        <f t="shared" si="63"/>
        <v>32.323368916747533</v>
      </c>
      <c r="Q256" t="s">
        <v>271</v>
      </c>
      <c r="R256" t="s">
        <v>267</v>
      </c>
      <c r="S256" s="42">
        <v>44128</v>
      </c>
      <c r="T256" s="4">
        <v>100</v>
      </c>
      <c r="U256" s="4">
        <f t="shared" si="52"/>
        <v>62.962962962962962</v>
      </c>
      <c r="V256" s="4">
        <f t="shared" si="53"/>
        <v>66.777408637873762</v>
      </c>
      <c r="W256" s="4">
        <f t="shared" si="54"/>
        <v>66.442953020134226</v>
      </c>
      <c r="X256" s="4">
        <f t="shared" si="55"/>
        <v>66.779638341992026</v>
      </c>
      <c r="Y256" s="4">
        <f t="shared" si="56"/>
        <v>70.594084016902812</v>
      </c>
      <c r="Z256" s="4">
        <f t="shared" si="57"/>
        <v>70.25962839916329</v>
      </c>
      <c r="AA256" s="4">
        <f t="shared" si="58"/>
        <v>-3.8166753790290642</v>
      </c>
      <c r="AB256" s="4">
        <f t="shared" si="59"/>
        <v>-3.81667537902905</v>
      </c>
      <c r="AC256" s="4">
        <f t="shared" si="60"/>
        <v>-3.8166753790290642</v>
      </c>
      <c r="AF256">
        <v>2.66</v>
      </c>
      <c r="AG256">
        <v>1.5</v>
      </c>
    </row>
    <row r="257" spans="1:33" ht="15" x14ac:dyDescent="0.25">
      <c r="A257">
        <v>2.12</v>
      </c>
      <c r="B257">
        <v>3.22</v>
      </c>
      <c r="C257">
        <v>3.89</v>
      </c>
      <c r="D257" s="48">
        <f t="shared" si="51"/>
        <v>3.9326528159087104E-2</v>
      </c>
      <c r="E257" s="49">
        <f>IF(OR($A257="",$B257="",$C257=""),"",A257*'MPTO_working_3-way'!$I256)</f>
        <v>2.2033722396972646</v>
      </c>
      <c r="F257" s="50">
        <f>IF(OR($A257="",$B257="",$C257=""),"",B257*'MPTO_working_3-way'!$I256)</f>
        <v>3.3466314206722605</v>
      </c>
      <c r="G257" s="51">
        <f>IF(OR($A257="",$B257="",$C257=""),"",C257*'MPTO_working_3-way'!$I256)</f>
        <v>4.042980194538849</v>
      </c>
      <c r="H257" s="17"/>
      <c r="I257" s="21"/>
      <c r="J257" s="22"/>
      <c r="K257" s="17"/>
      <c r="L257" s="21"/>
      <c r="M257" s="22"/>
      <c r="N257" s="52">
        <f t="shared" si="61"/>
        <v>45.38497771658394</v>
      </c>
      <c r="O257" s="53">
        <f t="shared" si="62"/>
        <v>29.880792782347186</v>
      </c>
      <c r="P257" s="53">
        <f t="shared" si="63"/>
        <v>24.734229501068882</v>
      </c>
      <c r="Q257" t="s">
        <v>254</v>
      </c>
      <c r="R257" t="s">
        <v>268</v>
      </c>
      <c r="S257" s="42">
        <v>44128</v>
      </c>
      <c r="T257" s="4">
        <v>100</v>
      </c>
      <c r="U257" s="4">
        <f t="shared" si="52"/>
        <v>52.830188679245275</v>
      </c>
      <c r="V257" s="4">
        <f t="shared" si="53"/>
        <v>68.944099378881987</v>
      </c>
      <c r="W257" s="4">
        <f t="shared" si="54"/>
        <v>74.293059125964007</v>
      </c>
      <c r="X257" s="4">
        <f t="shared" si="55"/>
        <v>56.762841495154007</v>
      </c>
      <c r="Y257" s="4">
        <f t="shared" si="56"/>
        <v>72.876752194790711</v>
      </c>
      <c r="Z257" s="4">
        <f t="shared" si="57"/>
        <v>78.225711941872717</v>
      </c>
      <c r="AA257" s="4">
        <f t="shared" si="58"/>
        <v>-3.9326528159087317</v>
      </c>
      <c r="AB257" s="4">
        <f t="shared" si="59"/>
        <v>-3.9326528159087246</v>
      </c>
      <c r="AC257" s="4">
        <f t="shared" si="60"/>
        <v>-3.9326528159087104</v>
      </c>
      <c r="AF257">
        <v>2.35</v>
      </c>
      <c r="AG257">
        <v>1.62</v>
      </c>
    </row>
    <row r="258" spans="1:33" ht="15" x14ac:dyDescent="0.25">
      <c r="A258">
        <v>1.73</v>
      </c>
      <c r="B258">
        <v>3.5</v>
      </c>
      <c r="C258">
        <v>5.6</v>
      </c>
      <c r="D258" s="48">
        <f t="shared" si="51"/>
        <v>4.2320396366639201E-2</v>
      </c>
      <c r="E258" s="49">
        <f>IF(OR($A258="",$B258="",$C258=""),"",A258*'MPTO_working_3-way'!$I257)</f>
        <v>1.8032142857142859</v>
      </c>
      <c r="F258" s="50">
        <f>IF(OR($A258="",$B258="",$C258=""),"",B258*'MPTO_working_3-way'!$I257)</f>
        <v>3.6481213872832372</v>
      </c>
      <c r="G258" s="51">
        <f>IF(OR($A258="",$B258="",$C258=""),"",C258*'MPTO_working_3-way'!$I257)</f>
        <v>5.836994219653179</v>
      </c>
      <c r="H258" s="17"/>
      <c r="I258" s="21"/>
      <c r="J258" s="22"/>
      <c r="K258" s="17"/>
      <c r="L258" s="21"/>
      <c r="M258" s="22"/>
      <c r="N258" s="52">
        <f t="shared" si="61"/>
        <v>55.456526044761333</v>
      </c>
      <c r="O258" s="53">
        <f t="shared" si="62"/>
        <v>27.411368587839174</v>
      </c>
      <c r="P258" s="53">
        <f t="shared" si="63"/>
        <v>17.132105367399486</v>
      </c>
      <c r="Q258" t="s">
        <v>280</v>
      </c>
      <c r="R258" t="s">
        <v>270</v>
      </c>
      <c r="S258" s="42">
        <v>44128</v>
      </c>
      <c r="T258" s="4">
        <v>100</v>
      </c>
      <c r="U258" s="4">
        <f t="shared" si="52"/>
        <v>42.196531791907518</v>
      </c>
      <c r="V258" s="4">
        <f t="shared" si="53"/>
        <v>71.428571428571431</v>
      </c>
      <c r="W258" s="4">
        <f t="shared" si="54"/>
        <v>82.142857142857139</v>
      </c>
      <c r="X258" s="4">
        <f t="shared" si="55"/>
        <v>46.428571428571431</v>
      </c>
      <c r="Y258" s="4">
        <f t="shared" si="56"/>
        <v>75.660611065235344</v>
      </c>
      <c r="Z258" s="4">
        <f t="shared" si="57"/>
        <v>86.374896779521066</v>
      </c>
      <c r="AA258" s="4">
        <f t="shared" si="58"/>
        <v>-4.232039636663913</v>
      </c>
      <c r="AB258" s="4">
        <f t="shared" si="59"/>
        <v>-4.232039636663913</v>
      </c>
      <c r="AC258" s="4">
        <f t="shared" si="60"/>
        <v>-4.2320396366639272</v>
      </c>
      <c r="AF258">
        <v>2.29</v>
      </c>
      <c r="AG258">
        <v>1.65</v>
      </c>
    </row>
    <row r="259" spans="1:33" ht="15" x14ac:dyDescent="0.25">
      <c r="A259">
        <v>1.5</v>
      </c>
      <c r="B259">
        <v>4.17</v>
      </c>
      <c r="C259">
        <v>6.7</v>
      </c>
      <c r="D259" s="48">
        <f t="shared" si="51"/>
        <v>5.5728551487168376E-2</v>
      </c>
      <c r="E259" s="49">
        <f>IF(OR($A259="",$B259="",$C259=""),"",A259*'MPTO_working_3-way'!$I258)</f>
        <v>1.5835928272307527</v>
      </c>
      <c r="F259" s="50">
        <f>IF(OR($A259="",$B259="",$C259=""),"",B259*'MPTO_working_3-way'!$I258)</f>
        <v>4.4023880597014919</v>
      </c>
      <c r="G259" s="51">
        <f>IF(OR($A259="",$B259="",$C259=""),"",C259*'MPTO_working_3-way'!$I258)</f>
        <v>7.0733812949640287</v>
      </c>
      <c r="H259" s="17"/>
      <c r="I259" s="21"/>
      <c r="J259" s="22"/>
      <c r="K259" s="17"/>
      <c r="L259" s="21"/>
      <c r="M259" s="22"/>
      <c r="N259" s="52">
        <f t="shared" si="61"/>
        <v>63.147545429888794</v>
      </c>
      <c r="O259" s="53">
        <f t="shared" si="62"/>
        <v>22.714944399240579</v>
      </c>
      <c r="P259" s="53">
        <f t="shared" si="63"/>
        <v>14.137510170870627</v>
      </c>
      <c r="Q259" t="s">
        <v>91</v>
      </c>
      <c r="R259" t="s">
        <v>345</v>
      </c>
      <c r="S259" s="42">
        <v>44128</v>
      </c>
      <c r="T259" s="4">
        <v>100</v>
      </c>
      <c r="U259" s="4">
        <f t="shared" si="52"/>
        <v>33.333333333333329</v>
      </c>
      <c r="V259" s="4">
        <f t="shared" si="53"/>
        <v>76.019184652278184</v>
      </c>
      <c r="W259" s="4">
        <f t="shared" si="54"/>
        <v>85.074626865671632</v>
      </c>
      <c r="X259" s="4">
        <f t="shared" si="55"/>
        <v>38.906188482050183</v>
      </c>
      <c r="Y259" s="4">
        <f t="shared" si="56"/>
        <v>81.592039800995025</v>
      </c>
      <c r="Z259" s="4">
        <f t="shared" si="57"/>
        <v>90.647482014388487</v>
      </c>
      <c r="AA259" s="4">
        <f t="shared" si="58"/>
        <v>-5.5728551487168545</v>
      </c>
      <c r="AB259" s="4">
        <f t="shared" si="59"/>
        <v>-5.5728551487168403</v>
      </c>
      <c r="AC259" s="4">
        <f t="shared" si="60"/>
        <v>-5.5728551487168545</v>
      </c>
      <c r="AF259">
        <v>2</v>
      </c>
      <c r="AG259">
        <v>1.83</v>
      </c>
    </row>
    <row r="260" spans="1:33" ht="15" x14ac:dyDescent="0.25">
      <c r="A260">
        <v>1.42</v>
      </c>
      <c r="B260">
        <v>5.42</v>
      </c>
      <c r="C260">
        <v>7.29</v>
      </c>
      <c r="D260" s="48">
        <f t="shared" si="51"/>
        <v>2.5901408379411794E-2</v>
      </c>
      <c r="E260" s="49">
        <f>IF(OR($A260="",$B260="",$C260=""),"",A260*'MPTO_working_3-way'!$I259)</f>
        <v>1.4567799998987647</v>
      </c>
      <c r="F260" s="50">
        <f>IF(OR($A260="",$B260="",$C260=""),"",B260*'MPTO_working_3-way'!$I259)</f>
        <v>5.5603856334164119</v>
      </c>
      <c r="G260" s="51">
        <f>IF(OR($A260="",$B260="",$C260=""),"",C260*'MPTO_working_3-way'!$I259)</f>
        <v>7.4788212670859124</v>
      </c>
      <c r="H260" s="17"/>
      <c r="I260" s="21"/>
      <c r="J260" s="22"/>
      <c r="K260" s="17"/>
      <c r="L260" s="21"/>
      <c r="M260" s="22"/>
      <c r="N260" s="52">
        <f t="shared" si="61"/>
        <v>68.644544822793591</v>
      </c>
      <c r="O260" s="53">
        <f t="shared" si="62"/>
        <v>17.984364141765109</v>
      </c>
      <c r="P260" s="53">
        <f t="shared" si="63"/>
        <v>13.371091035441275</v>
      </c>
      <c r="Q260" t="s">
        <v>98</v>
      </c>
      <c r="R260" t="s">
        <v>99</v>
      </c>
      <c r="S260" s="42">
        <v>44128</v>
      </c>
      <c r="T260" s="4">
        <v>100</v>
      </c>
      <c r="U260" s="4">
        <f t="shared" si="52"/>
        <v>29.577464788732396</v>
      </c>
      <c r="V260" s="4">
        <f t="shared" si="53"/>
        <v>81.549815498154985</v>
      </c>
      <c r="W260" s="4">
        <f t="shared" si="54"/>
        <v>86.282578875171467</v>
      </c>
      <c r="X260" s="4">
        <f t="shared" si="55"/>
        <v>32.167605626673549</v>
      </c>
      <c r="Y260" s="4">
        <f t="shared" si="56"/>
        <v>84.139956336096148</v>
      </c>
      <c r="Z260" s="4">
        <f t="shared" si="57"/>
        <v>88.87271971311263</v>
      </c>
      <c r="AA260" s="4">
        <f t="shared" si="58"/>
        <v>-2.5901408379411528</v>
      </c>
      <c r="AB260" s="4">
        <f t="shared" si="59"/>
        <v>-2.5901408379411635</v>
      </c>
      <c r="AC260" s="4">
        <f t="shared" si="60"/>
        <v>-2.5901408379411635</v>
      </c>
      <c r="AF260">
        <v>1.35</v>
      </c>
      <c r="AG260">
        <v>3.43</v>
      </c>
    </row>
    <row r="261" spans="1:33" ht="15" x14ac:dyDescent="0.25">
      <c r="A261">
        <v>8.24</v>
      </c>
      <c r="B261">
        <v>5.12</v>
      </c>
      <c r="C261">
        <v>1.41</v>
      </c>
      <c r="D261" s="48">
        <f t="shared" ref="D261:D324" si="64">IF(OR($A261="",$B261="",$C261=""),"",(1/A261)+(1/B261)+(1/C261)-1)</f>
        <v>2.5891581456999324E-2</v>
      </c>
      <c r="E261" s="49">
        <f>IF(OR($A261="",$B261="",$C261=""),"",A261*'MPTO_working_3-way'!$I260)</f>
        <v>8.4533466312056742</v>
      </c>
      <c r="F261" s="50">
        <f>IF(OR($A261="",$B261="",$C261=""),"",B261*'MPTO_working_3-way'!$I260)</f>
        <v>5.2525648970598366</v>
      </c>
      <c r="G261" s="51">
        <f>IF(OR($A261="",$B261="",$C261=""),"",C261*'MPTO_working_3-way'!$I260)</f>
        <v>1.446507129854369</v>
      </c>
      <c r="H261" s="17"/>
      <c r="I261" s="21"/>
      <c r="J261" s="22"/>
      <c r="K261" s="17"/>
      <c r="L261" s="21"/>
      <c r="M261" s="22"/>
      <c r="N261" s="52">
        <f t="shared" si="61"/>
        <v>11.829634387740388</v>
      </c>
      <c r="O261" s="53">
        <f t="shared" si="62"/>
        <v>19.038317842769683</v>
      </c>
      <c r="P261" s="53">
        <f t="shared" si="63"/>
        <v>69.13204776948993</v>
      </c>
      <c r="Q261" t="s">
        <v>96</v>
      </c>
      <c r="R261" t="s">
        <v>143</v>
      </c>
      <c r="S261" s="42">
        <v>44128</v>
      </c>
      <c r="T261" s="4">
        <v>100</v>
      </c>
      <c r="U261" s="4">
        <f t="shared" ref="U261:U324" si="65">(1/A261)*((T261*A261)-T261)</f>
        <v>87.864077669902912</v>
      </c>
      <c r="V261" s="4">
        <f t="shared" ref="V261:V324" si="66">(1/B261)*((T261*B261)-T261)</f>
        <v>80.46875</v>
      </c>
      <c r="W261" s="4">
        <f t="shared" ref="W261:W324" si="67">(1/C261)*((T261*C261)-T261)</f>
        <v>29.078014184397166</v>
      </c>
      <c r="X261" s="4">
        <f t="shared" ref="X261:X324" si="68">((1/B261)+(1/C261))*T261</f>
        <v>90.453235815602838</v>
      </c>
      <c r="Y261" s="4">
        <f t="shared" ref="Y261:Y324" si="69">((1/A261)+(1/C261))*T261</f>
        <v>83.057908145699926</v>
      </c>
      <c r="Z261" s="4">
        <f t="shared" ref="Z261:Z324" si="70">((1/A261)+(1/B261))*T261</f>
        <v>31.667172330097088</v>
      </c>
      <c r="AA261" s="4">
        <f t="shared" ref="AA261:AA324" si="71">U261-X261</f>
        <v>-2.5891581456999262</v>
      </c>
      <c r="AB261" s="4">
        <f t="shared" ref="AB261:AB324" si="72">V261-Y261</f>
        <v>-2.5891581456999262</v>
      </c>
      <c r="AC261" s="4">
        <f t="shared" ref="AC261:AC324" si="73">W261-Z261</f>
        <v>-2.5891581456999226</v>
      </c>
      <c r="AF261">
        <v>1.55</v>
      </c>
      <c r="AG261">
        <v>2.61</v>
      </c>
    </row>
    <row r="262" spans="1:33" ht="15" x14ac:dyDescent="0.25">
      <c r="A262">
        <v>1.73</v>
      </c>
      <c r="B262">
        <v>4.28</v>
      </c>
      <c r="C262">
        <v>4.71</v>
      </c>
      <c r="D262" s="48">
        <f t="shared" si="64"/>
        <v>2.3993766947087547E-2</v>
      </c>
      <c r="E262" s="49">
        <f>IF(OR($A262="",$B262="",$C262=""),"",A262*'MPTO_working_3-way'!$I261)</f>
        <v>1.7715092168184614</v>
      </c>
      <c r="F262" s="50">
        <f>IF(OR($A262="",$B262="",$C262=""),"",B262*'MPTO_working_3-way'!$I261)</f>
        <v>4.3826933225335347</v>
      </c>
      <c r="G262" s="51">
        <f>IF(OR($A262="",$B262="",$C262=""),"",C262*'MPTO_working_3-way'!$I261)</f>
        <v>4.8230106423207824</v>
      </c>
      <c r="H262" s="17"/>
      <c r="I262" s="21"/>
      <c r="J262" s="22"/>
      <c r="K262" s="17"/>
      <c r="L262" s="21"/>
      <c r="M262" s="22"/>
      <c r="N262" s="52">
        <f t="shared" si="61"/>
        <v>56.449043025355984</v>
      </c>
      <c r="O262" s="53">
        <f t="shared" si="62"/>
        <v>22.817019727538749</v>
      </c>
      <c r="P262" s="53">
        <f t="shared" si="63"/>
        <v>20.733937247105274</v>
      </c>
      <c r="Q262" t="s">
        <v>51</v>
      </c>
      <c r="R262" t="s">
        <v>100</v>
      </c>
      <c r="S262" s="42">
        <v>44128</v>
      </c>
      <c r="T262" s="4">
        <v>100</v>
      </c>
      <c r="U262" s="4">
        <f t="shared" si="65"/>
        <v>42.196531791907518</v>
      </c>
      <c r="V262" s="4">
        <f t="shared" si="66"/>
        <v>76.635514018691595</v>
      </c>
      <c r="W262" s="4">
        <f t="shared" si="67"/>
        <v>78.768577494692153</v>
      </c>
      <c r="X262" s="4">
        <f t="shared" si="68"/>
        <v>44.595908486616267</v>
      </c>
      <c r="Y262" s="4">
        <f t="shared" si="69"/>
        <v>79.034890713400358</v>
      </c>
      <c r="Z262" s="4">
        <f t="shared" si="70"/>
        <v>81.167954189400902</v>
      </c>
      <c r="AA262" s="4">
        <f t="shared" si="71"/>
        <v>-2.3993766947087494</v>
      </c>
      <c r="AB262" s="4">
        <f t="shared" si="72"/>
        <v>-2.3993766947087636</v>
      </c>
      <c r="AC262" s="4">
        <f t="shared" si="73"/>
        <v>-2.3993766947087494</v>
      </c>
      <c r="AF262">
        <v>1.54</v>
      </c>
      <c r="AG262">
        <v>2.64</v>
      </c>
    </row>
    <row r="263" spans="1:33" ht="15" x14ac:dyDescent="0.25">
      <c r="A263">
        <v>2.1</v>
      </c>
      <c r="B263">
        <v>3.02</v>
      </c>
      <c r="C263">
        <v>4.5</v>
      </c>
      <c r="D263" s="48">
        <f t="shared" si="64"/>
        <v>2.9538526227268047E-2</v>
      </c>
      <c r="E263" s="49">
        <f>IF(OR($A263="",$B263="",$C263=""),"",A263*'MPTO_working_3-way'!$I262)</f>
        <v>2.162030905077263</v>
      </c>
      <c r="F263" s="50">
        <f>IF(OR($A263="",$B263="",$C263=""),"",B263*'MPTO_working_3-way'!$I262)</f>
        <v>3.1092063492063495</v>
      </c>
      <c r="G263" s="51">
        <f>IF(OR($A263="",$B263="",$C263=""),"",C263*'MPTO_working_3-way'!$I262)</f>
        <v>4.6329233680227064</v>
      </c>
      <c r="H263" s="17"/>
      <c r="I263" s="21"/>
      <c r="J263" s="22"/>
      <c r="K263" s="17"/>
      <c r="L263" s="21"/>
      <c r="M263" s="22"/>
      <c r="N263" s="52">
        <f t="shared" si="61"/>
        <v>46.252807841535628</v>
      </c>
      <c r="O263" s="53">
        <f t="shared" si="62"/>
        <v>32.162548499081069</v>
      </c>
      <c r="P263" s="53">
        <f t="shared" si="63"/>
        <v>21.584643659383293</v>
      </c>
      <c r="Q263" t="s">
        <v>399</v>
      </c>
      <c r="R263" t="s">
        <v>193</v>
      </c>
      <c r="S263" s="42">
        <v>44128</v>
      </c>
      <c r="T263" s="4">
        <v>100</v>
      </c>
      <c r="U263" s="4">
        <f t="shared" si="65"/>
        <v>52.38095238095238</v>
      </c>
      <c r="V263" s="4">
        <f t="shared" si="66"/>
        <v>66.88741721854305</v>
      </c>
      <c r="W263" s="4">
        <f t="shared" si="67"/>
        <v>77.777777777777771</v>
      </c>
      <c r="X263" s="4">
        <f t="shared" si="68"/>
        <v>55.334805003679179</v>
      </c>
      <c r="Y263" s="4">
        <f t="shared" si="69"/>
        <v>69.841269841269835</v>
      </c>
      <c r="Z263" s="4">
        <f t="shared" si="70"/>
        <v>80.731630400504571</v>
      </c>
      <c r="AA263" s="4">
        <f t="shared" si="71"/>
        <v>-2.9538526227267994</v>
      </c>
      <c r="AB263" s="4">
        <f t="shared" si="72"/>
        <v>-2.9538526227267852</v>
      </c>
      <c r="AC263" s="4">
        <f t="shared" si="73"/>
        <v>-2.9538526227267994</v>
      </c>
      <c r="AF263">
        <v>2.4700000000000002</v>
      </c>
      <c r="AG263">
        <v>1.59</v>
      </c>
    </row>
    <row r="264" spans="1:33" ht="15" x14ac:dyDescent="0.25">
      <c r="A264">
        <v>2.62</v>
      </c>
      <c r="B264">
        <v>3.25</v>
      </c>
      <c r="C264">
        <v>2.95</v>
      </c>
      <c r="D264" s="48">
        <f t="shared" si="64"/>
        <v>2.835474785274239E-2</v>
      </c>
      <c r="E264" s="49">
        <f>IF(OR($A264="",$B264="",$C264=""),"",A264*'MPTO_working_3-way'!$I263)</f>
        <v>2.694289439374185</v>
      </c>
      <c r="F264" s="50">
        <f>IF(OR($A264="",$B264="",$C264=""),"",B264*'MPTO_working_3-way'!$I263)</f>
        <v>3.3421529305214128</v>
      </c>
      <c r="G264" s="51">
        <f>IF(OR($A264="",$B264="",$C264=""),"",C264*'MPTO_working_3-way'!$I263)</f>
        <v>3.0336465061655904</v>
      </c>
      <c r="H264" s="17"/>
      <c r="I264" s="21"/>
      <c r="J264" s="22"/>
      <c r="K264" s="17"/>
      <c r="L264" s="21"/>
      <c r="M264" s="22"/>
      <c r="N264" s="52">
        <f t="shared" si="61"/>
        <v>37.115537231674509</v>
      </c>
      <c r="O264" s="53">
        <f t="shared" si="62"/>
        <v>29.920833091380679</v>
      </c>
      <c r="P264" s="53">
        <f t="shared" si="63"/>
        <v>32.963629676944812</v>
      </c>
      <c r="Q264" t="s">
        <v>192</v>
      </c>
      <c r="R264" t="s">
        <v>400</v>
      </c>
      <c r="S264" s="42">
        <v>44128</v>
      </c>
      <c r="T264" s="4">
        <v>100</v>
      </c>
      <c r="U264" s="4">
        <f t="shared" si="65"/>
        <v>61.832061068702288</v>
      </c>
      <c r="V264" s="4">
        <f t="shared" si="66"/>
        <v>69.230769230769241</v>
      </c>
      <c r="W264" s="4">
        <f t="shared" si="67"/>
        <v>66.101694915254228</v>
      </c>
      <c r="X264" s="4">
        <f t="shared" si="68"/>
        <v>64.667535853976531</v>
      </c>
      <c r="Y264" s="4">
        <f t="shared" si="69"/>
        <v>72.06624401604347</v>
      </c>
      <c r="Z264" s="4">
        <f t="shared" si="70"/>
        <v>68.937169700528472</v>
      </c>
      <c r="AA264" s="4">
        <f t="shared" si="71"/>
        <v>-2.8354747852742435</v>
      </c>
      <c r="AB264" s="4">
        <f t="shared" si="72"/>
        <v>-2.8354747852742292</v>
      </c>
      <c r="AC264" s="4">
        <f t="shared" si="73"/>
        <v>-2.8354747852742435</v>
      </c>
      <c r="AF264">
        <v>2.04</v>
      </c>
      <c r="AG264">
        <v>1.85</v>
      </c>
    </row>
    <row r="265" spans="1:33" ht="15" x14ac:dyDescent="0.25">
      <c r="A265">
        <v>2.11</v>
      </c>
      <c r="B265">
        <v>3.25</v>
      </c>
      <c r="C265">
        <v>4.03</v>
      </c>
      <c r="D265" s="48">
        <f t="shared" si="64"/>
        <v>2.9764914797784314E-2</v>
      </c>
      <c r="E265" s="49">
        <f>IF(OR($A265="",$B265="",$C265=""),"",A265*'MPTO_working_3-way'!$I264)</f>
        <v>2.1728039702233248</v>
      </c>
      <c r="F265" s="50">
        <f>IF(OR($A265="",$B265="",$C265=""),"",B265*'MPTO_working_3-way'!$I264)</f>
        <v>3.346735973092799</v>
      </c>
      <c r="G265" s="51">
        <f>IF(OR($A265="",$B265="",$C265=""),"",C265*'MPTO_working_3-way'!$I264)</f>
        <v>4.1499526066350709</v>
      </c>
      <c r="H265" s="17"/>
      <c r="I265" s="21"/>
      <c r="J265" s="22"/>
      <c r="K265" s="17"/>
      <c r="L265" s="21"/>
      <c r="M265" s="22"/>
      <c r="N265" s="52">
        <f t="shared" si="61"/>
        <v>46.023479968937011</v>
      </c>
      <c r="O265" s="53">
        <f t="shared" si="62"/>
        <v>29.879859302909871</v>
      </c>
      <c r="P265" s="53">
        <f t="shared" si="63"/>
        <v>24.096660728153125</v>
      </c>
      <c r="Q265" t="s">
        <v>200</v>
      </c>
      <c r="R265" t="s">
        <v>191</v>
      </c>
      <c r="S265" s="42">
        <v>44128</v>
      </c>
      <c r="T265" s="4">
        <v>100</v>
      </c>
      <c r="U265" s="4">
        <f t="shared" si="65"/>
        <v>52.606635071090047</v>
      </c>
      <c r="V265" s="4">
        <f t="shared" si="66"/>
        <v>69.230769230769241</v>
      </c>
      <c r="W265" s="4">
        <f t="shared" si="67"/>
        <v>75.186104218362274</v>
      </c>
      <c r="X265" s="4">
        <f t="shared" si="68"/>
        <v>55.583126550868492</v>
      </c>
      <c r="Y265" s="4">
        <f t="shared" si="69"/>
        <v>72.207260710547672</v>
      </c>
      <c r="Z265" s="4">
        <f t="shared" si="70"/>
        <v>78.16259569814072</v>
      </c>
      <c r="AA265" s="4">
        <f t="shared" si="71"/>
        <v>-2.9764914797784456</v>
      </c>
      <c r="AB265" s="4">
        <f t="shared" si="72"/>
        <v>-2.9764914797784314</v>
      </c>
      <c r="AC265" s="4">
        <f t="shared" si="73"/>
        <v>-2.9764914797784456</v>
      </c>
      <c r="AF265">
        <v>1.93</v>
      </c>
      <c r="AG265">
        <v>1.95</v>
      </c>
    </row>
    <row r="266" spans="1:33" ht="15" x14ac:dyDescent="0.25">
      <c r="A266">
        <v>2.11</v>
      </c>
      <c r="B266">
        <v>3.36</v>
      </c>
      <c r="C266">
        <v>3.88</v>
      </c>
      <c r="D266" s="48">
        <f t="shared" si="64"/>
        <v>2.9284655671033777E-2</v>
      </c>
      <c r="E266" s="49">
        <f>IF(OR($A266="",$B266="",$C266=""),"",A266*'MPTO_working_3-way'!$I265)</f>
        <v>2.1717906234658813</v>
      </c>
      <c r="F266" s="50">
        <f>IF(OR($A266="",$B266="",$C266=""),"",B266*'MPTO_working_3-way'!$I265)</f>
        <v>3.4583964430546734</v>
      </c>
      <c r="G266" s="51">
        <f>IF(OR($A266="",$B266="",$C266=""),"",C266*'MPTO_working_3-way'!$I265)</f>
        <v>3.9936244640036112</v>
      </c>
      <c r="H266" s="17"/>
      <c r="I266" s="21"/>
      <c r="J266" s="22"/>
      <c r="K266" s="17"/>
      <c r="L266" s="21"/>
      <c r="M266" s="22"/>
      <c r="N266" s="52">
        <f t="shared" ref="N266:N329" si="74">(1/E266)* 100</f>
        <v>46.0449542969357</v>
      </c>
      <c r="O266" s="53">
        <f t="shared" ref="O266:O329" si="75">(1/F266)* 100</f>
        <v>28.915134990039981</v>
      </c>
      <c r="P266" s="53">
        <f t="shared" ref="P266:P329" si="76">(1/G266)* 100</f>
        <v>25.039910713024309</v>
      </c>
      <c r="Q266" t="s">
        <v>140</v>
      </c>
      <c r="R266" t="s">
        <v>401</v>
      </c>
      <c r="S266" s="42">
        <v>44128</v>
      </c>
      <c r="T266" s="4">
        <v>100</v>
      </c>
      <c r="U266" s="4">
        <f t="shared" si="65"/>
        <v>52.606635071090047</v>
      </c>
      <c r="V266" s="4">
        <f t="shared" si="66"/>
        <v>70.238095238095241</v>
      </c>
      <c r="W266" s="4">
        <f t="shared" si="67"/>
        <v>74.226804123711347</v>
      </c>
      <c r="X266" s="4">
        <f t="shared" si="68"/>
        <v>55.535100638193427</v>
      </c>
      <c r="Y266" s="4">
        <f t="shared" si="69"/>
        <v>73.166560805198614</v>
      </c>
      <c r="Z266" s="4">
        <f t="shared" si="70"/>
        <v>77.15526969081472</v>
      </c>
      <c r="AA266" s="4">
        <f t="shared" si="71"/>
        <v>-2.9284655671033804</v>
      </c>
      <c r="AB266" s="4">
        <f t="shared" si="72"/>
        <v>-2.9284655671033732</v>
      </c>
      <c r="AC266" s="4">
        <f t="shared" si="73"/>
        <v>-2.9284655671033732</v>
      </c>
      <c r="AF266">
        <v>2.2799999999999998</v>
      </c>
      <c r="AG266">
        <v>1.68</v>
      </c>
    </row>
    <row r="267" spans="1:33" ht="15" x14ac:dyDescent="0.25">
      <c r="A267">
        <v>2.5</v>
      </c>
      <c r="B267">
        <v>3.02</v>
      </c>
      <c r="C267">
        <v>3.37</v>
      </c>
      <c r="D267" s="48">
        <f t="shared" si="64"/>
        <v>2.7861732859080002E-2</v>
      </c>
      <c r="E267" s="49">
        <f>IF(OR($A267="",$B267="",$C267=""),"",A267*'MPTO_working_3-way'!$I266)</f>
        <v>2.5696543321476999</v>
      </c>
      <c r="F267" s="50">
        <f>IF(OR($A267="",$B267="",$C267=""),"",B267*'MPTO_working_3-way'!$I266)</f>
        <v>3.1041424332344216</v>
      </c>
      <c r="G267" s="51">
        <f>IF(OR($A267="",$B267="",$C267=""),"",C267*'MPTO_working_3-way'!$I266)</f>
        <v>3.4638940397350999</v>
      </c>
      <c r="H267" s="17"/>
      <c r="I267" s="21"/>
      <c r="J267" s="22"/>
      <c r="K267" s="17"/>
      <c r="L267" s="21"/>
      <c r="M267" s="22"/>
      <c r="N267" s="52">
        <f t="shared" si="74"/>
        <v>38.91574004680259</v>
      </c>
      <c r="O267" s="53">
        <f t="shared" si="75"/>
        <v>32.215016595035252</v>
      </c>
      <c r="P267" s="53">
        <f t="shared" si="76"/>
        <v>28.869243358162151</v>
      </c>
      <c r="Q267" t="s">
        <v>204</v>
      </c>
      <c r="R267" t="s">
        <v>203</v>
      </c>
      <c r="S267" s="42">
        <v>44128</v>
      </c>
      <c r="T267" s="4">
        <v>100</v>
      </c>
      <c r="U267" s="4">
        <f t="shared" si="65"/>
        <v>60</v>
      </c>
      <c r="V267" s="4">
        <f t="shared" si="66"/>
        <v>66.88741721854305</v>
      </c>
      <c r="W267" s="4">
        <f t="shared" si="67"/>
        <v>70.326409495548958</v>
      </c>
      <c r="X267" s="4">
        <f t="shared" si="68"/>
        <v>62.786173285907985</v>
      </c>
      <c r="Y267" s="4">
        <f t="shared" si="69"/>
        <v>69.673590504451028</v>
      </c>
      <c r="Z267" s="4">
        <f t="shared" si="70"/>
        <v>73.112582781456965</v>
      </c>
      <c r="AA267" s="4">
        <f t="shared" si="71"/>
        <v>-2.7861732859079851</v>
      </c>
      <c r="AB267" s="4">
        <f t="shared" si="72"/>
        <v>-2.786173285907978</v>
      </c>
      <c r="AC267" s="4">
        <f t="shared" si="73"/>
        <v>-2.7861732859080064</v>
      </c>
      <c r="AF267">
        <v>2.2599999999999998</v>
      </c>
      <c r="AG267">
        <v>1.69</v>
      </c>
    </row>
    <row r="268" spans="1:33" ht="15" x14ac:dyDescent="0.25">
      <c r="A268">
        <v>2.96</v>
      </c>
      <c r="B268">
        <v>3.21</v>
      </c>
      <c r="C268">
        <v>2.65</v>
      </c>
      <c r="D268" s="48">
        <f t="shared" si="64"/>
        <v>2.6722808154654221E-2</v>
      </c>
      <c r="E268" s="49">
        <f>IF(OR($A268="",$B268="",$C268=""),"",A268*'MPTO_working_3-way'!$I267)</f>
        <v>3.0390995121377764</v>
      </c>
      <c r="F268" s="50">
        <f>IF(OR($A268="",$B268="",$C268=""),"",B268*'MPTO_working_3-way'!$I267)</f>
        <v>3.2957802141764398</v>
      </c>
      <c r="G268" s="51">
        <f>IF(OR($A268="",$B268="",$C268=""),"",C268*'MPTO_working_3-way'!$I267)</f>
        <v>2.7208154416098336</v>
      </c>
      <c r="H268" s="17"/>
      <c r="I268" s="21"/>
      <c r="J268" s="22"/>
      <c r="K268" s="17"/>
      <c r="L268" s="21"/>
      <c r="M268" s="22"/>
      <c r="N268" s="52">
        <f t="shared" si="74"/>
        <v>32.904483581604595</v>
      </c>
      <c r="O268" s="53">
        <f t="shared" si="75"/>
        <v>30.34182909705595</v>
      </c>
      <c r="P268" s="53">
        <f t="shared" si="76"/>
        <v>36.75368732133947</v>
      </c>
      <c r="Q268" t="s">
        <v>202</v>
      </c>
      <c r="R268" t="s">
        <v>198</v>
      </c>
      <c r="S268" s="42">
        <v>44128</v>
      </c>
      <c r="T268" s="4">
        <v>100</v>
      </c>
      <c r="U268" s="4">
        <f t="shared" si="65"/>
        <v>66.21621621621621</v>
      </c>
      <c r="V268" s="4">
        <f t="shared" si="66"/>
        <v>68.847352024922117</v>
      </c>
      <c r="W268" s="4">
        <f t="shared" si="67"/>
        <v>62.264150943396231</v>
      </c>
      <c r="X268" s="4">
        <f t="shared" si="68"/>
        <v>68.888497031681652</v>
      </c>
      <c r="Y268" s="4">
        <f t="shared" si="69"/>
        <v>71.519632840387558</v>
      </c>
      <c r="Z268" s="4">
        <f t="shared" si="70"/>
        <v>64.936431758861659</v>
      </c>
      <c r="AA268" s="4">
        <f t="shared" si="71"/>
        <v>-2.6722808154654416</v>
      </c>
      <c r="AB268" s="4">
        <f t="shared" si="72"/>
        <v>-2.6722808154654416</v>
      </c>
      <c r="AC268" s="4">
        <f t="shared" si="73"/>
        <v>-2.6722808154654274</v>
      </c>
      <c r="AF268">
        <v>2.21</v>
      </c>
      <c r="AG268">
        <v>1.72</v>
      </c>
    </row>
    <row r="269" spans="1:33" ht="15" x14ac:dyDescent="0.25">
      <c r="A269">
        <v>13.03</v>
      </c>
      <c r="B269">
        <v>7.12</v>
      </c>
      <c r="C269">
        <v>1.22</v>
      </c>
      <c r="D269" s="48">
        <f t="shared" si="64"/>
        <v>3.6867540186319214E-2</v>
      </c>
      <c r="E269" s="49">
        <f>IF(OR($A269="",$B269="",$C269=""),"",A269*'MPTO_working_3-way'!$I268)</f>
        <v>13.510384048627738</v>
      </c>
      <c r="F269" s="50">
        <f>IF(OR($A269="",$B269="",$C269=""),"",B269*'MPTO_working_3-way'!$I268)</f>
        <v>7.3824968861265932</v>
      </c>
      <c r="G269" s="51">
        <f>IF(OR($A269="",$B269="",$C269=""),"",C269*'MPTO_working_3-way'!$I268)</f>
        <v>1.2649783990273094</v>
      </c>
      <c r="H269" s="17"/>
      <c r="I269" s="21"/>
      <c r="J269" s="22"/>
      <c r="K269" s="17"/>
      <c r="L269" s="21"/>
      <c r="M269" s="22"/>
      <c r="N269" s="52">
        <f t="shared" si="74"/>
        <v>7.4017140919215461</v>
      </c>
      <c r="O269" s="53">
        <f t="shared" si="75"/>
        <v>13.545552614850806</v>
      </c>
      <c r="P269" s="53">
        <f t="shared" si="76"/>
        <v>79.052733293227661</v>
      </c>
      <c r="Q269" t="s">
        <v>348</v>
      </c>
      <c r="R269" t="s">
        <v>352</v>
      </c>
      <c r="S269" s="42">
        <v>44128</v>
      </c>
      <c r="T269" s="4">
        <v>100</v>
      </c>
      <c r="U269" s="4">
        <f t="shared" si="65"/>
        <v>92.325402916346903</v>
      </c>
      <c r="V269" s="4">
        <f t="shared" si="66"/>
        <v>85.955056179775283</v>
      </c>
      <c r="W269" s="4">
        <f t="shared" si="67"/>
        <v>18.032786885245901</v>
      </c>
      <c r="X269" s="4">
        <f t="shared" si="68"/>
        <v>96.012156934978819</v>
      </c>
      <c r="Y269" s="4">
        <f t="shared" si="69"/>
        <v>89.641810198407214</v>
      </c>
      <c r="Z269" s="4">
        <f t="shared" si="70"/>
        <v>21.719540903877828</v>
      </c>
      <c r="AA269" s="4">
        <f t="shared" si="71"/>
        <v>-3.6867540186319161</v>
      </c>
      <c r="AB269" s="4">
        <f t="shared" si="72"/>
        <v>-3.6867540186319303</v>
      </c>
      <c r="AC269" s="4">
        <f t="shared" si="73"/>
        <v>-3.6867540186319268</v>
      </c>
      <c r="AF269">
        <v>1.36</v>
      </c>
      <c r="AG269">
        <v>3.25</v>
      </c>
    </row>
    <row r="270" spans="1:33" ht="15" x14ac:dyDescent="0.25">
      <c r="A270">
        <v>1.73</v>
      </c>
      <c r="B270">
        <v>4.2</v>
      </c>
      <c r="C270">
        <v>4.66</v>
      </c>
      <c r="D270" s="48">
        <f t="shared" si="64"/>
        <v>3.0722194854274409E-2</v>
      </c>
      <c r="E270" s="49">
        <f>IF(OR($A270="",$B270="",$C270=""),"",A270*'MPTO_working_3-way'!$I269)</f>
        <v>1.7831493970978947</v>
      </c>
      <c r="F270" s="50">
        <f>IF(OR($A270="",$B270="",$C270=""),"",B270*'MPTO_working_3-way'!$I269)</f>
        <v>4.329033218387953</v>
      </c>
      <c r="G270" s="51">
        <f>IF(OR($A270="",$B270="",$C270=""),"",C270*'MPTO_working_3-way'!$I269)</f>
        <v>4.8031654280209191</v>
      </c>
      <c r="H270" s="17"/>
      <c r="I270" s="21"/>
      <c r="J270" s="22"/>
      <c r="K270" s="17"/>
      <c r="L270" s="21"/>
      <c r="M270" s="22"/>
      <c r="N270" s="52">
        <f t="shared" si="74"/>
        <v>56.080550604874531</v>
      </c>
      <c r="O270" s="53">
        <f t="shared" si="75"/>
        <v>23.099845844388796</v>
      </c>
      <c r="P270" s="53">
        <f t="shared" si="76"/>
        <v>20.81960355073668</v>
      </c>
      <c r="Q270" t="s">
        <v>365</v>
      </c>
      <c r="R270" t="s">
        <v>339</v>
      </c>
      <c r="S270" s="42">
        <v>44128</v>
      </c>
      <c r="T270" s="4">
        <v>100</v>
      </c>
      <c r="U270" s="4">
        <f t="shared" si="65"/>
        <v>42.196531791907518</v>
      </c>
      <c r="V270" s="4">
        <f t="shared" si="66"/>
        <v>76.19047619047619</v>
      </c>
      <c r="W270" s="4">
        <f t="shared" si="67"/>
        <v>78.540772532188839</v>
      </c>
      <c r="X270" s="4">
        <f t="shared" si="68"/>
        <v>45.268751277334971</v>
      </c>
      <c r="Y270" s="4">
        <f t="shared" si="69"/>
        <v>79.262695675903643</v>
      </c>
      <c r="Z270" s="4">
        <f t="shared" si="70"/>
        <v>81.612992017616293</v>
      </c>
      <c r="AA270" s="4">
        <f t="shared" si="71"/>
        <v>-3.0722194854274534</v>
      </c>
      <c r="AB270" s="4">
        <f t="shared" si="72"/>
        <v>-3.0722194854274534</v>
      </c>
      <c r="AC270" s="4">
        <f t="shared" si="73"/>
        <v>-3.0722194854274534</v>
      </c>
      <c r="AF270">
        <v>1.63</v>
      </c>
      <c r="AG270">
        <v>2.39</v>
      </c>
    </row>
    <row r="271" spans="1:33" ht="15" x14ac:dyDescent="0.25">
      <c r="A271">
        <v>2.4900000000000002</v>
      </c>
      <c r="B271">
        <v>3.63</v>
      </c>
      <c r="C271">
        <v>2.85</v>
      </c>
      <c r="D271" s="48">
        <f t="shared" si="64"/>
        <v>2.7965712349179217E-2</v>
      </c>
      <c r="E271" s="49">
        <f>IF(OR($A271="",$B271="",$C271=""),"",A271*'MPTO_working_3-way'!$I270)</f>
        <v>2.5596346237494565</v>
      </c>
      <c r="F271" s="50">
        <f>IF(OR($A271="",$B271="",$C271=""),"",B271*'MPTO_working_3-way'!$I270)</f>
        <v>3.7315155358275205</v>
      </c>
      <c r="G271" s="51">
        <f>IF(OR($A271="",$B271="",$C271=""),"",C271*'MPTO_working_3-way'!$I270)</f>
        <v>2.9297022801951607</v>
      </c>
      <c r="H271" s="17"/>
      <c r="I271" s="21"/>
      <c r="J271" s="22"/>
      <c r="K271" s="17"/>
      <c r="L271" s="21"/>
      <c r="M271" s="22"/>
      <c r="N271" s="52">
        <f t="shared" si="74"/>
        <v>39.068075994969917</v>
      </c>
      <c r="O271" s="53">
        <f t="shared" si="75"/>
        <v>26.798762872582678</v>
      </c>
      <c r="P271" s="53">
        <f t="shared" si="76"/>
        <v>34.133161132447412</v>
      </c>
      <c r="Q271" t="s">
        <v>337</v>
      </c>
      <c r="R271" t="s">
        <v>336</v>
      </c>
      <c r="S271" s="42">
        <v>44128</v>
      </c>
      <c r="T271" s="4">
        <v>100</v>
      </c>
      <c r="U271" s="4">
        <f t="shared" si="65"/>
        <v>59.839357429718881</v>
      </c>
      <c r="V271" s="4">
        <f t="shared" si="66"/>
        <v>72.451790633608823</v>
      </c>
      <c r="W271" s="4">
        <f t="shared" si="67"/>
        <v>64.912280701754383</v>
      </c>
      <c r="X271" s="4">
        <f t="shared" si="68"/>
        <v>62.635928664636801</v>
      </c>
      <c r="Y271" s="4">
        <f t="shared" si="69"/>
        <v>75.248361868526729</v>
      </c>
      <c r="Z271" s="4">
        <f t="shared" si="70"/>
        <v>67.708851936672303</v>
      </c>
      <c r="AA271" s="4">
        <f t="shared" si="71"/>
        <v>-2.7965712349179199</v>
      </c>
      <c r="AB271" s="4">
        <f t="shared" si="72"/>
        <v>-2.7965712349179057</v>
      </c>
      <c r="AC271" s="4">
        <f t="shared" si="73"/>
        <v>-2.7965712349179199</v>
      </c>
      <c r="AF271">
        <v>1.74</v>
      </c>
      <c r="AG271">
        <v>2.1800000000000002</v>
      </c>
    </row>
    <row r="272" spans="1:33" ht="15" x14ac:dyDescent="0.25">
      <c r="A272">
        <v>1.78</v>
      </c>
      <c r="B272">
        <v>4.1500000000000004</v>
      </c>
      <c r="C272">
        <v>4.42</v>
      </c>
      <c r="D272" s="48">
        <f t="shared" si="64"/>
        <v>2.9005952122078238E-2</v>
      </c>
      <c r="E272" s="49">
        <f>IF(OR($A272="",$B272="",$C272=""),"",A272*'MPTO_working_3-way'!$I271)</f>
        <v>1.8316305947772993</v>
      </c>
      <c r="F272" s="50">
        <f>IF(OR($A272="",$B272="",$C272=""),"",B272*'MPTO_working_3-way'!$I271)</f>
        <v>4.2703747013066247</v>
      </c>
      <c r="G272" s="51">
        <f>IF(OR($A272="",$B272="",$C272=""),"",C272*'MPTO_working_3-way'!$I271)</f>
        <v>4.5482063083795854</v>
      </c>
      <c r="H272" s="17"/>
      <c r="I272" s="21"/>
      <c r="J272" s="22"/>
      <c r="K272" s="17"/>
      <c r="L272" s="21"/>
      <c r="M272" s="22"/>
      <c r="N272" s="52">
        <f t="shared" si="74"/>
        <v>54.596161630592668</v>
      </c>
      <c r="O272" s="53">
        <f t="shared" si="75"/>
        <v>23.417148843965045</v>
      </c>
      <c r="P272" s="53">
        <f t="shared" si="76"/>
        <v>21.986689525442298</v>
      </c>
      <c r="Q272" t="s">
        <v>335</v>
      </c>
      <c r="R272" t="s">
        <v>347</v>
      </c>
      <c r="S272" s="42">
        <v>44128</v>
      </c>
      <c r="T272" s="4">
        <v>100</v>
      </c>
      <c r="U272" s="4">
        <f t="shared" si="65"/>
        <v>43.820224719101127</v>
      </c>
      <c r="V272" s="4">
        <f t="shared" si="66"/>
        <v>75.903614457831324</v>
      </c>
      <c r="W272" s="4">
        <f t="shared" si="67"/>
        <v>77.375565610859724</v>
      </c>
      <c r="X272" s="4">
        <f t="shared" si="68"/>
        <v>46.720819931308945</v>
      </c>
      <c r="Y272" s="4">
        <f t="shared" si="69"/>
        <v>78.804209670039143</v>
      </c>
      <c r="Z272" s="4">
        <f t="shared" si="70"/>
        <v>80.276160823067556</v>
      </c>
      <c r="AA272" s="4">
        <f t="shared" si="71"/>
        <v>-2.9005952122078185</v>
      </c>
      <c r="AB272" s="4">
        <f t="shared" si="72"/>
        <v>-2.9005952122078185</v>
      </c>
      <c r="AC272" s="4">
        <f t="shared" si="73"/>
        <v>-2.9005952122078327</v>
      </c>
      <c r="AF272">
        <v>1.58</v>
      </c>
      <c r="AG272">
        <v>2.48</v>
      </c>
    </row>
    <row r="273" spans="1:33" ht="15" x14ac:dyDescent="0.25">
      <c r="A273">
        <v>2.69</v>
      </c>
      <c r="B273">
        <v>3.36</v>
      </c>
      <c r="C273">
        <v>2.79</v>
      </c>
      <c r="D273" s="48">
        <f t="shared" si="64"/>
        <v>2.7789198583058727E-2</v>
      </c>
      <c r="E273" s="49">
        <f>IF(OR($A273="",$B273="",$C273=""),"",A273*'MPTO_working_3-way'!$I272)</f>
        <v>2.764752944188428</v>
      </c>
      <c r="F273" s="50">
        <f>IF(OR($A273="",$B273="",$C273=""),"",B273*'MPTO_working_3-way'!$I272)</f>
        <v>3.4533717072390773</v>
      </c>
      <c r="G273" s="51">
        <f>IF(OR($A273="",$B273="",$C273=""),"",C273*'MPTO_working_3-way'!$I272)</f>
        <v>2.8675318640467338</v>
      </c>
      <c r="H273" s="17"/>
      <c r="I273" s="21"/>
      <c r="J273" s="22"/>
      <c r="K273" s="17"/>
      <c r="L273" s="21"/>
      <c r="M273" s="22"/>
      <c r="N273" s="52">
        <f t="shared" si="74"/>
        <v>36.169597073837004</v>
      </c>
      <c r="O273" s="53">
        <f t="shared" si="75"/>
        <v>28.957207181137363</v>
      </c>
      <c r="P273" s="53">
        <f t="shared" si="76"/>
        <v>34.87319574502564</v>
      </c>
      <c r="Q273" t="s">
        <v>385</v>
      </c>
      <c r="R273" t="s">
        <v>174</v>
      </c>
      <c r="S273" s="42">
        <v>44128</v>
      </c>
      <c r="T273" s="4">
        <v>100</v>
      </c>
      <c r="U273" s="4">
        <f t="shared" si="65"/>
        <v>62.825278810408925</v>
      </c>
      <c r="V273" s="4">
        <f t="shared" si="66"/>
        <v>70.238095238095241</v>
      </c>
      <c r="W273" s="4">
        <f t="shared" si="67"/>
        <v>64.157706093189958</v>
      </c>
      <c r="X273" s="4">
        <f t="shared" si="68"/>
        <v>65.604198668714801</v>
      </c>
      <c r="Y273" s="4">
        <f t="shared" si="69"/>
        <v>73.01701509640111</v>
      </c>
      <c r="Z273" s="4">
        <f t="shared" si="70"/>
        <v>66.936625951495841</v>
      </c>
      <c r="AA273" s="4">
        <f t="shared" si="71"/>
        <v>-2.7789198583058763</v>
      </c>
      <c r="AB273" s="4">
        <f t="shared" si="72"/>
        <v>-2.7789198583058692</v>
      </c>
      <c r="AC273" s="4">
        <f t="shared" si="73"/>
        <v>-2.7789198583058834</v>
      </c>
      <c r="AF273">
        <v>2.41</v>
      </c>
      <c r="AG273">
        <v>1.61</v>
      </c>
    </row>
    <row r="274" spans="1:33" ht="15" x14ac:dyDescent="0.25">
      <c r="A274">
        <v>4.62</v>
      </c>
      <c r="B274">
        <v>3.55</v>
      </c>
      <c r="C274">
        <v>1.88</v>
      </c>
      <c r="D274" s="48">
        <f t="shared" si="64"/>
        <v>3.0055250912308207E-2</v>
      </c>
      <c r="E274" s="49">
        <f>IF(OR($A274="",$B274="",$C274=""),"",A274*'MPTO_working_3-way'!$I273)</f>
        <v>4.7588552592148643</v>
      </c>
      <c r="F274" s="50">
        <f>IF(OR($A274="",$B274="",$C274=""),"",B274*'MPTO_working_3-way'!$I273)</f>
        <v>3.6566961407386938</v>
      </c>
      <c r="G274" s="51">
        <f>IF(OR($A274="",$B274="",$C274=""),"",C274*'MPTO_working_3-way'!$I273)</f>
        <v>1.9365038717151393</v>
      </c>
      <c r="H274" s="17"/>
      <c r="I274" s="21"/>
      <c r="J274" s="22"/>
      <c r="K274" s="17"/>
      <c r="L274" s="21"/>
      <c r="M274" s="22"/>
      <c r="N274" s="52">
        <f t="shared" si="74"/>
        <v>21.013456924617291</v>
      </c>
      <c r="O274" s="53">
        <f t="shared" si="75"/>
        <v>27.347090420206165</v>
      </c>
      <c r="P274" s="53">
        <f t="shared" si="76"/>
        <v>51.639452655176541</v>
      </c>
      <c r="Q274" t="s">
        <v>173</v>
      </c>
      <c r="R274" t="s">
        <v>172</v>
      </c>
      <c r="S274" s="42">
        <v>44128</v>
      </c>
      <c r="T274" s="4">
        <v>100</v>
      </c>
      <c r="U274" s="4">
        <f t="shared" si="65"/>
        <v>78.354978354978357</v>
      </c>
      <c r="V274" s="4">
        <f t="shared" si="66"/>
        <v>71.83098591549296</v>
      </c>
      <c r="W274" s="4">
        <f t="shared" si="67"/>
        <v>46.808510638297875</v>
      </c>
      <c r="X274" s="4">
        <f t="shared" si="68"/>
        <v>81.360503446209179</v>
      </c>
      <c r="Y274" s="4">
        <f t="shared" si="69"/>
        <v>74.836511006723768</v>
      </c>
      <c r="Z274" s="4">
        <f t="shared" si="70"/>
        <v>49.81403572952869</v>
      </c>
      <c r="AA274" s="4">
        <f t="shared" si="71"/>
        <v>-3.0055250912308225</v>
      </c>
      <c r="AB274" s="4">
        <f t="shared" si="72"/>
        <v>-3.0055250912308082</v>
      </c>
      <c r="AC274" s="4">
        <f t="shared" si="73"/>
        <v>-3.0055250912308153</v>
      </c>
      <c r="AF274">
        <v>2.2000000000000002</v>
      </c>
      <c r="AG274">
        <v>1.72</v>
      </c>
    </row>
    <row r="275" spans="1:33" ht="15" x14ac:dyDescent="0.25">
      <c r="A275">
        <v>1.23</v>
      </c>
      <c r="B275">
        <v>6.45</v>
      </c>
      <c r="C275">
        <v>15.05</v>
      </c>
      <c r="D275" s="48">
        <f t="shared" si="64"/>
        <v>3.4492072495475812E-2</v>
      </c>
      <c r="E275" s="49">
        <f>IF(OR($A275="",$B275="",$C275=""),"",A275*'MPTO_working_3-way'!$I274)</f>
        <v>1.2724252491694352</v>
      </c>
      <c r="F275" s="50">
        <f>IF(OR($A275="",$B275="",$C275=""),"",B275*'MPTO_working_3-way'!$I274)</f>
        <v>6.6724738675958193</v>
      </c>
      <c r="G275" s="51">
        <f>IF(OR($A275="",$B275="",$C275=""),"",C275*'MPTO_working_3-way'!$I274)</f>
        <v>15.569105691056912</v>
      </c>
      <c r="H275" s="17"/>
      <c r="I275" s="21"/>
      <c r="J275" s="22"/>
      <c r="K275" s="17"/>
      <c r="L275" s="21"/>
      <c r="M275" s="22"/>
      <c r="N275" s="52">
        <f t="shared" si="74"/>
        <v>78.590078328981733</v>
      </c>
      <c r="O275" s="53">
        <f t="shared" si="75"/>
        <v>14.986945169712792</v>
      </c>
      <c r="P275" s="53">
        <f t="shared" si="76"/>
        <v>6.4229765013054827</v>
      </c>
      <c r="Q275" t="s">
        <v>147</v>
      </c>
      <c r="R275" t="s">
        <v>171</v>
      </c>
      <c r="S275" s="42">
        <v>44128</v>
      </c>
      <c r="T275" s="4">
        <v>100</v>
      </c>
      <c r="U275" s="4">
        <f t="shared" si="65"/>
        <v>18.699186991869919</v>
      </c>
      <c r="V275" s="4">
        <f t="shared" si="66"/>
        <v>84.496124031007753</v>
      </c>
      <c r="W275" s="4">
        <f t="shared" si="67"/>
        <v>93.355481727574741</v>
      </c>
      <c r="X275" s="4">
        <f t="shared" si="68"/>
        <v>22.148394241417495</v>
      </c>
      <c r="Y275" s="4">
        <f t="shared" si="69"/>
        <v>87.945331280555322</v>
      </c>
      <c r="Z275" s="4">
        <f t="shared" si="70"/>
        <v>96.804688977122339</v>
      </c>
      <c r="AA275" s="4">
        <f t="shared" si="71"/>
        <v>-3.4492072495475767</v>
      </c>
      <c r="AB275" s="4">
        <f t="shared" si="72"/>
        <v>-3.4492072495475696</v>
      </c>
      <c r="AC275" s="4">
        <f t="shared" si="73"/>
        <v>-3.4492072495475981</v>
      </c>
      <c r="AF275">
        <v>1.63</v>
      </c>
      <c r="AG275">
        <v>2.35</v>
      </c>
    </row>
    <row r="276" spans="1:33" ht="15" x14ac:dyDescent="0.25">
      <c r="A276">
        <v>1.79</v>
      </c>
      <c r="B276">
        <v>4.05</v>
      </c>
      <c r="C276">
        <v>4.46</v>
      </c>
      <c r="D276" s="48">
        <f t="shared" si="64"/>
        <v>2.9788044760779897E-2</v>
      </c>
      <c r="E276" s="49">
        <f>IF(OR($A276="",$B276="",$C276=""),"",A276*'MPTO_working_3-way'!$I275)</f>
        <v>1.8433206001217961</v>
      </c>
      <c r="F276" s="50">
        <f>IF(OR($A276="",$B276="",$C276=""),"",B276*'MPTO_working_3-way'!$I275)</f>
        <v>4.1706415812811581</v>
      </c>
      <c r="G276" s="51">
        <f>IF(OR($A276="",$B276="",$C276=""),"",C276*'MPTO_working_3-way'!$I275)</f>
        <v>4.5928546796330787</v>
      </c>
      <c r="H276" s="17"/>
      <c r="I276" s="21"/>
      <c r="J276" s="22"/>
      <c r="K276" s="17"/>
      <c r="L276" s="21"/>
      <c r="M276" s="22"/>
      <c r="N276" s="52">
        <f t="shared" si="74"/>
        <v>54.24992266315072</v>
      </c>
      <c r="O276" s="53">
        <f t="shared" si="75"/>
        <v>23.977126312849332</v>
      </c>
      <c r="P276" s="53">
        <f t="shared" si="76"/>
        <v>21.772951023999948</v>
      </c>
      <c r="Q276" t="s">
        <v>226</v>
      </c>
      <c r="R276" t="s">
        <v>225</v>
      </c>
      <c r="S276" s="42">
        <v>44128</v>
      </c>
      <c r="T276" s="4">
        <v>100</v>
      </c>
      <c r="U276" s="4">
        <f t="shared" si="65"/>
        <v>44.134078212290497</v>
      </c>
      <c r="V276" s="4">
        <f t="shared" si="66"/>
        <v>75.308641975308646</v>
      </c>
      <c r="W276" s="4">
        <f t="shared" si="67"/>
        <v>77.578475336322867</v>
      </c>
      <c r="X276" s="4">
        <f t="shared" si="68"/>
        <v>47.112882688368494</v>
      </c>
      <c r="Y276" s="4">
        <f t="shared" si="69"/>
        <v>78.287446451386629</v>
      </c>
      <c r="Z276" s="4">
        <f t="shared" si="70"/>
        <v>80.55727981240085</v>
      </c>
      <c r="AA276" s="4">
        <f t="shared" si="71"/>
        <v>-2.9788044760779968</v>
      </c>
      <c r="AB276" s="4">
        <f t="shared" si="72"/>
        <v>-2.9788044760779826</v>
      </c>
      <c r="AC276" s="4">
        <f t="shared" si="73"/>
        <v>-2.9788044760779826</v>
      </c>
      <c r="AF276">
        <v>1.93</v>
      </c>
      <c r="AG276">
        <v>1.96</v>
      </c>
    </row>
    <row r="277" spans="1:33" ht="15" x14ac:dyDescent="0.25">
      <c r="A277">
        <v>1.9</v>
      </c>
      <c r="B277">
        <v>3.74</v>
      </c>
      <c r="C277">
        <v>4.22</v>
      </c>
      <c r="D277" s="48">
        <f t="shared" si="64"/>
        <v>3.0662293262619045E-2</v>
      </c>
      <c r="E277" s="49">
        <f>IF(OR($A277="",$B277="",$C277=""),"",A277*'MPTO_working_3-way'!$I276)</f>
        <v>1.958258357198976</v>
      </c>
      <c r="F277" s="50">
        <f>IF(OR($A277="",$B277="",$C277=""),"",B277*'MPTO_working_3-way'!$I276)</f>
        <v>3.8546769768021956</v>
      </c>
      <c r="G277" s="51">
        <f>IF(OR($A277="",$B277="",$C277=""),"",C277*'MPTO_working_3-way'!$I276)</f>
        <v>4.349394877568252</v>
      </c>
      <c r="H277" s="17"/>
      <c r="I277" s="21"/>
      <c r="J277" s="22"/>
      <c r="K277" s="17"/>
      <c r="L277" s="21"/>
      <c r="M277" s="22"/>
      <c r="N277" s="52">
        <f t="shared" si="74"/>
        <v>51.065784875820206</v>
      </c>
      <c r="O277" s="53">
        <f t="shared" si="75"/>
        <v>25.942511033170689</v>
      </c>
      <c r="P277" s="53">
        <f t="shared" si="76"/>
        <v>22.991704091009098</v>
      </c>
      <c r="Q277" t="s">
        <v>220</v>
      </c>
      <c r="R277" t="s">
        <v>219</v>
      </c>
      <c r="S277" s="42">
        <v>44128</v>
      </c>
      <c r="T277" s="4">
        <v>100</v>
      </c>
      <c r="U277" s="4">
        <f t="shared" si="65"/>
        <v>47.368421052631575</v>
      </c>
      <c r="V277" s="4">
        <f t="shared" si="66"/>
        <v>73.262032085561486</v>
      </c>
      <c r="W277" s="4">
        <f t="shared" si="67"/>
        <v>76.30331753554502</v>
      </c>
      <c r="X277" s="4">
        <f t="shared" si="68"/>
        <v>50.434650378893473</v>
      </c>
      <c r="Y277" s="4">
        <f t="shared" si="69"/>
        <v>76.328261411823391</v>
      </c>
      <c r="Z277" s="4">
        <f t="shared" si="70"/>
        <v>79.36954686180691</v>
      </c>
      <c r="AA277" s="4">
        <f t="shared" si="71"/>
        <v>-3.0662293262618974</v>
      </c>
      <c r="AB277" s="4">
        <f t="shared" si="72"/>
        <v>-3.0662293262619045</v>
      </c>
      <c r="AC277" s="4">
        <f t="shared" si="73"/>
        <v>-3.0662293262618903</v>
      </c>
      <c r="AF277">
        <v>2.16</v>
      </c>
      <c r="AG277">
        <v>1.75</v>
      </c>
    </row>
    <row r="278" spans="1:33" ht="15" x14ac:dyDescent="0.25">
      <c r="A278">
        <v>2.4500000000000002</v>
      </c>
      <c r="B278">
        <v>3.78</v>
      </c>
      <c r="C278">
        <v>2.82</v>
      </c>
      <c r="D278" s="48">
        <f t="shared" si="64"/>
        <v>2.7323458934401135E-2</v>
      </c>
      <c r="E278" s="49">
        <f>IF(OR($A278="",$B278="",$C278=""),"",A278*'MPTO_working_3-way'!$I277)</f>
        <v>2.5169424743892828</v>
      </c>
      <c r="F278" s="50">
        <f>IF(OR($A278="",$B278="",$C278=""),"",B278*'MPTO_working_3-way'!$I277)</f>
        <v>3.8832826747720359</v>
      </c>
      <c r="G278" s="51">
        <f>IF(OR($A278="",$B278="",$C278=""),"",C278*'MPTO_working_3-way'!$I277)</f>
        <v>2.8970521541950109</v>
      </c>
      <c r="H278" s="17"/>
      <c r="I278" s="21"/>
      <c r="J278" s="22"/>
      <c r="K278" s="17"/>
      <c r="L278" s="21"/>
      <c r="M278" s="22"/>
      <c r="N278" s="52">
        <f t="shared" si="74"/>
        <v>39.730745147150905</v>
      </c>
      <c r="O278" s="53">
        <f t="shared" si="75"/>
        <v>25.75140889167189</v>
      </c>
      <c r="P278" s="53">
        <f t="shared" si="76"/>
        <v>34.517845961177215</v>
      </c>
      <c r="Q278" t="s">
        <v>221</v>
      </c>
      <c r="R278" t="s">
        <v>224</v>
      </c>
      <c r="S278" s="42">
        <v>44128</v>
      </c>
      <c r="T278" s="4">
        <v>100</v>
      </c>
      <c r="U278" s="4">
        <f t="shared" si="65"/>
        <v>59.183673469387763</v>
      </c>
      <c r="V278" s="4">
        <f t="shared" si="66"/>
        <v>73.544973544973558</v>
      </c>
      <c r="W278" s="4">
        <f t="shared" si="67"/>
        <v>64.539007092198588</v>
      </c>
      <c r="X278" s="4">
        <f t="shared" si="68"/>
        <v>61.916019362827882</v>
      </c>
      <c r="Y278" s="4">
        <f t="shared" si="69"/>
        <v>76.277319438413656</v>
      </c>
      <c r="Z278" s="4">
        <f t="shared" si="70"/>
        <v>67.2713529856387</v>
      </c>
      <c r="AA278" s="4">
        <f t="shared" si="71"/>
        <v>-2.7323458934401188</v>
      </c>
      <c r="AB278" s="4">
        <f t="shared" si="72"/>
        <v>-2.7323458934400975</v>
      </c>
      <c r="AC278" s="4">
        <f t="shared" si="73"/>
        <v>-2.7323458934401117</v>
      </c>
      <c r="AF278">
        <v>1.81</v>
      </c>
      <c r="AG278">
        <v>2.09</v>
      </c>
    </row>
    <row r="279" spans="1:33" ht="15" x14ac:dyDescent="0.25">
      <c r="A279">
        <v>4.34</v>
      </c>
      <c r="B279">
        <v>3.9</v>
      </c>
      <c r="C279">
        <v>1.82</v>
      </c>
      <c r="D279" s="48">
        <f t="shared" si="64"/>
        <v>3.6275552404584577E-2</v>
      </c>
      <c r="E279" s="49">
        <f>IF(OR($A279="",$B279="",$C279=""),"",A279*'MPTO_working_3-way'!$I278)</f>
        <v>4.4974358974358966</v>
      </c>
      <c r="F279" s="50">
        <f>IF(OR($A279="",$B279="",$C279=""),"",B279*'MPTO_working_3-way'!$I278)</f>
        <v>4.0414746543778799</v>
      </c>
      <c r="G279" s="51">
        <f>IF(OR($A279="",$B279="",$C279=""),"",C279*'MPTO_working_3-way'!$I278)</f>
        <v>1.8860215053763441</v>
      </c>
      <c r="H279" s="17"/>
      <c r="I279" s="21"/>
      <c r="J279" s="22"/>
      <c r="K279" s="17"/>
      <c r="L279" s="21"/>
      <c r="M279" s="22"/>
      <c r="N279" s="52">
        <f t="shared" si="74"/>
        <v>22.234891676168761</v>
      </c>
      <c r="O279" s="53">
        <f t="shared" si="75"/>
        <v>24.743443557582669</v>
      </c>
      <c r="P279" s="53">
        <f t="shared" si="76"/>
        <v>53.021664766248577</v>
      </c>
      <c r="Q279" t="s">
        <v>415</v>
      </c>
      <c r="R279" t="s">
        <v>416</v>
      </c>
      <c r="S279" s="42">
        <v>44128</v>
      </c>
      <c r="T279" s="4">
        <v>100</v>
      </c>
      <c r="U279" s="4">
        <f t="shared" si="65"/>
        <v>76.958525345622121</v>
      </c>
      <c r="V279" s="4">
        <f t="shared" si="66"/>
        <v>74.358974358974365</v>
      </c>
      <c r="W279" s="4">
        <f t="shared" si="67"/>
        <v>45.054945054945051</v>
      </c>
      <c r="X279" s="4">
        <f t="shared" si="68"/>
        <v>80.586080586080584</v>
      </c>
      <c r="Y279" s="4">
        <f t="shared" si="69"/>
        <v>77.986529599432814</v>
      </c>
      <c r="Z279" s="4">
        <f t="shared" si="70"/>
        <v>48.682500295403521</v>
      </c>
      <c r="AA279" s="4">
        <f t="shared" si="71"/>
        <v>-3.627555240458463</v>
      </c>
      <c r="AB279" s="4">
        <f t="shared" si="72"/>
        <v>-3.6275552404584488</v>
      </c>
      <c r="AC279" s="4">
        <f t="shared" si="73"/>
        <v>-3.6275552404584701</v>
      </c>
      <c r="AF279">
        <v>1.78</v>
      </c>
      <c r="AG279">
        <v>2.1</v>
      </c>
    </row>
    <row r="280" spans="1:33" ht="15" x14ac:dyDescent="0.25">
      <c r="A280">
        <v>1.8</v>
      </c>
      <c r="B280">
        <v>3.81</v>
      </c>
      <c r="C280">
        <v>4.59</v>
      </c>
      <c r="D280" s="48">
        <f t="shared" si="64"/>
        <v>3.5887670903882229E-2</v>
      </c>
      <c r="E280" s="49">
        <f>IF(OR($A280="",$B280="",$C280=""),"",A280*'MPTO_working_3-way'!$I279)</f>
        <v>1.864597807626988</v>
      </c>
      <c r="F280" s="50">
        <f>IF(OR($A280="",$B280="",$C280=""),"",B280*'MPTO_working_3-way'!$I279)</f>
        <v>3.9467320261437915</v>
      </c>
      <c r="G280" s="51">
        <f>IF(OR($A280="",$B280="",$C280=""),"",C280*'MPTO_working_3-way'!$I279)</f>
        <v>4.7547244094488192</v>
      </c>
      <c r="H280" s="17"/>
      <c r="I280" s="21"/>
      <c r="J280" s="22"/>
      <c r="K280" s="17"/>
      <c r="L280" s="21"/>
      <c r="M280" s="22"/>
      <c r="N280" s="52">
        <f t="shared" si="74"/>
        <v>53.630868593193668</v>
      </c>
      <c r="O280" s="53">
        <f t="shared" si="75"/>
        <v>25.337418233004882</v>
      </c>
      <c r="P280" s="53">
        <f t="shared" si="76"/>
        <v>21.031713173801439</v>
      </c>
      <c r="Q280" t="s">
        <v>417</v>
      </c>
      <c r="R280" t="s">
        <v>418</v>
      </c>
      <c r="S280" s="42">
        <v>44128</v>
      </c>
      <c r="T280" s="4">
        <v>100</v>
      </c>
      <c r="U280" s="4">
        <f t="shared" si="65"/>
        <v>44.444444444444443</v>
      </c>
      <c r="V280" s="4">
        <f t="shared" si="66"/>
        <v>73.753280839895012</v>
      </c>
      <c r="W280" s="4">
        <f t="shared" si="67"/>
        <v>78.213507625272342</v>
      </c>
      <c r="X280" s="4">
        <f t="shared" si="68"/>
        <v>48.033211534832652</v>
      </c>
      <c r="Y280" s="4">
        <f t="shared" si="69"/>
        <v>77.342047930283229</v>
      </c>
      <c r="Z280" s="4">
        <f t="shared" si="70"/>
        <v>81.802274715660545</v>
      </c>
      <c r="AA280" s="4">
        <f t="shared" si="71"/>
        <v>-3.5887670903882096</v>
      </c>
      <c r="AB280" s="4">
        <f t="shared" si="72"/>
        <v>-3.5887670903882167</v>
      </c>
      <c r="AC280" s="4">
        <f t="shared" si="73"/>
        <v>-3.5887670903882025</v>
      </c>
      <c r="AF280">
        <v>2.0099999999999998</v>
      </c>
      <c r="AG280">
        <v>1.86</v>
      </c>
    </row>
    <row r="281" spans="1:33" ht="15" x14ac:dyDescent="0.25">
      <c r="A281">
        <v>2.38</v>
      </c>
      <c r="B281">
        <v>3.53</v>
      </c>
      <c r="C281">
        <v>3.04</v>
      </c>
      <c r="D281" s="48">
        <f t="shared" si="64"/>
        <v>3.2401554628113338E-2</v>
      </c>
      <c r="E281" s="49">
        <f>IF(OR($A281="",$B281="",$C281=""),"",A281*'MPTO_working_3-way'!$I280)</f>
        <v>2.4571157000149095</v>
      </c>
      <c r="F281" s="50">
        <f>IF(OR($A281="",$B281="",$C281=""),"",B281*'MPTO_working_3-way'!$I280)</f>
        <v>3.6443774878372399</v>
      </c>
      <c r="G281" s="51">
        <f>IF(OR($A281="",$B281="",$C281=""),"",C281*'MPTO_working_3-way'!$I280)</f>
        <v>3.1385007260694646</v>
      </c>
      <c r="H281" s="17"/>
      <c r="I281" s="21"/>
      <c r="J281" s="22"/>
      <c r="K281" s="17"/>
      <c r="L281" s="21"/>
      <c r="M281" s="22"/>
      <c r="N281" s="52">
        <f t="shared" si="74"/>
        <v>40.698124227277219</v>
      </c>
      <c r="O281" s="53">
        <f t="shared" si="75"/>
        <v>27.439528515841292</v>
      </c>
      <c r="P281" s="53">
        <f t="shared" si="76"/>
        <v>31.862347256881502</v>
      </c>
      <c r="Q281" t="s">
        <v>419</v>
      </c>
      <c r="R281" t="s">
        <v>420</v>
      </c>
      <c r="S281" s="42">
        <v>44128</v>
      </c>
      <c r="T281" s="4">
        <v>100</v>
      </c>
      <c r="U281" s="4">
        <f t="shared" si="65"/>
        <v>57.983193277310924</v>
      </c>
      <c r="V281" s="4">
        <f t="shared" si="66"/>
        <v>71.671388101982998</v>
      </c>
      <c r="W281" s="4">
        <f t="shared" si="67"/>
        <v>67.10526315789474</v>
      </c>
      <c r="X281" s="4">
        <f t="shared" si="68"/>
        <v>61.223348740122262</v>
      </c>
      <c r="Y281" s="4">
        <f t="shared" si="69"/>
        <v>74.911543564794343</v>
      </c>
      <c r="Z281" s="4">
        <f t="shared" si="70"/>
        <v>70.34541862070607</v>
      </c>
      <c r="AA281" s="4">
        <f t="shared" si="71"/>
        <v>-3.2401554628113374</v>
      </c>
      <c r="AB281" s="4">
        <f t="shared" si="72"/>
        <v>-3.2401554628113445</v>
      </c>
      <c r="AC281" s="4">
        <f t="shared" si="73"/>
        <v>-3.2401554628113303</v>
      </c>
      <c r="AF281">
        <v>1.97</v>
      </c>
      <c r="AG281">
        <v>1.9</v>
      </c>
    </row>
    <row r="282" spans="1:33" ht="15" x14ac:dyDescent="0.25">
      <c r="A282">
        <v>2.71</v>
      </c>
      <c r="B282">
        <v>3.55</v>
      </c>
      <c r="C282">
        <v>2.62</v>
      </c>
      <c r="D282" s="48">
        <f t="shared" si="64"/>
        <v>3.2373220194947816E-2</v>
      </c>
      <c r="E282" s="49">
        <f>IF(OR($A282="",$B282="",$C282=""),"",A282*'MPTO_working_3-way'!$I281)</f>
        <v>2.7977314267283084</v>
      </c>
      <c r="F282" s="50">
        <f>IF(OR($A282="",$B282="",$C282=""),"",B282*'MPTO_working_3-way'!$I281)</f>
        <v>3.6649249316920645</v>
      </c>
      <c r="G282" s="51">
        <f>IF(OR($A282="",$B282="",$C282=""),"",C282*'MPTO_working_3-way'!$I281)</f>
        <v>2.7048178369107636</v>
      </c>
      <c r="H282" s="17"/>
      <c r="I282" s="21"/>
      <c r="J282" s="22"/>
      <c r="K282" s="17"/>
      <c r="L282" s="21"/>
      <c r="M282" s="22"/>
      <c r="N282" s="52">
        <f t="shared" si="74"/>
        <v>35.743245060853063</v>
      </c>
      <c r="O282" s="53">
        <f t="shared" si="75"/>
        <v>27.285688483073745</v>
      </c>
      <c r="P282" s="53">
        <f t="shared" si="76"/>
        <v>36.971066456073196</v>
      </c>
      <c r="Q282" t="s">
        <v>421</v>
      </c>
      <c r="R282" t="s">
        <v>422</v>
      </c>
      <c r="S282" s="42">
        <v>44128</v>
      </c>
      <c r="T282" s="4">
        <v>100</v>
      </c>
      <c r="U282" s="4">
        <f t="shared" si="65"/>
        <v>63.099630996309962</v>
      </c>
      <c r="V282" s="4">
        <f t="shared" si="66"/>
        <v>71.83098591549296</v>
      </c>
      <c r="W282" s="4">
        <f t="shared" si="67"/>
        <v>61.832061068702288</v>
      </c>
      <c r="X282" s="4">
        <f t="shared" si="68"/>
        <v>66.336953015804752</v>
      </c>
      <c r="Y282" s="4">
        <f t="shared" si="69"/>
        <v>75.068307934987743</v>
      </c>
      <c r="Z282" s="4">
        <f t="shared" si="70"/>
        <v>65.069383088197071</v>
      </c>
      <c r="AA282" s="4">
        <f t="shared" si="71"/>
        <v>-3.2373220194947905</v>
      </c>
      <c r="AB282" s="4">
        <f t="shared" si="72"/>
        <v>-3.2373220194947834</v>
      </c>
      <c r="AC282" s="4">
        <f t="shared" si="73"/>
        <v>-3.2373220194947834</v>
      </c>
      <c r="AF282">
        <v>1.83</v>
      </c>
      <c r="AG282">
        <v>2.04</v>
      </c>
    </row>
    <row r="283" spans="1:33" ht="15" x14ac:dyDescent="0.25">
      <c r="A283">
        <v>3.01</v>
      </c>
      <c r="B283">
        <v>3.84</v>
      </c>
      <c r="C283">
        <v>2.13</v>
      </c>
      <c r="D283" s="48">
        <f t="shared" si="64"/>
        <v>6.2126148363046418E-2</v>
      </c>
      <c r="E283" s="49">
        <f>IF(OR($A283="",$B283="",$C283=""),"",A283*'MPTO_working_3-way'!$I282)</f>
        <v>3.1969997065727696</v>
      </c>
      <c r="F283" s="50">
        <f>IF(OR($A283="",$B283="",$C283=""),"",B283*'MPTO_working_3-way'!$I282)</f>
        <v>4.0785644097140983</v>
      </c>
      <c r="G283" s="51">
        <f>IF(OR($A283="",$B283="",$C283=""),"",C283*'MPTO_working_3-way'!$I282)</f>
        <v>2.2623286960132889</v>
      </c>
      <c r="H283" s="17"/>
      <c r="I283" s="21"/>
      <c r="J283" s="22"/>
      <c r="K283" s="17"/>
      <c r="L283" s="21"/>
      <c r="M283" s="22"/>
      <c r="N283" s="52">
        <f t="shared" si="74"/>
        <v>31.279327237474618</v>
      </c>
      <c r="O283" s="53">
        <f t="shared" si="75"/>
        <v>24.518430985624637</v>
      </c>
      <c r="P283" s="53">
        <f t="shared" si="76"/>
        <v>44.202241776900749</v>
      </c>
      <c r="Q283" t="s">
        <v>423</v>
      </c>
      <c r="R283" t="s">
        <v>424</v>
      </c>
      <c r="S283" s="42">
        <v>44128</v>
      </c>
      <c r="T283" s="4">
        <v>100</v>
      </c>
      <c r="U283" s="4">
        <f t="shared" si="65"/>
        <v>66.777408637873762</v>
      </c>
      <c r="V283" s="4">
        <f t="shared" si="66"/>
        <v>73.958333333333343</v>
      </c>
      <c r="W283" s="4">
        <f t="shared" si="67"/>
        <v>53.051643192488264</v>
      </c>
      <c r="X283" s="4">
        <f t="shared" si="68"/>
        <v>72.9900234741784</v>
      </c>
      <c r="Y283" s="4">
        <f t="shared" si="69"/>
        <v>80.170948169637995</v>
      </c>
      <c r="Z283" s="4">
        <f t="shared" si="70"/>
        <v>59.264258028792916</v>
      </c>
      <c r="AA283" s="4">
        <f t="shared" si="71"/>
        <v>-6.2126148363046383</v>
      </c>
      <c r="AB283" s="4">
        <f t="shared" si="72"/>
        <v>-6.2126148363046525</v>
      </c>
      <c r="AC283" s="4">
        <f t="shared" si="73"/>
        <v>-6.2126148363046525</v>
      </c>
      <c r="AF283">
        <v>1.68</v>
      </c>
      <c r="AG283">
        <v>2.15</v>
      </c>
    </row>
    <row r="284" spans="1:33" ht="15" x14ac:dyDescent="0.25">
      <c r="A284">
        <v>2.1</v>
      </c>
      <c r="B284">
        <v>3.92</v>
      </c>
      <c r="C284">
        <v>3.13</v>
      </c>
      <c r="D284" s="48">
        <f t="shared" si="64"/>
        <v>5.0781334898176489E-2</v>
      </c>
      <c r="E284" s="49">
        <f>IF(OR($A284="",$B284="",$C284=""),"",A284*'MPTO_working_3-way'!$I283)</f>
        <v>2.2066408032861706</v>
      </c>
      <c r="F284" s="50">
        <f>IF(OR($A284="",$B284="",$C284=""),"",B284*'MPTO_working_3-way'!$I283)</f>
        <v>4.1190628328008518</v>
      </c>
      <c r="G284" s="51">
        <f>IF(OR($A284="",$B284="",$C284=""),"",C284*'MPTO_working_3-way'!$I283)</f>
        <v>3.2889455782312922</v>
      </c>
      <c r="H284" s="17"/>
      <c r="I284" s="21"/>
      <c r="J284" s="22"/>
      <c r="K284" s="17"/>
      <c r="L284" s="21"/>
      <c r="M284" s="22"/>
      <c r="N284" s="52">
        <f t="shared" si="74"/>
        <v>45.317751693469155</v>
      </c>
      <c r="O284" s="53">
        <f t="shared" si="75"/>
        <v>24.277366978644192</v>
      </c>
      <c r="P284" s="53">
        <f t="shared" si="76"/>
        <v>30.404881327886656</v>
      </c>
      <c r="Q284" t="s">
        <v>425</v>
      </c>
      <c r="R284" t="s">
        <v>426</v>
      </c>
      <c r="S284" s="42">
        <v>44128</v>
      </c>
      <c r="T284" s="4">
        <v>100</v>
      </c>
      <c r="U284" s="4">
        <f t="shared" si="65"/>
        <v>52.38095238095238</v>
      </c>
      <c r="V284" s="4">
        <f t="shared" si="66"/>
        <v>74.489795918367349</v>
      </c>
      <c r="W284" s="4">
        <f t="shared" si="67"/>
        <v>68.051118210862612</v>
      </c>
      <c r="X284" s="4">
        <f t="shared" si="68"/>
        <v>57.459085870770032</v>
      </c>
      <c r="Y284" s="4">
        <f t="shared" si="69"/>
        <v>79.567929408184995</v>
      </c>
      <c r="Z284" s="4">
        <f t="shared" si="70"/>
        <v>73.129251700680271</v>
      </c>
      <c r="AA284" s="4">
        <f t="shared" si="71"/>
        <v>-5.0781334898176524</v>
      </c>
      <c r="AB284" s="4">
        <f t="shared" si="72"/>
        <v>-5.0781334898176453</v>
      </c>
      <c r="AC284" s="4">
        <f t="shared" si="73"/>
        <v>-5.0781334898176596</v>
      </c>
      <c r="AF284">
        <v>1.68</v>
      </c>
      <c r="AG284">
        <v>2.19</v>
      </c>
    </row>
    <row r="285" spans="1:33" ht="15" x14ac:dyDescent="0.25">
      <c r="A285">
        <v>1.4</v>
      </c>
      <c r="B285">
        <v>4.9800000000000004</v>
      </c>
      <c r="C285">
        <v>6.95</v>
      </c>
      <c r="D285" s="48">
        <f t="shared" si="64"/>
        <v>5.8973819223450796E-2</v>
      </c>
      <c r="E285" s="49">
        <f>IF(OR($A285="",$B285="",$C285=""),"",A285*'MPTO_working_3-way'!$I284)</f>
        <v>1.482563346912831</v>
      </c>
      <c r="F285" s="50">
        <f>IF(OR($A285="",$B285="",$C285=""),"",B285*'MPTO_working_3-way'!$I284)</f>
        <v>5.2736896197327852</v>
      </c>
      <c r="G285" s="51">
        <f>IF(OR($A285="",$B285="",$C285=""),"",C285*'MPTO_working_3-way'!$I284)</f>
        <v>7.3598680436029831</v>
      </c>
      <c r="H285" s="17"/>
      <c r="I285" s="21"/>
      <c r="J285" s="22"/>
      <c r="K285" s="17"/>
      <c r="L285" s="21"/>
      <c r="M285" s="22"/>
      <c r="N285" s="52">
        <f t="shared" si="74"/>
        <v>67.450743476312056</v>
      </c>
      <c r="O285" s="53">
        <f t="shared" si="75"/>
        <v>18.962056398963227</v>
      </c>
      <c r="P285" s="53">
        <f t="shared" si="76"/>
        <v>13.587200124724729</v>
      </c>
      <c r="Q285" t="s">
        <v>427</v>
      </c>
      <c r="R285" t="s">
        <v>428</v>
      </c>
      <c r="S285" s="42">
        <v>44128</v>
      </c>
      <c r="T285" s="4">
        <v>100</v>
      </c>
      <c r="U285" s="4">
        <f t="shared" si="65"/>
        <v>28.571428571428573</v>
      </c>
      <c r="V285" s="4">
        <f t="shared" si="66"/>
        <v>79.919678714859444</v>
      </c>
      <c r="W285" s="4">
        <f t="shared" si="67"/>
        <v>85.611510791366896</v>
      </c>
      <c r="X285" s="4">
        <f t="shared" si="68"/>
        <v>34.468810493773653</v>
      </c>
      <c r="Y285" s="4">
        <f t="shared" si="69"/>
        <v>85.81706063720452</v>
      </c>
      <c r="Z285" s="4">
        <f t="shared" si="70"/>
        <v>91.508892713711987</v>
      </c>
      <c r="AA285" s="4">
        <f t="shared" si="71"/>
        <v>-5.8973819223450796</v>
      </c>
      <c r="AB285" s="4">
        <f t="shared" si="72"/>
        <v>-5.8973819223450761</v>
      </c>
      <c r="AC285" s="4">
        <f t="shared" si="73"/>
        <v>-5.8973819223450903</v>
      </c>
      <c r="AF285">
        <v>1.6</v>
      </c>
      <c r="AG285">
        <v>2.34</v>
      </c>
    </row>
    <row r="286" spans="1:33" ht="15" x14ac:dyDescent="0.25">
      <c r="A286">
        <v>1.98</v>
      </c>
      <c r="B286">
        <v>3.57</v>
      </c>
      <c r="C286">
        <v>3.75</v>
      </c>
      <c r="D286" s="48">
        <f t="shared" si="64"/>
        <v>5.1829216535098865E-2</v>
      </c>
      <c r="E286" s="49">
        <f>IF(OR($A286="",$B286="",$C286=""),"",A286*'MPTO_working_3-way'!$I285)</f>
        <v>2.0826218487394956</v>
      </c>
      <c r="F286" s="50">
        <f>IF(OR($A286="",$B286="",$C286=""),"",B286*'MPTO_working_3-way'!$I285)</f>
        <v>3.7550303030303027</v>
      </c>
      <c r="G286" s="51">
        <f>IF(OR($A286="",$B286="",$C286=""),"",C286*'MPTO_working_3-way'!$I285)</f>
        <v>3.9443595620066207</v>
      </c>
      <c r="H286" s="17"/>
      <c r="I286" s="21"/>
      <c r="J286" s="22"/>
      <c r="K286" s="17"/>
      <c r="L286" s="21"/>
      <c r="M286" s="22"/>
      <c r="N286" s="52">
        <f t="shared" si="74"/>
        <v>48.016398205235809</v>
      </c>
      <c r="O286" s="53">
        <f t="shared" si="75"/>
        <v>26.630943542399692</v>
      </c>
      <c r="P286" s="53">
        <f t="shared" si="76"/>
        <v>25.352658252364506</v>
      </c>
      <c r="Q286" t="s">
        <v>429</v>
      </c>
      <c r="R286" t="s">
        <v>430</v>
      </c>
      <c r="S286" s="42">
        <v>44128</v>
      </c>
      <c r="T286" s="4">
        <v>100</v>
      </c>
      <c r="U286" s="4">
        <f t="shared" si="65"/>
        <v>49.494949494949495</v>
      </c>
      <c r="V286" s="4">
        <f t="shared" si="66"/>
        <v>71.988795518207283</v>
      </c>
      <c r="W286" s="4">
        <f t="shared" si="67"/>
        <v>73.333333333333329</v>
      </c>
      <c r="X286" s="4">
        <f t="shared" si="68"/>
        <v>54.677871148459388</v>
      </c>
      <c r="Y286" s="4">
        <f t="shared" si="69"/>
        <v>77.171717171717177</v>
      </c>
      <c r="Z286" s="4">
        <f t="shared" si="70"/>
        <v>78.516254986843222</v>
      </c>
      <c r="AA286" s="4">
        <f t="shared" si="71"/>
        <v>-5.1829216535098936</v>
      </c>
      <c r="AB286" s="4">
        <f t="shared" si="72"/>
        <v>-5.1829216535098936</v>
      </c>
      <c r="AC286" s="4">
        <f t="shared" si="73"/>
        <v>-5.1829216535098936</v>
      </c>
      <c r="AF286">
        <v>2.0099999999999998</v>
      </c>
      <c r="AG286">
        <v>1.82</v>
      </c>
    </row>
    <row r="287" spans="1:33" ht="15" x14ac:dyDescent="0.25">
      <c r="A287">
        <v>6.2</v>
      </c>
      <c r="B287">
        <v>5.13</v>
      </c>
      <c r="C287">
        <v>1.43</v>
      </c>
      <c r="D287" s="48">
        <f t="shared" si="64"/>
        <v>5.5522795760486909E-2</v>
      </c>
      <c r="E287" s="49">
        <f>IF(OR($A287="",$B287="",$C287=""),"",A287*'MPTO_working_3-way'!$I286)</f>
        <v>6.5442413337150187</v>
      </c>
      <c r="F287" s="50">
        <f>IF(OR($A287="",$B287="",$C287=""),"",B287*'MPTO_working_3-way'!$I286)</f>
        <v>5.4148319422512978</v>
      </c>
      <c r="G287" s="51">
        <f>IF(OR($A287="",$B287="",$C287=""),"",C287*'MPTO_working_3-way'!$I286)</f>
        <v>1.5093975979374963</v>
      </c>
      <c r="H287" s="17"/>
      <c r="I287" s="21"/>
      <c r="J287" s="22"/>
      <c r="K287" s="17"/>
      <c r="L287" s="21"/>
      <c r="M287" s="22"/>
      <c r="N287" s="52">
        <f t="shared" si="74"/>
        <v>15.280610066259925</v>
      </c>
      <c r="O287" s="53">
        <f t="shared" si="75"/>
        <v>18.467793842263458</v>
      </c>
      <c r="P287" s="53">
        <f t="shared" si="76"/>
        <v>66.2515960914766</v>
      </c>
      <c r="Q287" t="s">
        <v>431</v>
      </c>
      <c r="R287" t="s">
        <v>432</v>
      </c>
      <c r="S287" s="42">
        <v>44128</v>
      </c>
      <c r="T287" s="4">
        <v>100</v>
      </c>
      <c r="U287" s="4">
        <f t="shared" si="65"/>
        <v>83.870967741935488</v>
      </c>
      <c r="V287" s="4">
        <f t="shared" si="66"/>
        <v>80.50682261208577</v>
      </c>
      <c r="W287" s="4">
        <f t="shared" si="67"/>
        <v>30.069930069930074</v>
      </c>
      <c r="X287" s="4">
        <f t="shared" si="68"/>
        <v>89.423247317984163</v>
      </c>
      <c r="Y287" s="4">
        <f t="shared" si="69"/>
        <v>86.059102188134446</v>
      </c>
      <c r="Z287" s="4">
        <f t="shared" si="70"/>
        <v>35.622209645978749</v>
      </c>
      <c r="AA287" s="4">
        <f t="shared" si="71"/>
        <v>-5.5522795760486758</v>
      </c>
      <c r="AB287" s="4">
        <f t="shared" si="72"/>
        <v>-5.5522795760486758</v>
      </c>
      <c r="AC287" s="4">
        <f t="shared" si="73"/>
        <v>-5.5522795760486758</v>
      </c>
      <c r="AF287">
        <v>1.45</v>
      </c>
      <c r="AG287">
        <v>2.7</v>
      </c>
    </row>
    <row r="288" spans="1:33" ht="15" x14ac:dyDescent="0.25">
      <c r="A288">
        <v>2.65</v>
      </c>
      <c r="B288">
        <v>3.61</v>
      </c>
      <c r="C288">
        <v>2.54</v>
      </c>
      <c r="D288" s="48">
        <f t="shared" si="64"/>
        <v>4.8067588216920143E-2</v>
      </c>
      <c r="E288" s="49">
        <f>IF(OR($A288="",$B288="",$C288=""),"",A288*'MPTO_working_3-way'!$I287)</f>
        <v>2.7773791087748383</v>
      </c>
      <c r="F288" s="50">
        <f>IF(OR($A288="",$B288="",$C288=""),"",B288*'MPTO_working_3-way'!$I287)</f>
        <v>3.7835239934630818</v>
      </c>
      <c r="G288" s="51">
        <f>IF(OR($A288="",$B288="",$C288=""),"",C288*'MPTO_working_3-way'!$I287)</f>
        <v>2.662091674070977</v>
      </c>
      <c r="H288" s="17"/>
      <c r="I288" s="21"/>
      <c r="J288" s="22"/>
      <c r="K288" s="17"/>
      <c r="L288" s="21"/>
      <c r="M288" s="22"/>
      <c r="N288" s="52">
        <f t="shared" si="74"/>
        <v>36.005167491920879</v>
      </c>
      <c r="O288" s="53">
        <f t="shared" si="75"/>
        <v>26.430386109027793</v>
      </c>
      <c r="P288" s="53">
        <f t="shared" si="76"/>
        <v>37.564446399051313</v>
      </c>
      <c r="Q288" t="s">
        <v>433</v>
      </c>
      <c r="R288" t="s">
        <v>434</v>
      </c>
      <c r="S288" s="42">
        <v>44128</v>
      </c>
      <c r="T288" s="4">
        <v>100</v>
      </c>
      <c r="U288" s="4">
        <f t="shared" si="65"/>
        <v>62.264150943396231</v>
      </c>
      <c r="V288" s="4">
        <f t="shared" si="66"/>
        <v>72.29916897506925</v>
      </c>
      <c r="W288" s="4">
        <f t="shared" si="67"/>
        <v>60.629921259842511</v>
      </c>
      <c r="X288" s="4">
        <f t="shared" si="68"/>
        <v>67.070909765088231</v>
      </c>
      <c r="Y288" s="4">
        <f t="shared" si="69"/>
        <v>77.10592779676125</v>
      </c>
      <c r="Z288" s="4">
        <f t="shared" si="70"/>
        <v>65.436680081534533</v>
      </c>
      <c r="AA288" s="4">
        <f t="shared" si="71"/>
        <v>-4.8067588216920001</v>
      </c>
      <c r="AB288" s="4">
        <f t="shared" si="72"/>
        <v>-4.8067588216920001</v>
      </c>
      <c r="AC288" s="4">
        <f t="shared" si="73"/>
        <v>-4.8067588216920214</v>
      </c>
      <c r="AF288">
        <v>1.65</v>
      </c>
      <c r="AG288">
        <v>2.25</v>
      </c>
    </row>
    <row r="289" spans="1:35" ht="15" x14ac:dyDescent="0.25">
      <c r="A289">
        <v>1.63</v>
      </c>
      <c r="B289">
        <v>4.3499999999999996</v>
      </c>
      <c r="C289">
        <v>4.76</v>
      </c>
      <c r="D289" s="48">
        <f t="shared" si="64"/>
        <v>5.3466023600047263E-2</v>
      </c>
      <c r="E289" s="49">
        <f>IF(OR($A289="",$B289="",$C289=""),"",A289*'MPTO_working_3-way'!$I288)</f>
        <v>1.717149618468077</v>
      </c>
      <c r="F289" s="50">
        <f>IF(OR($A289="",$B289="",$C289=""),"",B289*'MPTO_working_3-way'!$I288)</f>
        <v>4.5825772026602056</v>
      </c>
      <c r="G289" s="51">
        <f>IF(OR($A289="",$B289="",$C289=""),"",C289*'MPTO_working_3-way'!$I288)</f>
        <v>5.0144982723362244</v>
      </c>
      <c r="H289" s="17"/>
      <c r="I289" s="21"/>
      <c r="J289" s="22"/>
      <c r="K289" s="17"/>
      <c r="L289" s="21"/>
      <c r="M289" s="22"/>
      <c r="N289" s="52">
        <f t="shared" si="74"/>
        <v>58.236043571563165</v>
      </c>
      <c r="O289" s="53">
        <f t="shared" si="75"/>
        <v>21.821781844057003</v>
      </c>
      <c r="P289" s="53">
        <f t="shared" si="76"/>
        <v>19.942174584379828</v>
      </c>
      <c r="Q289" t="s">
        <v>435</v>
      </c>
      <c r="R289" t="s">
        <v>436</v>
      </c>
      <c r="S289" s="42">
        <v>44128</v>
      </c>
      <c r="T289" s="4">
        <v>100</v>
      </c>
      <c r="U289" s="4">
        <f t="shared" si="65"/>
        <v>38.650306748466257</v>
      </c>
      <c r="V289" s="4">
        <f t="shared" si="66"/>
        <v>77.011494252873561</v>
      </c>
      <c r="W289" s="4">
        <f t="shared" si="67"/>
        <v>78.991596638655466</v>
      </c>
      <c r="X289" s="4">
        <f t="shared" si="68"/>
        <v>43.99690910847098</v>
      </c>
      <c r="Y289" s="4">
        <f t="shared" si="69"/>
        <v>82.358096612878285</v>
      </c>
      <c r="Z289" s="4">
        <f t="shared" si="70"/>
        <v>84.338198998660189</v>
      </c>
      <c r="AA289" s="4">
        <f t="shared" si="71"/>
        <v>-5.3466023600047237</v>
      </c>
      <c r="AB289" s="4">
        <f t="shared" si="72"/>
        <v>-5.3466023600047237</v>
      </c>
      <c r="AC289" s="4">
        <f t="shared" si="73"/>
        <v>-5.3466023600047237</v>
      </c>
      <c r="AF289">
        <v>1.7</v>
      </c>
      <c r="AG289">
        <v>2.16</v>
      </c>
    </row>
    <row r="290" spans="1:35" ht="15" x14ac:dyDescent="0.25">
      <c r="A290">
        <v>1.32</v>
      </c>
      <c r="B290">
        <v>5.77</v>
      </c>
      <c r="C290">
        <v>7.74</v>
      </c>
      <c r="D290" s="48">
        <f t="shared" si="64"/>
        <v>6.0084949287319223E-2</v>
      </c>
      <c r="E290" s="49">
        <f>IF(OR($A290="",$B290="",$C290=""),"",A290*'MPTO_working_3-way'!$I289)</f>
        <v>1.3993121330592615</v>
      </c>
      <c r="F290" s="50">
        <f>IF(OR($A290="",$B290="",$C290=""),"",B290*'MPTO_working_3-way'!$I289)</f>
        <v>6.1166901573878318</v>
      </c>
      <c r="G290" s="51">
        <f>IF(OR($A290="",$B290="",$C290=""),"",C290*'MPTO_working_3-way'!$I289)</f>
        <v>8.2050575074838505</v>
      </c>
      <c r="H290" s="17"/>
      <c r="I290" s="21"/>
      <c r="J290" s="22"/>
      <c r="K290" s="17"/>
      <c r="L290" s="21"/>
      <c r="M290" s="22"/>
      <c r="N290" s="52">
        <f t="shared" si="74"/>
        <v>71.463683932600446</v>
      </c>
      <c r="O290" s="53">
        <f t="shared" si="75"/>
        <v>16.348711055638233</v>
      </c>
      <c r="P290" s="53">
        <f t="shared" si="76"/>
        <v>12.187605011761317</v>
      </c>
      <c r="Q290" t="s">
        <v>437</v>
      </c>
      <c r="R290" t="s">
        <v>438</v>
      </c>
      <c r="S290" s="42">
        <v>44128</v>
      </c>
      <c r="T290" s="4">
        <v>100</v>
      </c>
      <c r="U290" s="4">
        <f t="shared" si="65"/>
        <v>24.242424242424242</v>
      </c>
      <c r="V290" s="4">
        <f t="shared" si="66"/>
        <v>82.668977469670722</v>
      </c>
      <c r="W290" s="4">
        <f t="shared" si="67"/>
        <v>87.080103359173123</v>
      </c>
      <c r="X290" s="4">
        <f t="shared" si="68"/>
        <v>30.250919171156166</v>
      </c>
      <c r="Y290" s="4">
        <f t="shared" si="69"/>
        <v>88.677472398402628</v>
      </c>
      <c r="Z290" s="4">
        <f t="shared" si="70"/>
        <v>93.088598287905043</v>
      </c>
      <c r="AA290" s="4">
        <f t="shared" si="71"/>
        <v>-6.008494928731924</v>
      </c>
      <c r="AB290" s="4">
        <f t="shared" si="72"/>
        <v>-6.0084949287319063</v>
      </c>
      <c r="AC290" s="4">
        <f t="shared" si="73"/>
        <v>-6.0084949287319205</v>
      </c>
      <c r="AF290">
        <v>1.49</v>
      </c>
      <c r="AG290">
        <v>2.62</v>
      </c>
    </row>
    <row r="291" spans="1:35" ht="15" x14ac:dyDescent="0.25">
      <c r="A291">
        <v>1.28</v>
      </c>
      <c r="B291">
        <v>5.9</v>
      </c>
      <c r="C291">
        <v>9.5</v>
      </c>
      <c r="D291" s="48">
        <f t="shared" si="64"/>
        <v>5.6004683318465531E-2</v>
      </c>
      <c r="E291" s="49">
        <f>IF(OR($A291="",$B291="",$C291=""),"",A291*'MPTO_working_3-way'!$I290)</f>
        <v>1.3516859946476358</v>
      </c>
      <c r="F291" s="50">
        <f>IF(OR($A291="",$B291="",$C291=""),"",B291*'MPTO_working_3-way'!$I290)</f>
        <v>6.2304276315789471</v>
      </c>
      <c r="G291" s="51">
        <f>IF(OR($A291="",$B291="",$C291=""),"",C291*'MPTO_working_3-way'!$I290)</f>
        <v>10.032044491525422</v>
      </c>
      <c r="H291" s="17"/>
      <c r="I291" s="21"/>
      <c r="J291" s="22"/>
      <c r="K291" s="17"/>
      <c r="L291" s="21"/>
      <c r="M291" s="22"/>
      <c r="N291" s="52">
        <f t="shared" si="74"/>
        <v>73.981679469918973</v>
      </c>
      <c r="O291" s="53">
        <f t="shared" si="75"/>
        <v>16.050262664660384</v>
      </c>
      <c r="P291" s="53">
        <f t="shared" si="76"/>
        <v>9.9680578654206613</v>
      </c>
      <c r="Q291" t="s">
        <v>439</v>
      </c>
      <c r="R291" t="s">
        <v>440</v>
      </c>
      <c r="S291" s="42">
        <v>44128</v>
      </c>
      <c r="T291" s="4">
        <v>100</v>
      </c>
      <c r="U291" s="4">
        <f t="shared" si="65"/>
        <v>21.875</v>
      </c>
      <c r="V291" s="4">
        <f t="shared" si="66"/>
        <v>83.050847457627114</v>
      </c>
      <c r="W291" s="4">
        <f t="shared" si="67"/>
        <v>89.473684210526315</v>
      </c>
      <c r="X291" s="4">
        <f t="shared" si="68"/>
        <v>27.475468331846564</v>
      </c>
      <c r="Y291" s="4">
        <f t="shared" si="69"/>
        <v>88.651315789473685</v>
      </c>
      <c r="Z291" s="4">
        <f t="shared" si="70"/>
        <v>95.074152542372886</v>
      </c>
      <c r="AA291" s="4">
        <f t="shared" si="71"/>
        <v>-5.6004683318465638</v>
      </c>
      <c r="AB291" s="4">
        <f t="shared" si="72"/>
        <v>-5.6004683318465709</v>
      </c>
      <c r="AC291" s="4">
        <f t="shared" si="73"/>
        <v>-5.6004683318465709</v>
      </c>
      <c r="AF291">
        <v>1.44</v>
      </c>
      <c r="AG291">
        <v>2.77</v>
      </c>
    </row>
    <row r="292" spans="1:35" ht="15" x14ac:dyDescent="0.25">
      <c r="A292">
        <v>2.4900000000000002</v>
      </c>
      <c r="B292">
        <v>3.8</v>
      </c>
      <c r="C292">
        <v>2.59</v>
      </c>
      <c r="D292" s="48">
        <f t="shared" si="64"/>
        <v>5.0864706540039384E-2</v>
      </c>
      <c r="E292" s="49">
        <f>IF(OR($A292="",$B292="",$C292=""),"",A292*'MPTO_working_3-way'!$I291)</f>
        <v>2.6166531192846985</v>
      </c>
      <c r="F292" s="50">
        <f>IF(OR($A292="",$B292="",$C292=""),"",B292*'MPTO_working_3-way'!$I291)</f>
        <v>3.9932858848521495</v>
      </c>
      <c r="G292" s="51">
        <f>IF(OR($A292="",$B292="",$C292=""),"",C292*'MPTO_working_3-way'!$I291)</f>
        <v>2.7217395899387018</v>
      </c>
      <c r="H292" s="17"/>
      <c r="I292" s="21"/>
      <c r="J292" s="22"/>
      <c r="K292" s="17"/>
      <c r="L292" s="21"/>
      <c r="M292" s="22"/>
      <c r="N292" s="52">
        <f t="shared" si="74"/>
        <v>38.216758370836907</v>
      </c>
      <c r="O292" s="53">
        <f t="shared" si="75"/>
        <v>25.042033774574712</v>
      </c>
      <c r="P292" s="53">
        <f t="shared" si="76"/>
        <v>36.741207854588389</v>
      </c>
      <c r="Q292" t="s">
        <v>441</v>
      </c>
      <c r="R292" t="s">
        <v>442</v>
      </c>
      <c r="S292" s="42">
        <v>44128</v>
      </c>
      <c r="T292" s="4">
        <v>100</v>
      </c>
      <c r="U292" s="4">
        <f t="shared" si="65"/>
        <v>59.839357429718881</v>
      </c>
      <c r="V292" s="4">
        <f t="shared" si="66"/>
        <v>73.68421052631578</v>
      </c>
      <c r="W292" s="4">
        <f t="shared" si="67"/>
        <v>61.389961389961393</v>
      </c>
      <c r="X292" s="4">
        <f t="shared" si="68"/>
        <v>64.92582808372282</v>
      </c>
      <c r="Y292" s="4">
        <f t="shared" si="69"/>
        <v>78.770681180319741</v>
      </c>
      <c r="Z292" s="4">
        <f t="shared" si="70"/>
        <v>66.476432043965332</v>
      </c>
      <c r="AA292" s="4">
        <f t="shared" si="71"/>
        <v>-5.0864706540039393</v>
      </c>
      <c r="AB292" s="4">
        <f t="shared" si="72"/>
        <v>-5.0864706540039606</v>
      </c>
      <c r="AC292" s="4">
        <f t="shared" si="73"/>
        <v>-5.0864706540039393</v>
      </c>
      <c r="AF292">
        <v>1.74</v>
      </c>
      <c r="AG292">
        <v>2.09</v>
      </c>
    </row>
    <row r="293" spans="1:35" s="55" customFormat="1" ht="15" x14ac:dyDescent="0.25">
      <c r="A293">
        <v>2.0699999999999998</v>
      </c>
      <c r="B293">
        <v>3.76</v>
      </c>
      <c r="C293">
        <v>3.66</v>
      </c>
      <c r="D293" s="48">
        <f t="shared" si="64"/>
        <v>2.2273277963971161E-2</v>
      </c>
      <c r="E293" s="49">
        <f>IF(OR($A293="",$B293="",$C293=""),"",A293*'MPTO_working_3-way'!$I292)</f>
        <v>2.1161056853854201</v>
      </c>
      <c r="F293" s="50">
        <f>IF(OR($A293="",$B293="",$C293=""),"",B293*'MPTO_working_3-way'!$I292)</f>
        <v>3.8437475251445314</v>
      </c>
      <c r="G293" s="51">
        <f>IF(OR($A293="",$B293="",$C293=""),"",C293*'MPTO_working_3-way'!$I292)</f>
        <v>3.7415201973481347</v>
      </c>
      <c r="H293" s="49"/>
      <c r="I293" s="50"/>
      <c r="J293" s="51"/>
      <c r="K293" s="49"/>
      <c r="L293" s="50"/>
      <c r="M293" s="51"/>
      <c r="N293" s="52">
        <f t="shared" si="74"/>
        <v>47.25661893478933</v>
      </c>
      <c r="O293" s="53">
        <f t="shared" si="75"/>
        <v>26.01627691356753</v>
      </c>
      <c r="P293" s="53">
        <f t="shared" si="76"/>
        <v>26.727104151643143</v>
      </c>
      <c r="Q293" t="s">
        <v>114</v>
      </c>
      <c r="R293" t="s">
        <v>178</v>
      </c>
      <c r="S293" s="42">
        <v>44128</v>
      </c>
      <c r="T293" s="4">
        <v>100</v>
      </c>
      <c r="U293" s="4">
        <f t="shared" si="65"/>
        <v>51.690821256038639</v>
      </c>
      <c r="V293" s="4">
        <f t="shared" si="66"/>
        <v>73.40425531914893</v>
      </c>
      <c r="W293" s="4">
        <f t="shared" si="67"/>
        <v>72.67759562841529</v>
      </c>
      <c r="X293" s="4">
        <f t="shared" si="68"/>
        <v>53.918149052435759</v>
      </c>
      <c r="Y293" s="4">
        <f t="shared" si="69"/>
        <v>75.63158311554605</v>
      </c>
      <c r="Z293" s="4">
        <f t="shared" si="70"/>
        <v>74.904923424812424</v>
      </c>
      <c r="AA293" s="4">
        <f t="shared" si="71"/>
        <v>-2.2273277963971196</v>
      </c>
      <c r="AB293" s="4">
        <f t="shared" si="72"/>
        <v>-2.2273277963971196</v>
      </c>
      <c r="AC293" s="4">
        <f t="shared" si="73"/>
        <v>-2.2273277963971339</v>
      </c>
      <c r="AD293" s="56"/>
      <c r="AE293" s="56"/>
      <c r="AF293">
        <v>1.67</v>
      </c>
      <c r="AG293">
        <v>2.3199999999999998</v>
      </c>
      <c r="AH293" s="56"/>
      <c r="AI293" s="56"/>
    </row>
    <row r="294" spans="1:35" ht="15" x14ac:dyDescent="0.25">
      <c r="A294">
        <v>3.42</v>
      </c>
      <c r="B294">
        <v>3</v>
      </c>
      <c r="C294">
        <v>2.52</v>
      </c>
      <c r="D294" s="48">
        <f t="shared" si="64"/>
        <v>2.2556390977443552E-2</v>
      </c>
      <c r="E294" s="49">
        <f>IF(OR($A294="",$B294="",$C294=""),"",A294*'MPTO_working_3-way'!$I293)</f>
        <v>3.4971428571428569</v>
      </c>
      <c r="F294" s="50">
        <f>IF(OR($A294="",$B294="",$C294=""),"",B294*'MPTO_working_3-way'!$I293)</f>
        <v>3.0676691729323307</v>
      </c>
      <c r="G294" s="51">
        <f>IF(OR($A294="",$B294="",$C294=""),"",C294*'MPTO_working_3-way'!$I293)</f>
        <v>2.5768421052631578</v>
      </c>
      <c r="H294" s="17"/>
      <c r="I294" s="21"/>
      <c r="J294" s="22"/>
      <c r="K294" s="17"/>
      <c r="L294" s="21"/>
      <c r="M294" s="22"/>
      <c r="N294" s="52">
        <f t="shared" si="74"/>
        <v>28.59477124183007</v>
      </c>
      <c r="O294" s="53">
        <f t="shared" si="75"/>
        <v>32.598039215686278</v>
      </c>
      <c r="P294" s="53">
        <f t="shared" si="76"/>
        <v>38.807189542483663</v>
      </c>
      <c r="Q294" t="s">
        <v>111</v>
      </c>
      <c r="R294" t="s">
        <v>154</v>
      </c>
      <c r="S294" s="42">
        <v>44128</v>
      </c>
      <c r="T294" s="4">
        <v>100</v>
      </c>
      <c r="U294" s="4">
        <f t="shared" si="65"/>
        <v>70.760233918128648</v>
      </c>
      <c r="V294" s="4">
        <f t="shared" si="66"/>
        <v>66.666666666666657</v>
      </c>
      <c r="W294" s="4">
        <f t="shared" si="67"/>
        <v>60.317460317460316</v>
      </c>
      <c r="X294" s="4">
        <f t="shared" si="68"/>
        <v>73.015873015873012</v>
      </c>
      <c r="Y294" s="4">
        <f t="shared" si="69"/>
        <v>68.922305764411036</v>
      </c>
      <c r="Z294" s="4">
        <f t="shared" si="70"/>
        <v>62.57309941520468</v>
      </c>
      <c r="AA294" s="4">
        <f t="shared" si="71"/>
        <v>-2.2556390977443641</v>
      </c>
      <c r="AB294" s="4">
        <f t="shared" si="72"/>
        <v>-2.2556390977443783</v>
      </c>
      <c r="AC294" s="4">
        <f t="shared" si="73"/>
        <v>-2.2556390977443641</v>
      </c>
      <c r="AF294">
        <v>2.84</v>
      </c>
      <c r="AG294">
        <v>1.48</v>
      </c>
    </row>
    <row r="295" spans="1:35" ht="15" x14ac:dyDescent="0.25">
      <c r="A295">
        <v>1.51</v>
      </c>
      <c r="B295">
        <v>4.3499999999999996</v>
      </c>
      <c r="C295">
        <v>7.64</v>
      </c>
      <c r="D295" s="48">
        <f t="shared" si="64"/>
        <v>2.3026765456424458E-2</v>
      </c>
      <c r="E295" s="49">
        <f>IF(OR($A295="",$B295="",$C295=""),"",A295*'MPTO_working_3-way'!$I294)</f>
        <v>1.544770415839201</v>
      </c>
      <c r="F295" s="50">
        <f>IF(OR($A295="",$B295="",$C295=""),"",B295*'MPTO_working_3-way'!$I294)</f>
        <v>4.4501664297354457</v>
      </c>
      <c r="G295" s="51">
        <f>IF(OR($A295="",$B295="",$C295=""),"",C295*'MPTO_working_3-way'!$I294)</f>
        <v>7.8159244880870826</v>
      </c>
      <c r="H295" s="17"/>
      <c r="I295" s="21"/>
      <c r="J295" s="22"/>
      <c r="K295" s="17"/>
      <c r="L295" s="21"/>
      <c r="M295" s="22"/>
      <c r="N295" s="52">
        <f t="shared" si="74"/>
        <v>64.734538527315536</v>
      </c>
      <c r="O295" s="53">
        <f t="shared" si="75"/>
        <v>22.471069695688843</v>
      </c>
      <c r="P295" s="53">
        <f t="shared" si="76"/>
        <v>12.794391776995612</v>
      </c>
      <c r="Q295" t="s">
        <v>155</v>
      </c>
      <c r="R295" t="s">
        <v>150</v>
      </c>
      <c r="S295" s="42">
        <v>44128</v>
      </c>
      <c r="T295" s="4">
        <v>100</v>
      </c>
      <c r="U295" s="4">
        <f t="shared" si="65"/>
        <v>33.774834437086092</v>
      </c>
      <c r="V295" s="4">
        <f t="shared" si="66"/>
        <v>77.011494252873561</v>
      </c>
      <c r="W295" s="4">
        <f t="shared" si="67"/>
        <v>86.910994764397898</v>
      </c>
      <c r="X295" s="4">
        <f t="shared" si="68"/>
        <v>36.077510982728533</v>
      </c>
      <c r="Y295" s="4">
        <f t="shared" si="69"/>
        <v>79.314170798516002</v>
      </c>
      <c r="Z295" s="4">
        <f t="shared" si="70"/>
        <v>89.213671310040354</v>
      </c>
      <c r="AA295" s="4">
        <f t="shared" si="71"/>
        <v>-2.3026765456424414</v>
      </c>
      <c r="AB295" s="4">
        <f t="shared" si="72"/>
        <v>-2.3026765456424414</v>
      </c>
      <c r="AC295" s="4">
        <f t="shared" si="73"/>
        <v>-2.3026765456424556</v>
      </c>
      <c r="AF295">
        <v>2.13</v>
      </c>
      <c r="AG295">
        <v>1.78</v>
      </c>
    </row>
    <row r="296" spans="1:35" ht="15" x14ac:dyDescent="0.25">
      <c r="A296">
        <v>1.59</v>
      </c>
      <c r="B296">
        <v>4.0999999999999996</v>
      </c>
      <c r="C296">
        <v>6.56</v>
      </c>
      <c r="D296" s="48">
        <f t="shared" si="64"/>
        <v>2.527228102469703E-2</v>
      </c>
      <c r="E296" s="49">
        <f>IF(OR($A296="",$B296="",$C296=""),"",A296*'MPTO_working_3-way'!$I295)</f>
        <v>1.6301829268292685</v>
      </c>
      <c r="F296" s="50">
        <f>IF(OR($A296="",$B296="",$C296=""),"",B296*'MPTO_working_3-way'!$I295)</f>
        <v>4.2036163522012577</v>
      </c>
      <c r="G296" s="51">
        <f>IF(OR($A296="",$B296="",$C296=""),"",C296*'MPTO_working_3-way'!$I295)</f>
        <v>6.7257861635220122</v>
      </c>
      <c r="H296" s="17"/>
      <c r="I296" s="21"/>
      <c r="J296" s="22"/>
      <c r="K296" s="17"/>
      <c r="L296" s="21"/>
      <c r="M296" s="22"/>
      <c r="N296" s="52">
        <f t="shared" si="74"/>
        <v>61.34280905180475</v>
      </c>
      <c r="O296" s="53">
        <f t="shared" si="75"/>
        <v>23.789040583504768</v>
      </c>
      <c r="P296" s="53">
        <f t="shared" si="76"/>
        <v>14.868150364690482</v>
      </c>
      <c r="Q296" t="s">
        <v>57</v>
      </c>
      <c r="R296" t="s">
        <v>110</v>
      </c>
      <c r="S296" s="42">
        <v>44128</v>
      </c>
      <c r="T296" s="4">
        <v>100</v>
      </c>
      <c r="U296" s="4">
        <f t="shared" si="65"/>
        <v>37.106918238993707</v>
      </c>
      <c r="V296" s="4">
        <f t="shared" si="66"/>
        <v>75.609756097560975</v>
      </c>
      <c r="W296" s="4">
        <f t="shared" si="67"/>
        <v>84.756097560975604</v>
      </c>
      <c r="X296" s="4">
        <f t="shared" si="68"/>
        <v>39.634146341463413</v>
      </c>
      <c r="Y296" s="4">
        <f t="shared" si="69"/>
        <v>78.136984200030682</v>
      </c>
      <c r="Z296" s="4">
        <f t="shared" si="70"/>
        <v>87.283325663445311</v>
      </c>
      <c r="AA296" s="4">
        <f t="shared" si="71"/>
        <v>-2.5272281024697065</v>
      </c>
      <c r="AB296" s="4">
        <f t="shared" si="72"/>
        <v>-2.5272281024697065</v>
      </c>
      <c r="AC296" s="4">
        <f t="shared" si="73"/>
        <v>-2.5272281024697065</v>
      </c>
      <c r="AF296">
        <v>2.1</v>
      </c>
      <c r="AG296">
        <v>1.81</v>
      </c>
    </row>
    <row r="297" spans="1:35" ht="15" x14ac:dyDescent="0.25">
      <c r="A297">
        <v>2.5299999999999998</v>
      </c>
      <c r="B297">
        <v>2.83</v>
      </c>
      <c r="C297">
        <v>3.52</v>
      </c>
      <c r="D297" s="48">
        <f t="shared" si="64"/>
        <v>3.2704716546320567E-2</v>
      </c>
      <c r="E297" s="49">
        <f>IF(OR($A297="",$B297="",$C297=""),"",A297*'MPTO_working_3-way'!$I296)</f>
        <v>2.6127429328621909</v>
      </c>
      <c r="F297" s="50">
        <f>IF(OR($A297="",$B297="",$C297=""),"",B297*'MPTO_working_3-way'!$I296)</f>
        <v>2.9225543478260874</v>
      </c>
      <c r="G297" s="51">
        <f>IF(OR($A297="",$B297="",$C297=""),"",C297*'MPTO_working_3-way'!$I296)</f>
        <v>3.6351206022430484</v>
      </c>
      <c r="H297" s="17"/>
      <c r="I297" s="21"/>
      <c r="J297" s="22"/>
      <c r="K297" s="17"/>
      <c r="L297" s="21"/>
      <c r="M297" s="22"/>
      <c r="N297" s="52">
        <f t="shared" si="74"/>
        <v>38.273952918304381</v>
      </c>
      <c r="O297" s="53">
        <f t="shared" si="75"/>
        <v>34.216643421664337</v>
      </c>
      <c r="P297" s="53">
        <f t="shared" si="76"/>
        <v>27.509403660031275</v>
      </c>
      <c r="Q297" t="s">
        <v>357</v>
      </c>
      <c r="R297" t="s">
        <v>119</v>
      </c>
      <c r="S297" s="42">
        <v>44128</v>
      </c>
      <c r="T297" s="4">
        <v>100</v>
      </c>
      <c r="U297" s="4">
        <f t="shared" si="65"/>
        <v>60.474308300395251</v>
      </c>
      <c r="V297" s="4">
        <f t="shared" si="66"/>
        <v>64.664310954063609</v>
      </c>
      <c r="W297" s="4">
        <f t="shared" si="67"/>
        <v>71.590909090909093</v>
      </c>
      <c r="X297" s="4">
        <f t="shared" si="68"/>
        <v>63.744779955027312</v>
      </c>
      <c r="Y297" s="4">
        <f t="shared" si="69"/>
        <v>67.934782608695656</v>
      </c>
      <c r="Z297" s="4">
        <f t="shared" si="70"/>
        <v>74.86138074554114</v>
      </c>
      <c r="AA297" s="4">
        <f t="shared" si="71"/>
        <v>-3.2704716546320611</v>
      </c>
      <c r="AB297" s="4">
        <f t="shared" si="72"/>
        <v>-3.2704716546320469</v>
      </c>
      <c r="AC297" s="4">
        <f t="shared" si="73"/>
        <v>-3.2704716546320469</v>
      </c>
      <c r="AF297">
        <v>2.71</v>
      </c>
      <c r="AG297">
        <v>1.5</v>
      </c>
    </row>
    <row r="298" spans="1:35" ht="15" x14ac:dyDescent="0.25">
      <c r="A298">
        <v>2.75</v>
      </c>
      <c r="B298">
        <v>2.82</v>
      </c>
      <c r="C298">
        <v>3.18</v>
      </c>
      <c r="D298" s="48">
        <f t="shared" si="64"/>
        <v>3.2711701519409164E-2</v>
      </c>
      <c r="E298" s="49">
        <f>IF(OR($A298="",$B298="",$C298=""),"",A298*'MPTO_working_3-way'!$I297)</f>
        <v>2.8399571791783753</v>
      </c>
      <c r="F298" s="50">
        <f>IF(OR($A298="",$B298="",$C298=""),"",B298*'MPTO_working_3-way'!$I297)</f>
        <v>2.9122469982847337</v>
      </c>
      <c r="G298" s="51">
        <f>IF(OR($A298="",$B298="",$C298=""),"",C298*'MPTO_working_3-way'!$I297)</f>
        <v>3.2840232108317213</v>
      </c>
      <c r="H298" s="17"/>
      <c r="I298" s="21"/>
      <c r="J298" s="22"/>
      <c r="K298" s="17"/>
      <c r="L298" s="21"/>
      <c r="M298" s="22"/>
      <c r="N298" s="52">
        <f t="shared" si="74"/>
        <v>35.211798520473074</v>
      </c>
      <c r="O298" s="53">
        <f t="shared" si="75"/>
        <v>34.337746784149275</v>
      </c>
      <c r="P298" s="53">
        <f t="shared" si="76"/>
        <v>30.450454695377658</v>
      </c>
      <c r="Q298" t="s">
        <v>402</v>
      </c>
      <c r="R298" t="s">
        <v>123</v>
      </c>
      <c r="S298" s="42">
        <v>44128</v>
      </c>
      <c r="T298" s="4">
        <v>100</v>
      </c>
      <c r="U298" s="4">
        <f t="shared" si="65"/>
        <v>63.63636363636364</v>
      </c>
      <c r="V298" s="4">
        <f t="shared" si="66"/>
        <v>64.539007092198588</v>
      </c>
      <c r="W298" s="4">
        <f t="shared" si="67"/>
        <v>68.55345911949685</v>
      </c>
      <c r="X298" s="4">
        <f t="shared" si="68"/>
        <v>66.907533788304562</v>
      </c>
      <c r="Y298" s="4">
        <f t="shared" si="69"/>
        <v>67.81017724413951</v>
      </c>
      <c r="Z298" s="4">
        <f t="shared" si="70"/>
        <v>71.824629271437772</v>
      </c>
      <c r="AA298" s="4">
        <f t="shared" si="71"/>
        <v>-3.2711701519409218</v>
      </c>
      <c r="AB298" s="4">
        <f t="shared" si="72"/>
        <v>-3.2711701519409218</v>
      </c>
      <c r="AC298" s="4">
        <f t="shared" si="73"/>
        <v>-3.2711701519409218</v>
      </c>
      <c r="AF298">
        <v>2.8</v>
      </c>
      <c r="AG298">
        <v>1.47</v>
      </c>
    </row>
    <row r="299" spans="1:35" ht="15" x14ac:dyDescent="0.25">
      <c r="A299">
        <v>2.33</v>
      </c>
      <c r="B299">
        <v>2.87</v>
      </c>
      <c r="C299">
        <v>3.9</v>
      </c>
      <c r="D299" s="48">
        <f t="shared" si="64"/>
        <v>3.402686151560852E-2</v>
      </c>
      <c r="E299" s="49">
        <f>IF(OR($A299="",$B299="",$C299=""),"",A299*'MPTO_working_3-way'!$I298)</f>
        <v>2.4092825873313681</v>
      </c>
      <c r="F299" s="50">
        <f>IF(OR($A299="",$B299="",$C299=""),"",B299*'MPTO_working_3-way'!$I298)</f>
        <v>2.9676570925497967</v>
      </c>
      <c r="G299" s="51">
        <f>IF(OR($A299="",$B299="",$C299=""),"",C299*'MPTO_working_3-way'!$I298)</f>
        <v>4.0327047599108727</v>
      </c>
      <c r="H299" s="17"/>
      <c r="I299" s="21"/>
      <c r="J299" s="22"/>
      <c r="K299" s="17"/>
      <c r="L299" s="21"/>
      <c r="M299" s="22"/>
      <c r="N299" s="52">
        <f t="shared" si="74"/>
        <v>41.506131545475775</v>
      </c>
      <c r="O299" s="53">
        <f t="shared" si="75"/>
        <v>33.696615505560473</v>
      </c>
      <c r="P299" s="53">
        <f t="shared" si="76"/>
        <v>24.797252948963742</v>
      </c>
      <c r="Q299" t="s">
        <v>161</v>
      </c>
      <c r="R299" t="s">
        <v>60</v>
      </c>
      <c r="S299" s="42">
        <v>44128</v>
      </c>
      <c r="T299" s="4">
        <v>100</v>
      </c>
      <c r="U299" s="4">
        <f t="shared" si="65"/>
        <v>57.081545064377686</v>
      </c>
      <c r="V299" s="4">
        <f t="shared" si="66"/>
        <v>65.156794425087099</v>
      </c>
      <c r="W299" s="4">
        <f t="shared" si="67"/>
        <v>74.358974358974365</v>
      </c>
      <c r="X299" s="4">
        <f t="shared" si="68"/>
        <v>60.484231215938536</v>
      </c>
      <c r="Y299" s="4">
        <f t="shared" si="69"/>
        <v>68.559480576647957</v>
      </c>
      <c r="Z299" s="4">
        <f t="shared" si="70"/>
        <v>77.761660510535208</v>
      </c>
      <c r="AA299" s="4">
        <f t="shared" si="71"/>
        <v>-3.4026861515608502</v>
      </c>
      <c r="AB299" s="4">
        <f t="shared" si="72"/>
        <v>-3.4026861515608573</v>
      </c>
      <c r="AC299" s="4">
        <f t="shared" si="73"/>
        <v>-3.4026861515608431</v>
      </c>
      <c r="AF299">
        <v>2.75</v>
      </c>
      <c r="AG299">
        <v>1.48</v>
      </c>
    </row>
    <row r="300" spans="1:35" ht="15" x14ac:dyDescent="0.25">
      <c r="A300">
        <v>2.89</v>
      </c>
      <c r="B300">
        <v>2.86</v>
      </c>
      <c r="C300">
        <v>2.96</v>
      </c>
      <c r="D300" s="48">
        <f t="shared" si="64"/>
        <v>3.3508948733862232E-2</v>
      </c>
      <c r="E300" s="49">
        <f>IF(OR($A300="",$B300="",$C300=""),"",A300*'MPTO_working_3-way'!$I299)</f>
        <v>2.9868408618408622</v>
      </c>
      <c r="F300" s="50">
        <f>IF(OR($A300="",$B300="",$C300=""),"",B300*'MPTO_working_3-way'!$I299)</f>
        <v>2.955835593378846</v>
      </c>
      <c r="G300" s="51">
        <f>IF(OR($A300="",$B300="",$C300=""),"",C300*'MPTO_working_3-way'!$I299)</f>
        <v>3.0591864882522324</v>
      </c>
      <c r="H300" s="17"/>
      <c r="I300" s="21"/>
      <c r="J300" s="22"/>
      <c r="K300" s="17"/>
      <c r="L300" s="21"/>
      <c r="M300" s="22"/>
      <c r="N300" s="52">
        <f t="shared" si="74"/>
        <v>33.480190149256089</v>
      </c>
      <c r="O300" s="53">
        <f t="shared" si="75"/>
        <v>33.831380955017522</v>
      </c>
      <c r="P300" s="53">
        <f t="shared" si="76"/>
        <v>32.688428895726382</v>
      </c>
      <c r="Q300" t="s">
        <v>341</v>
      </c>
      <c r="R300" t="s">
        <v>160</v>
      </c>
      <c r="S300" s="42">
        <v>44128</v>
      </c>
      <c r="T300" s="4">
        <v>100</v>
      </c>
      <c r="U300" s="4">
        <f t="shared" si="65"/>
        <v>65.397923875432525</v>
      </c>
      <c r="V300" s="4">
        <f t="shared" si="66"/>
        <v>65.03496503496504</v>
      </c>
      <c r="W300" s="4">
        <f t="shared" si="67"/>
        <v>66.21621621621621</v>
      </c>
      <c r="X300" s="4">
        <f t="shared" si="68"/>
        <v>68.748818748818749</v>
      </c>
      <c r="Y300" s="4">
        <f t="shared" si="69"/>
        <v>68.38585990835125</v>
      </c>
      <c r="Z300" s="4">
        <f t="shared" si="70"/>
        <v>69.567111089602435</v>
      </c>
      <c r="AA300" s="4">
        <f t="shared" si="71"/>
        <v>-3.350894873386224</v>
      </c>
      <c r="AB300" s="4">
        <f t="shared" si="72"/>
        <v>-3.3508948733862098</v>
      </c>
      <c r="AC300" s="4">
        <f t="shared" si="73"/>
        <v>-3.350894873386224</v>
      </c>
      <c r="AF300">
        <v>2.79</v>
      </c>
      <c r="AG300">
        <v>1.47</v>
      </c>
    </row>
    <row r="301" spans="1:35" s="55" customFormat="1" ht="15" x14ac:dyDescent="0.25">
      <c r="A301">
        <v>2.75</v>
      </c>
      <c r="B301">
        <v>3.3</v>
      </c>
      <c r="C301">
        <v>2.69</v>
      </c>
      <c r="D301" s="48">
        <f t="shared" si="64"/>
        <v>3.8413878562577608E-2</v>
      </c>
      <c r="E301" s="49">
        <f>IF(OR($A301="",$B301="",$C301=""),"",A301*'MPTO_working_3-way'!$I300)</f>
        <v>2.8556381660470884</v>
      </c>
      <c r="F301" s="50">
        <f>IF(OR($A301="",$B301="",$C301=""),"",B301*'MPTO_working_3-way'!$I300)</f>
        <v>3.4267657992565059</v>
      </c>
      <c r="G301" s="51">
        <f>IF(OR($A301="",$B301="",$C301=""),"",C301*'MPTO_working_3-way'!$I300)</f>
        <v>2.7933333333333339</v>
      </c>
      <c r="H301" s="49"/>
      <c r="I301" s="50"/>
      <c r="J301" s="51"/>
      <c r="K301" s="49"/>
      <c r="L301" s="50"/>
      <c r="M301" s="51"/>
      <c r="N301" s="52">
        <f t="shared" si="74"/>
        <v>35.01844217834671</v>
      </c>
      <c r="O301" s="53">
        <f t="shared" si="75"/>
        <v>29.182035148622258</v>
      </c>
      <c r="P301" s="53">
        <f t="shared" si="76"/>
        <v>35.799522673031021</v>
      </c>
      <c r="Q301" t="s">
        <v>168</v>
      </c>
      <c r="R301" t="s">
        <v>169</v>
      </c>
      <c r="S301" s="42">
        <v>44128</v>
      </c>
      <c r="T301" s="4">
        <v>100</v>
      </c>
      <c r="U301" s="4">
        <f t="shared" si="65"/>
        <v>63.63636363636364</v>
      </c>
      <c r="V301" s="4">
        <f t="shared" si="66"/>
        <v>69.696969696969703</v>
      </c>
      <c r="W301" s="4">
        <f t="shared" si="67"/>
        <v>62.825278810408925</v>
      </c>
      <c r="X301" s="4">
        <f t="shared" si="68"/>
        <v>67.47775149262138</v>
      </c>
      <c r="Y301" s="4">
        <f t="shared" si="69"/>
        <v>73.538357553227442</v>
      </c>
      <c r="Z301" s="4">
        <f t="shared" si="70"/>
        <v>66.666666666666671</v>
      </c>
      <c r="AA301" s="4">
        <f t="shared" si="71"/>
        <v>-3.8413878562577395</v>
      </c>
      <c r="AB301" s="4">
        <f t="shared" si="72"/>
        <v>-3.8413878562577395</v>
      </c>
      <c r="AC301" s="4">
        <f t="shared" si="73"/>
        <v>-3.8413878562577466</v>
      </c>
      <c r="AD301" s="56"/>
      <c r="AE301" s="56"/>
      <c r="AF301">
        <v>2.2200000000000002</v>
      </c>
      <c r="AG301">
        <v>1.68</v>
      </c>
      <c r="AH301" s="56"/>
      <c r="AI301" s="56"/>
    </row>
    <row r="302" spans="1:35" ht="15" x14ac:dyDescent="0.25">
      <c r="A302">
        <v>1.63</v>
      </c>
      <c r="B302">
        <v>4.04</v>
      </c>
      <c r="C302">
        <v>5.5</v>
      </c>
      <c r="D302" s="48">
        <f t="shared" si="64"/>
        <v>4.2839866808766836E-2</v>
      </c>
      <c r="E302" s="49">
        <f>IF(OR($A302="",$B302="",$C302=""),"",A302*'MPTO_working_3-way'!$I301)</f>
        <v>1.6998289828982898</v>
      </c>
      <c r="F302" s="50">
        <f>IF(OR($A302="",$B302="",$C302=""),"",B302*'MPTO_working_3-way'!$I301)</f>
        <v>4.2130730619074184</v>
      </c>
      <c r="G302" s="51">
        <f>IF(OR($A302="",$B302="",$C302=""),"",C302*'MPTO_working_3-way'!$I301)</f>
        <v>5.735619267448218</v>
      </c>
      <c r="H302" s="17"/>
      <c r="I302" s="21"/>
      <c r="J302" s="22"/>
      <c r="K302" s="17"/>
      <c r="L302" s="21"/>
      <c r="M302" s="22"/>
      <c r="N302" s="52">
        <f t="shared" si="74"/>
        <v>58.82944755389169</v>
      </c>
      <c r="O302" s="53">
        <f t="shared" si="75"/>
        <v>23.735643443773132</v>
      </c>
      <c r="P302" s="53">
        <f t="shared" si="76"/>
        <v>17.434909002335171</v>
      </c>
      <c r="Q302" t="s">
        <v>66</v>
      </c>
      <c r="R302" t="s">
        <v>127</v>
      </c>
      <c r="S302" s="42">
        <v>44128</v>
      </c>
      <c r="T302" s="4">
        <v>100</v>
      </c>
      <c r="U302" s="4">
        <f t="shared" si="65"/>
        <v>38.650306748466257</v>
      </c>
      <c r="V302" s="4">
        <f t="shared" si="66"/>
        <v>75.247524752475243</v>
      </c>
      <c r="W302" s="4">
        <f t="shared" si="67"/>
        <v>81.818181818181827</v>
      </c>
      <c r="X302" s="4">
        <f t="shared" si="68"/>
        <v>42.934293429342937</v>
      </c>
      <c r="Y302" s="4">
        <f t="shared" si="69"/>
        <v>79.531511433351938</v>
      </c>
      <c r="Z302" s="4">
        <f t="shared" si="70"/>
        <v>86.102168499058493</v>
      </c>
      <c r="AA302" s="4">
        <f t="shared" si="71"/>
        <v>-4.28398668087668</v>
      </c>
      <c r="AB302" s="4">
        <f t="shared" si="72"/>
        <v>-4.2839866808766942</v>
      </c>
      <c r="AC302" s="4">
        <f t="shared" si="73"/>
        <v>-4.2839866808766658</v>
      </c>
      <c r="AF302">
        <v>1.91</v>
      </c>
      <c r="AG302">
        <v>1.94</v>
      </c>
    </row>
    <row r="303" spans="1:35" ht="15" x14ac:dyDescent="0.25">
      <c r="A303">
        <v>4.04</v>
      </c>
      <c r="B303">
        <v>3.75</v>
      </c>
      <c r="C303">
        <v>1.9</v>
      </c>
      <c r="D303" s="48">
        <f t="shared" si="64"/>
        <v>4.0507208615598422E-2</v>
      </c>
      <c r="E303" s="49">
        <f>IF(OR($A303="",$B303="",$C303=""),"",A303*'MPTO_working_3-way'!$I302)</f>
        <v>4.2036491228070174</v>
      </c>
      <c r="F303" s="50">
        <f>IF(OR($A303="",$B303="",$C303=""),"",B303*'MPTO_working_3-way'!$I302)</f>
        <v>3.9019020323084943</v>
      </c>
      <c r="G303" s="51">
        <f>IF(OR($A303="",$B303="",$C303=""),"",C303*'MPTO_working_3-way'!$I302)</f>
        <v>1.9769636963696369</v>
      </c>
      <c r="H303" s="17"/>
      <c r="I303" s="21"/>
      <c r="J303" s="22"/>
      <c r="K303" s="17"/>
      <c r="L303" s="21"/>
      <c r="M303" s="22"/>
      <c r="N303" s="52">
        <f t="shared" si="74"/>
        <v>23.788855130045743</v>
      </c>
      <c r="O303" s="53">
        <f t="shared" si="75"/>
        <v>25.628526593435939</v>
      </c>
      <c r="P303" s="53">
        <f t="shared" si="76"/>
        <v>50.582618276518318</v>
      </c>
      <c r="Q303" t="s">
        <v>358</v>
      </c>
      <c r="R303" t="s">
        <v>129</v>
      </c>
      <c r="S303" s="42">
        <v>44128</v>
      </c>
      <c r="T303" s="4">
        <v>100</v>
      </c>
      <c r="U303" s="4">
        <f t="shared" si="65"/>
        <v>75.247524752475243</v>
      </c>
      <c r="V303" s="4">
        <f t="shared" si="66"/>
        <v>73.333333333333329</v>
      </c>
      <c r="W303" s="4">
        <f t="shared" si="67"/>
        <v>47.368421052631575</v>
      </c>
      <c r="X303" s="4">
        <f t="shared" si="68"/>
        <v>79.298245614035096</v>
      </c>
      <c r="Y303" s="4">
        <f t="shared" si="69"/>
        <v>77.384054194893167</v>
      </c>
      <c r="Z303" s="4">
        <f t="shared" si="70"/>
        <v>51.419141914191414</v>
      </c>
      <c r="AA303" s="4">
        <f t="shared" si="71"/>
        <v>-4.0507208615598529</v>
      </c>
      <c r="AB303" s="4">
        <f t="shared" si="72"/>
        <v>-4.0507208615598387</v>
      </c>
      <c r="AC303" s="4">
        <f t="shared" si="73"/>
        <v>-4.0507208615598387</v>
      </c>
      <c r="AF303">
        <v>1.7</v>
      </c>
      <c r="AG303">
        <v>2.19</v>
      </c>
    </row>
    <row r="304" spans="1:35" s="28" customFormat="1" ht="15" x14ac:dyDescent="0.25">
      <c r="A304" s="23">
        <v>1.93</v>
      </c>
      <c r="B304" s="23">
        <v>3.7</v>
      </c>
      <c r="C304" s="23">
        <v>4.18</v>
      </c>
      <c r="D304" s="24">
        <f t="shared" si="64"/>
        <v>2.7639435056942663E-2</v>
      </c>
      <c r="E304" s="25">
        <f>IF(OR($A304="",$B304="",$C304=""),"",A304*'MPTO_working_3-way'!$I303)</f>
        <v>1.9833441096598994</v>
      </c>
      <c r="F304" s="26">
        <f>IF(OR($A304="",$B304="",$C304=""),"",B304*'MPTO_working_3-way'!$I303)</f>
        <v>3.8022659097106879</v>
      </c>
      <c r="G304" s="27">
        <f>IF(OR($A304="",$B304="",$C304=""),"",C304*'MPTO_working_3-way'!$I303)</f>
        <v>4.29553283853802</v>
      </c>
      <c r="H304" s="25"/>
      <c r="I304" s="26"/>
      <c r="J304" s="27"/>
      <c r="K304" s="25"/>
      <c r="L304" s="26"/>
      <c r="M304" s="27"/>
      <c r="N304" s="40">
        <f t="shared" si="74"/>
        <v>50.419894113658295</v>
      </c>
      <c r="O304" s="41">
        <f t="shared" si="75"/>
        <v>26.300106929556893</v>
      </c>
      <c r="P304" s="41">
        <f t="shared" si="76"/>
        <v>23.279998956784809</v>
      </c>
      <c r="Q304" s="23" t="s">
        <v>240</v>
      </c>
      <c r="R304" s="23" t="s">
        <v>241</v>
      </c>
      <c r="S304" s="43">
        <v>44129</v>
      </c>
      <c r="T304" s="28">
        <v>100</v>
      </c>
      <c r="U304" s="28">
        <f t="shared" si="65"/>
        <v>48.186528497409334</v>
      </c>
      <c r="V304" s="28">
        <f t="shared" si="66"/>
        <v>72.972972972972968</v>
      </c>
      <c r="W304" s="28">
        <f t="shared" si="67"/>
        <v>76.076555023923447</v>
      </c>
      <c r="X304" s="28">
        <f t="shared" si="68"/>
        <v>50.950472003103584</v>
      </c>
      <c r="Y304" s="28">
        <f t="shared" si="69"/>
        <v>75.73691647866724</v>
      </c>
      <c r="Z304" s="28">
        <f t="shared" si="70"/>
        <v>78.84049852961769</v>
      </c>
      <c r="AA304" s="28">
        <f t="shared" si="71"/>
        <v>-2.7639435056942503</v>
      </c>
      <c r="AB304" s="28">
        <f t="shared" si="72"/>
        <v>-2.7639435056942716</v>
      </c>
      <c r="AC304" s="28">
        <f t="shared" si="73"/>
        <v>-2.7639435056942432</v>
      </c>
      <c r="AD304" s="46" t="s">
        <v>410</v>
      </c>
      <c r="AE304" s="46"/>
      <c r="AF304">
        <v>1.55</v>
      </c>
      <c r="AG304">
        <v>2.57</v>
      </c>
      <c r="AH304" s="46" t="s">
        <v>454</v>
      </c>
      <c r="AI304" s="46" t="s">
        <v>460</v>
      </c>
    </row>
    <row r="305" spans="1:35" ht="15" x14ac:dyDescent="0.25">
      <c r="A305">
        <v>1.91</v>
      </c>
      <c r="B305">
        <v>4.1399999999999997</v>
      </c>
      <c r="C305">
        <v>3.8</v>
      </c>
      <c r="D305" s="48">
        <f t="shared" si="64"/>
        <v>2.8263997880732639E-2</v>
      </c>
      <c r="E305" s="49">
        <f>IF(OR($A305="",$B305="",$C305=""),"",A305*'MPTO_working_3-way'!$I304)</f>
        <v>1.9639842359521993</v>
      </c>
      <c r="F305" s="50">
        <f>IF(OR($A305="",$B305="",$C305=""),"",B305*'MPTO_working_3-way'!$I304)</f>
        <v>4.2570129512262325</v>
      </c>
      <c r="G305" s="51">
        <f>IF(OR($A305="",$B305="",$C305=""),"",C305*'MPTO_working_3-way'!$I304)</f>
        <v>3.9074031919467838</v>
      </c>
      <c r="H305" s="17"/>
      <c r="I305" s="21"/>
      <c r="J305" s="22"/>
      <c r="K305" s="17"/>
      <c r="L305" s="21"/>
      <c r="M305" s="22"/>
      <c r="N305" s="52">
        <f t="shared" si="74"/>
        <v>50.91690562959991</v>
      </c>
      <c r="O305" s="53">
        <f t="shared" si="75"/>
        <v>23.490649698680151</v>
      </c>
      <c r="P305" s="53">
        <f t="shared" si="76"/>
        <v>25.592444671719957</v>
      </c>
      <c r="Q305" t="s">
        <v>237</v>
      </c>
      <c r="R305" t="s">
        <v>242</v>
      </c>
      <c r="S305" s="42">
        <v>44129</v>
      </c>
      <c r="T305" s="4">
        <v>100</v>
      </c>
      <c r="U305" s="4">
        <f t="shared" si="65"/>
        <v>47.643979057591622</v>
      </c>
      <c r="V305" s="4">
        <f t="shared" si="66"/>
        <v>75.845410628019309</v>
      </c>
      <c r="W305" s="4">
        <f t="shared" si="67"/>
        <v>73.68421052631578</v>
      </c>
      <c r="X305" s="4">
        <f t="shared" si="68"/>
        <v>50.470378845664889</v>
      </c>
      <c r="Y305" s="4">
        <f t="shared" si="69"/>
        <v>78.671810416092598</v>
      </c>
      <c r="Z305" s="4">
        <f t="shared" si="70"/>
        <v>76.510610314389055</v>
      </c>
      <c r="AA305" s="4">
        <f t="shared" si="71"/>
        <v>-2.8263997880732674</v>
      </c>
      <c r="AB305" s="4">
        <f t="shared" si="72"/>
        <v>-2.8263997880732887</v>
      </c>
      <c r="AC305" s="4">
        <f t="shared" si="73"/>
        <v>-2.8263997880732745</v>
      </c>
      <c r="AD305" s="45" t="s">
        <v>411</v>
      </c>
      <c r="AF305">
        <v>1.59</v>
      </c>
      <c r="AG305">
        <v>2.46</v>
      </c>
      <c r="AH305" s="45" t="s">
        <v>457</v>
      </c>
      <c r="AI305" s="45" t="s">
        <v>460</v>
      </c>
    </row>
    <row r="306" spans="1:35" ht="15" x14ac:dyDescent="0.25">
      <c r="A306">
        <v>4.33</v>
      </c>
      <c r="B306">
        <v>4.18</v>
      </c>
      <c r="C306">
        <v>1.79</v>
      </c>
      <c r="D306" s="48">
        <f t="shared" si="64"/>
        <v>2.8840549854950659E-2</v>
      </c>
      <c r="E306" s="49">
        <f>IF(OR($A306="",$B306="",$C306=""),"",A306*'MPTO_working_3-way'!$I305)</f>
        <v>4.4548795808719364</v>
      </c>
      <c r="F306" s="50">
        <f>IF(OR($A306="",$B306="",$C306=""),"",B306*'MPTO_working_3-way'!$I305)</f>
        <v>4.3005534983936933</v>
      </c>
      <c r="G306" s="51">
        <f>IF(OR($A306="",$B306="",$C306=""),"",C306*'MPTO_working_3-way'!$I305)</f>
        <v>1.8416245842403618</v>
      </c>
      <c r="H306" s="17"/>
      <c r="I306" s="21"/>
      <c r="J306" s="22"/>
      <c r="K306" s="17"/>
      <c r="L306" s="21"/>
      <c r="M306" s="22"/>
      <c r="N306" s="52">
        <f t="shared" si="74"/>
        <v>22.447295866171849</v>
      </c>
      <c r="O306" s="53">
        <f t="shared" si="75"/>
        <v>23.252820837445963</v>
      </c>
      <c r="P306" s="53">
        <f t="shared" si="76"/>
        <v>54.299883296382177</v>
      </c>
      <c r="Q306" t="s">
        <v>246</v>
      </c>
      <c r="R306" t="s">
        <v>247</v>
      </c>
      <c r="S306" s="42">
        <v>44129</v>
      </c>
      <c r="T306" s="4">
        <v>100</v>
      </c>
      <c r="U306" s="4">
        <f t="shared" si="65"/>
        <v>76.905311778290994</v>
      </c>
      <c r="V306" s="4">
        <f t="shared" si="66"/>
        <v>76.076555023923447</v>
      </c>
      <c r="W306" s="4">
        <f t="shared" si="67"/>
        <v>44.134078212290497</v>
      </c>
      <c r="X306" s="4">
        <f t="shared" si="68"/>
        <v>79.789366763786049</v>
      </c>
      <c r="Y306" s="4">
        <f t="shared" si="69"/>
        <v>78.960610009418502</v>
      </c>
      <c r="Z306" s="4">
        <f t="shared" si="70"/>
        <v>47.018133197785559</v>
      </c>
      <c r="AA306" s="4">
        <f t="shared" si="71"/>
        <v>-2.8840549854950552</v>
      </c>
      <c r="AB306" s="4">
        <f t="shared" si="72"/>
        <v>-2.8840549854950552</v>
      </c>
      <c r="AC306" s="4">
        <f t="shared" si="73"/>
        <v>-2.8840549854950623</v>
      </c>
      <c r="AD306" s="45" t="s">
        <v>444</v>
      </c>
      <c r="AF306">
        <v>1.8</v>
      </c>
      <c r="AG306">
        <v>2.09</v>
      </c>
      <c r="AH306" s="45" t="s">
        <v>404</v>
      </c>
      <c r="AI306" s="45" t="s">
        <v>460</v>
      </c>
    </row>
    <row r="307" spans="1:35" ht="15" x14ac:dyDescent="0.25">
      <c r="A307" s="59">
        <v>43862</v>
      </c>
      <c r="B307">
        <v>4.01</v>
      </c>
      <c r="C307">
        <v>5.39</v>
      </c>
      <c r="D307" s="48">
        <f t="shared" si="64"/>
        <v>-0.56507188566119482</v>
      </c>
      <c r="E307" s="49">
        <f>IF(OR($A307="",$B307="",$C307=""),"",A307*'MPTO_working_3-way'!$I306)</f>
        <v>19076.816951128672</v>
      </c>
      <c r="F307" s="50">
        <f>IF(OR($A307="",$B307="",$C307=""),"",B307*'MPTO_working_3-way'!$I306)</f>
        <v>1.7440617384986088</v>
      </c>
      <c r="G307" s="51">
        <f>IF(OR($A307="",$B307="",$C307=""),"",C307*'MPTO_working_3-way'!$I306)</f>
        <v>2.34426253628616</v>
      </c>
      <c r="H307" s="17"/>
      <c r="I307" s="21"/>
      <c r="J307" s="22"/>
      <c r="K307" s="17"/>
      <c r="L307" s="21"/>
      <c r="M307" s="22"/>
      <c r="N307" s="52">
        <f t="shared" si="74"/>
        <v>5.241964645159713E-3</v>
      </c>
      <c r="O307" s="53">
        <f t="shared" si="75"/>
        <v>57.337419767081123</v>
      </c>
      <c r="P307" s="53">
        <f t="shared" si="76"/>
        <v>42.657338268273712</v>
      </c>
      <c r="Q307" t="s">
        <v>388</v>
      </c>
      <c r="R307" t="s">
        <v>367</v>
      </c>
      <c r="S307" s="42">
        <v>44129</v>
      </c>
      <c r="T307" s="4">
        <v>100</v>
      </c>
      <c r="U307" s="4">
        <f t="shared" si="65"/>
        <v>99.997720122201457</v>
      </c>
      <c r="V307" s="4">
        <f t="shared" si="66"/>
        <v>75.062344139650875</v>
      </c>
      <c r="W307" s="4">
        <f t="shared" si="67"/>
        <v>81.447124304267163</v>
      </c>
      <c r="X307" s="4">
        <f t="shared" si="68"/>
        <v>43.490531556081969</v>
      </c>
      <c r="Y307" s="4">
        <f t="shared" si="69"/>
        <v>18.55515557353139</v>
      </c>
      <c r="Z307" s="4">
        <f t="shared" si="70"/>
        <v>24.939935738147678</v>
      </c>
      <c r="AA307" s="4">
        <f t="shared" si="71"/>
        <v>56.507188566119488</v>
      </c>
      <c r="AB307" s="4">
        <f t="shared" si="72"/>
        <v>56.507188566119481</v>
      </c>
      <c r="AC307" s="4">
        <f t="shared" si="73"/>
        <v>56.507188566119481</v>
      </c>
      <c r="AD307" s="45" t="s">
        <v>443</v>
      </c>
      <c r="AF307">
        <v>1.9</v>
      </c>
      <c r="AG307">
        <v>2.0099999999999998</v>
      </c>
      <c r="AH307" s="45" t="s">
        <v>407</v>
      </c>
      <c r="AI307" s="45" t="s">
        <v>461</v>
      </c>
    </row>
    <row r="308" spans="1:35" ht="15" x14ac:dyDescent="0.25">
      <c r="A308">
        <v>3.08</v>
      </c>
      <c r="B308">
        <v>3.84</v>
      </c>
      <c r="C308">
        <v>2.29</v>
      </c>
      <c r="D308" s="48">
        <f t="shared" si="64"/>
        <v>2.1773214049415124E-2</v>
      </c>
      <c r="E308" s="49">
        <f>IF(OR($A308="",$B308="",$C308=""),"",A308*'MPTO_working_3-way'!$I307)</f>
        <v>3.1470614992721986</v>
      </c>
      <c r="F308" s="50">
        <f>IF(OR($A308="",$B308="",$C308=""),"",B308*'MPTO_working_3-way'!$I307)</f>
        <v>3.9236091419497541</v>
      </c>
      <c r="G308" s="51">
        <f>IF(OR($A308="",$B308="",$C308=""),"",C308*'MPTO_working_3-way'!$I307)</f>
        <v>2.3398606601731609</v>
      </c>
      <c r="H308" s="17"/>
      <c r="I308" s="21"/>
      <c r="J308" s="22"/>
      <c r="K308" s="17"/>
      <c r="L308" s="21"/>
      <c r="M308" s="22"/>
      <c r="N308" s="52">
        <f t="shared" si="74"/>
        <v>31.77567391775673</v>
      </c>
      <c r="O308" s="53">
        <f t="shared" si="75"/>
        <v>25.486738454867382</v>
      </c>
      <c r="P308" s="53">
        <f t="shared" si="76"/>
        <v>42.737587627375859</v>
      </c>
      <c r="Q308" t="s">
        <v>374</v>
      </c>
      <c r="R308" t="s">
        <v>369</v>
      </c>
      <c r="S308" s="42">
        <v>44129</v>
      </c>
      <c r="T308" s="4">
        <v>100</v>
      </c>
      <c r="U308" s="4">
        <f t="shared" si="65"/>
        <v>67.532467532467535</v>
      </c>
      <c r="V308" s="4">
        <f t="shared" si="66"/>
        <v>73.958333333333343</v>
      </c>
      <c r="W308" s="4">
        <f t="shared" si="67"/>
        <v>56.331877729257641</v>
      </c>
      <c r="X308" s="4">
        <f t="shared" si="68"/>
        <v>69.70978893740903</v>
      </c>
      <c r="Y308" s="4">
        <f t="shared" si="69"/>
        <v>76.135654738274823</v>
      </c>
      <c r="Z308" s="4">
        <f t="shared" si="70"/>
        <v>58.509199134199143</v>
      </c>
      <c r="AA308" s="4">
        <f t="shared" si="71"/>
        <v>-2.1773214049414946</v>
      </c>
      <c r="AB308" s="4">
        <f t="shared" si="72"/>
        <v>-2.1773214049414804</v>
      </c>
      <c r="AC308" s="4">
        <f t="shared" si="73"/>
        <v>-2.1773214049415017</v>
      </c>
      <c r="AD308" s="45" t="s">
        <v>411</v>
      </c>
      <c r="AF308">
        <v>1.59</v>
      </c>
      <c r="AG308">
        <v>2.4900000000000002</v>
      </c>
      <c r="AH308" s="45" t="s">
        <v>405</v>
      </c>
      <c r="AI308" s="45" t="s">
        <v>460</v>
      </c>
    </row>
    <row r="309" spans="1:35" ht="15" x14ac:dyDescent="0.25">
      <c r="A309">
        <v>1.93</v>
      </c>
      <c r="B309">
        <v>3.59</v>
      </c>
      <c r="C309">
        <v>4.29</v>
      </c>
      <c r="D309" s="48">
        <f t="shared" si="64"/>
        <v>2.9786480159565976E-2</v>
      </c>
      <c r="E309" s="49">
        <f>IF(OR($A309="",$B309="",$C309=""),"",A309*'MPTO_working_3-way'!$I308)</f>
        <v>1.9874879067079623</v>
      </c>
      <c r="F309" s="50">
        <f>IF(OR($A309="",$B309="",$C309=""),"",B309*'MPTO_working_3-way'!$I308)</f>
        <v>3.6969334637728415</v>
      </c>
      <c r="G309" s="51">
        <f>IF(OR($A309="",$B309="",$C309=""),"",C309*'MPTO_working_3-way'!$I308)</f>
        <v>4.4177839998845378</v>
      </c>
      <c r="H309" s="17"/>
      <c r="I309" s="21"/>
      <c r="J309" s="22"/>
      <c r="K309" s="17"/>
      <c r="L309" s="21"/>
      <c r="M309" s="22"/>
      <c r="N309" s="52">
        <f t="shared" si="74"/>
        <v>50.314771557849689</v>
      </c>
      <c r="O309" s="53">
        <f t="shared" si="75"/>
        <v>27.049445433607218</v>
      </c>
      <c r="P309" s="53">
        <f t="shared" si="76"/>
        <v>22.6357830085431</v>
      </c>
      <c r="Q309" t="s">
        <v>396</v>
      </c>
      <c r="R309" t="s">
        <v>383</v>
      </c>
      <c r="S309" s="42">
        <v>44129</v>
      </c>
      <c r="T309" s="4">
        <v>100</v>
      </c>
      <c r="U309" s="4">
        <f t="shared" si="65"/>
        <v>48.186528497409334</v>
      </c>
      <c r="V309" s="4">
        <f t="shared" si="66"/>
        <v>72.14484679665739</v>
      </c>
      <c r="W309" s="4">
        <f t="shared" si="67"/>
        <v>76.689976689976689</v>
      </c>
      <c r="X309" s="4">
        <f t="shared" si="68"/>
        <v>51.165176513365928</v>
      </c>
      <c r="Y309" s="4">
        <f t="shared" si="69"/>
        <v>75.123494812613984</v>
      </c>
      <c r="Z309" s="4">
        <f t="shared" si="70"/>
        <v>79.668624705933297</v>
      </c>
      <c r="AA309" s="4">
        <f t="shared" si="71"/>
        <v>-2.978648015956594</v>
      </c>
      <c r="AB309" s="4">
        <f t="shared" si="72"/>
        <v>-2.978648015956594</v>
      </c>
      <c r="AC309" s="4">
        <f t="shared" si="73"/>
        <v>-2.9786480159566082</v>
      </c>
      <c r="AD309" s="45" t="s">
        <v>411</v>
      </c>
      <c r="AF309">
        <v>1.84</v>
      </c>
      <c r="AG309">
        <v>2.06</v>
      </c>
      <c r="AH309" s="45" t="s">
        <v>404</v>
      </c>
      <c r="AI309" s="45" t="s">
        <v>460</v>
      </c>
    </row>
    <row r="310" spans="1:35" s="55" customFormat="1" ht="15" x14ac:dyDescent="0.25">
      <c r="A310"/>
      <c r="B310"/>
      <c r="C310"/>
      <c r="D310" s="48" t="str">
        <f t="shared" si="64"/>
        <v/>
      </c>
      <c r="E310" s="49" t="str">
        <f>IF(OR($A310="",$B310="",$C310=""),"",A310*'MPTO_working_3-way'!$I309)</f>
        <v/>
      </c>
      <c r="F310" s="50" t="str">
        <f>IF(OR($A310="",$B310="",$C310=""),"",B310*'MPTO_working_3-way'!$I309)</f>
        <v/>
      </c>
      <c r="G310" s="51" t="str">
        <f>IF(OR($A310="",$B310="",$C310=""),"",C310*'MPTO_working_3-way'!$I309)</f>
        <v/>
      </c>
      <c r="H310" s="49"/>
      <c r="I310" s="50"/>
      <c r="J310" s="51"/>
      <c r="K310" s="49"/>
      <c r="L310" s="50"/>
      <c r="M310" s="51"/>
      <c r="N310" s="52" t="e">
        <f t="shared" si="74"/>
        <v>#VALUE!</v>
      </c>
      <c r="O310" s="53" t="e">
        <f t="shared" si="75"/>
        <v>#VALUE!</v>
      </c>
      <c r="P310" s="53" t="e">
        <f t="shared" si="76"/>
        <v>#VALUE!</v>
      </c>
      <c r="Q310" t="s">
        <v>392</v>
      </c>
      <c r="R310" t="s">
        <v>391</v>
      </c>
      <c r="S310" s="42">
        <v>44129</v>
      </c>
      <c r="T310" s="4">
        <v>100</v>
      </c>
      <c r="U310" s="4" t="e">
        <f t="shared" si="65"/>
        <v>#DIV/0!</v>
      </c>
      <c r="V310" s="4" t="e">
        <f t="shared" si="66"/>
        <v>#DIV/0!</v>
      </c>
      <c r="W310" s="4" t="e">
        <f t="shared" si="67"/>
        <v>#DIV/0!</v>
      </c>
      <c r="X310" s="4" t="e">
        <f t="shared" si="68"/>
        <v>#DIV/0!</v>
      </c>
      <c r="Y310" s="4" t="e">
        <f t="shared" si="69"/>
        <v>#DIV/0!</v>
      </c>
      <c r="Z310" s="4" t="e">
        <f t="shared" si="70"/>
        <v>#DIV/0!</v>
      </c>
      <c r="AA310" s="4" t="e">
        <f t="shared" si="71"/>
        <v>#DIV/0!</v>
      </c>
      <c r="AB310" s="4" t="e">
        <f t="shared" si="72"/>
        <v>#DIV/0!</v>
      </c>
      <c r="AC310" s="4" t="e">
        <f t="shared" si="73"/>
        <v>#DIV/0!</v>
      </c>
      <c r="AD310" s="56" t="s">
        <v>446</v>
      </c>
      <c r="AE310" s="56"/>
      <c r="AF310"/>
      <c r="AG310"/>
      <c r="AH310" s="56" t="s">
        <v>405</v>
      </c>
      <c r="AI310" s="56" t="s">
        <v>460</v>
      </c>
    </row>
    <row r="311" spans="1:35" ht="15" x14ac:dyDescent="0.25">
      <c r="A311">
        <v>2.48</v>
      </c>
      <c r="B311">
        <v>3.5</v>
      </c>
      <c r="C311">
        <v>2.96</v>
      </c>
      <c r="D311" s="48">
        <f t="shared" si="64"/>
        <v>2.6777930003736294E-2</v>
      </c>
      <c r="E311" s="49">
        <f>IF(OR($A311="",$B311="",$C311=""),"",A311*'MPTO_working_3-way'!$I310)</f>
        <v>2.5464092664092659</v>
      </c>
      <c r="F311" s="50">
        <f>IF(OR($A311="",$B311="",$C311=""),"",B311*'MPTO_working_3-way'!$I310)</f>
        <v>3.593722755013077</v>
      </c>
      <c r="G311" s="51">
        <f>IF(OR($A311="",$B311="",$C311=""),"",C311*'MPTO_working_3-way'!$I310)</f>
        <v>3.0392626728110592</v>
      </c>
      <c r="H311" s="17"/>
      <c r="I311" s="21"/>
      <c r="J311" s="22"/>
      <c r="K311" s="17"/>
      <c r="L311" s="21"/>
      <c r="M311" s="22"/>
      <c r="N311" s="52">
        <f t="shared" si="74"/>
        <v>39.270984958757893</v>
      </c>
      <c r="O311" s="53">
        <f t="shared" si="75"/>
        <v>27.826297913634164</v>
      </c>
      <c r="P311" s="53">
        <f t="shared" si="76"/>
        <v>32.902717127607964</v>
      </c>
      <c r="Q311" t="s">
        <v>380</v>
      </c>
      <c r="R311" t="s">
        <v>395</v>
      </c>
      <c r="S311" s="42">
        <v>44129</v>
      </c>
      <c r="T311" s="4">
        <v>100</v>
      </c>
      <c r="U311" s="4">
        <f t="shared" si="65"/>
        <v>59.677419354838712</v>
      </c>
      <c r="V311" s="4">
        <f t="shared" si="66"/>
        <v>71.428571428571431</v>
      </c>
      <c r="W311" s="4">
        <f t="shared" si="67"/>
        <v>66.21621621621621</v>
      </c>
      <c r="X311" s="4">
        <f t="shared" si="68"/>
        <v>62.355212355212352</v>
      </c>
      <c r="Y311" s="4">
        <f t="shared" si="69"/>
        <v>74.106364428945071</v>
      </c>
      <c r="Z311" s="4">
        <f t="shared" si="70"/>
        <v>68.894009216589865</v>
      </c>
      <c r="AA311" s="4">
        <f t="shared" si="71"/>
        <v>-2.6777930003736401</v>
      </c>
      <c r="AB311" s="4">
        <f t="shared" si="72"/>
        <v>-2.6777930003736401</v>
      </c>
      <c r="AC311" s="4">
        <f t="shared" si="73"/>
        <v>-2.6777930003736543</v>
      </c>
      <c r="AD311" s="45" t="s">
        <v>411</v>
      </c>
      <c r="AF311">
        <v>1.79</v>
      </c>
      <c r="AG311">
        <v>2.11</v>
      </c>
      <c r="AH311" s="45" t="s">
        <v>405</v>
      </c>
      <c r="AI311" s="45" t="s">
        <v>460</v>
      </c>
    </row>
    <row r="312" spans="1:35" ht="15" x14ac:dyDescent="0.25">
      <c r="A312">
        <v>2.84</v>
      </c>
      <c r="B312">
        <v>3.58</v>
      </c>
      <c r="C312">
        <v>2.58</v>
      </c>
      <c r="D312" s="48">
        <f t="shared" si="64"/>
        <v>1.9039184219691752E-2</v>
      </c>
      <c r="E312" s="49">
        <f>IF(OR($A312="",$B312="",$C312=""),"",A312*'MPTO_working_3-way'!$I311)</f>
        <v>2.8940712831839246</v>
      </c>
      <c r="F312" s="50">
        <f>IF(OR($A312="",$B312="",$C312=""),"",B312*'MPTO_working_3-way'!$I311)</f>
        <v>3.6481602795064965</v>
      </c>
      <c r="G312" s="51">
        <f>IF(OR($A312="",$B312="",$C312=""),"",C312*'MPTO_working_3-way'!$I311)</f>
        <v>2.6291210952868047</v>
      </c>
      <c r="H312" s="17"/>
      <c r="I312" s="21"/>
      <c r="J312" s="22"/>
      <c r="K312" s="17"/>
      <c r="L312" s="21"/>
      <c r="M312" s="22"/>
      <c r="N312" s="52">
        <f t="shared" si="74"/>
        <v>34.553399075224085</v>
      </c>
      <c r="O312" s="53">
        <f t="shared" si="75"/>
        <v>27.41107636135095</v>
      </c>
      <c r="P312" s="53">
        <f t="shared" si="76"/>
        <v>38.035524563424957</v>
      </c>
      <c r="Q312" t="s">
        <v>135</v>
      </c>
      <c r="R312" t="s">
        <v>134</v>
      </c>
      <c r="S312" s="42">
        <v>44129</v>
      </c>
      <c r="T312" s="4">
        <v>100</v>
      </c>
      <c r="U312" s="4">
        <f t="shared" si="65"/>
        <v>64.788732394366207</v>
      </c>
      <c r="V312" s="4">
        <f t="shared" si="66"/>
        <v>72.067039106145245</v>
      </c>
      <c r="W312" s="4">
        <f t="shared" si="67"/>
        <v>61.240310077519375</v>
      </c>
      <c r="X312" s="4">
        <f t="shared" si="68"/>
        <v>66.692650816335359</v>
      </c>
      <c r="Y312" s="4">
        <f t="shared" si="69"/>
        <v>73.970957528114425</v>
      </c>
      <c r="Z312" s="4">
        <f t="shared" si="70"/>
        <v>63.144228499488555</v>
      </c>
      <c r="AA312" s="4">
        <f t="shared" si="71"/>
        <v>-1.9039184219691521</v>
      </c>
      <c r="AB312" s="4">
        <f t="shared" si="72"/>
        <v>-1.9039184219691805</v>
      </c>
      <c r="AC312" s="4">
        <f t="shared" si="73"/>
        <v>-1.9039184219691805</v>
      </c>
      <c r="AD312" s="45" t="s">
        <v>411</v>
      </c>
      <c r="AF312">
        <v>1.81</v>
      </c>
      <c r="AG312">
        <v>2.11</v>
      </c>
      <c r="AH312" s="45" t="s">
        <v>404</v>
      </c>
      <c r="AI312" s="45" t="s">
        <v>460</v>
      </c>
    </row>
    <row r="313" spans="1:35" ht="15" x14ac:dyDescent="0.25">
      <c r="A313">
        <v>1.79</v>
      </c>
      <c r="B313">
        <v>3.59</v>
      </c>
      <c r="C313">
        <v>5.48</v>
      </c>
      <c r="D313" s="48">
        <f t="shared" si="64"/>
        <v>1.9692501735338652E-2</v>
      </c>
      <c r="E313" s="49">
        <f>IF(OR($A313="",$B313="",$C313=""),"",A313*'MPTO_working_3-way'!$I312)</f>
        <v>1.8252495781062563</v>
      </c>
      <c r="F313" s="50">
        <f>IF(OR($A313="",$B313="",$C313=""),"",B313*'MPTO_working_3-way'!$I312)</f>
        <v>3.6606960812298657</v>
      </c>
      <c r="G313" s="51">
        <f>IF(OR($A313="",$B313="",$C313=""),"",C313*'MPTO_working_3-way'!$I312)</f>
        <v>5.5879149095096565</v>
      </c>
      <c r="H313" s="17"/>
      <c r="I313" s="21"/>
      <c r="J313" s="22"/>
      <c r="K313" s="17"/>
      <c r="L313" s="21"/>
      <c r="M313" s="22"/>
      <c r="N313" s="52">
        <f t="shared" si="74"/>
        <v>54.787028140969404</v>
      </c>
      <c r="O313" s="53">
        <f t="shared" si="75"/>
        <v>27.317209017363581</v>
      </c>
      <c r="P313" s="53">
        <f t="shared" si="76"/>
        <v>17.895762841667011</v>
      </c>
      <c r="Q313" t="s">
        <v>71</v>
      </c>
      <c r="R313" t="s">
        <v>69</v>
      </c>
      <c r="S313" s="42">
        <v>44129</v>
      </c>
      <c r="T313" s="4">
        <v>100</v>
      </c>
      <c r="U313" s="4">
        <f t="shared" si="65"/>
        <v>44.134078212290497</v>
      </c>
      <c r="V313" s="4">
        <f t="shared" si="66"/>
        <v>72.14484679665739</v>
      </c>
      <c r="W313" s="4">
        <f t="shared" si="67"/>
        <v>81.751824817518241</v>
      </c>
      <c r="X313" s="4">
        <f t="shared" si="68"/>
        <v>46.103328385824369</v>
      </c>
      <c r="Y313" s="4">
        <f t="shared" si="69"/>
        <v>74.114096970191241</v>
      </c>
      <c r="Z313" s="4">
        <f t="shared" si="70"/>
        <v>83.72107499105212</v>
      </c>
      <c r="AA313" s="4">
        <f t="shared" si="71"/>
        <v>-1.9692501735338723</v>
      </c>
      <c r="AB313" s="4">
        <f t="shared" si="72"/>
        <v>-1.969250173533851</v>
      </c>
      <c r="AC313" s="4">
        <f t="shared" si="73"/>
        <v>-1.9692501735338794</v>
      </c>
      <c r="AD313" s="45" t="s">
        <v>443</v>
      </c>
      <c r="AF313">
        <v>2.31</v>
      </c>
      <c r="AG313">
        <v>1.69</v>
      </c>
      <c r="AH313" s="45" t="s">
        <v>405</v>
      </c>
      <c r="AI313" s="45" t="s">
        <v>460</v>
      </c>
    </row>
    <row r="314" spans="1:35" ht="15" x14ac:dyDescent="0.25">
      <c r="A314">
        <v>1.95</v>
      </c>
      <c r="B314">
        <v>3.83</v>
      </c>
      <c r="C314">
        <v>4.0599999999999996</v>
      </c>
      <c r="D314" s="48">
        <f t="shared" si="64"/>
        <v>2.0222537283850039E-2</v>
      </c>
      <c r="E314" s="49">
        <f>IF(OR($A314="",$B314="",$C314=""),"",A314*'MPTO_working_3-way'!$I313)</f>
        <v>1.9894339477035075</v>
      </c>
      <c r="F314" s="50">
        <f>IF(OR($A314="",$B314="",$C314=""),"",B314*'MPTO_working_3-way'!$I313)</f>
        <v>3.9074523177971456</v>
      </c>
      <c r="G314" s="51">
        <f>IF(OR($A314="",$B314="",$C314=""),"",C314*'MPTO_working_3-way'!$I313)</f>
        <v>4.1421035013724303</v>
      </c>
      <c r="H314" s="17"/>
      <c r="I314" s="21"/>
      <c r="J314" s="22"/>
      <c r="K314" s="17"/>
      <c r="L314" s="21"/>
      <c r="M314" s="22"/>
      <c r="N314" s="52">
        <f t="shared" si="74"/>
        <v>50.26555423739223</v>
      </c>
      <c r="O314" s="53">
        <f t="shared" si="75"/>
        <v>25.59212291459918</v>
      </c>
      <c r="P314" s="53">
        <f t="shared" si="76"/>
        <v>24.142322848008586</v>
      </c>
      <c r="Q314" t="s">
        <v>38</v>
      </c>
      <c r="R314" t="s">
        <v>39</v>
      </c>
      <c r="S314" s="42">
        <v>44129</v>
      </c>
      <c r="T314" s="4">
        <v>100</v>
      </c>
      <c r="U314" s="4">
        <f t="shared" si="65"/>
        <v>48.717948717948723</v>
      </c>
      <c r="V314" s="4">
        <f t="shared" si="66"/>
        <v>73.890339425587456</v>
      </c>
      <c r="W314" s="4">
        <f t="shared" si="67"/>
        <v>75.369458128078819</v>
      </c>
      <c r="X314" s="4">
        <f t="shared" si="68"/>
        <v>50.740202446333718</v>
      </c>
      <c r="Y314" s="4">
        <f t="shared" si="69"/>
        <v>75.91259315397248</v>
      </c>
      <c r="Z314" s="4">
        <f t="shared" si="70"/>
        <v>77.391711856463814</v>
      </c>
      <c r="AA314" s="4">
        <f t="shared" si="71"/>
        <v>-2.022253728384996</v>
      </c>
      <c r="AB314" s="4">
        <f t="shared" si="72"/>
        <v>-2.0222537283850244</v>
      </c>
      <c r="AC314" s="4">
        <f t="shared" si="73"/>
        <v>-2.022253728384996</v>
      </c>
      <c r="AD314" s="45" t="s">
        <v>450</v>
      </c>
      <c r="AF314">
        <v>1.78</v>
      </c>
      <c r="AG314">
        <v>2.16</v>
      </c>
      <c r="AH314" s="45" t="s">
        <v>464</v>
      </c>
      <c r="AI314" s="45" t="s">
        <v>461</v>
      </c>
    </row>
    <row r="315" spans="1:35" ht="15" x14ac:dyDescent="0.25">
      <c r="A315">
        <v>2.11</v>
      </c>
      <c r="B315">
        <v>3.47</v>
      </c>
      <c r="C315">
        <v>3.82</v>
      </c>
      <c r="D315" s="48">
        <f t="shared" si="64"/>
        <v>2.3898192041487132E-2</v>
      </c>
      <c r="E315" s="49">
        <f>IF(OR($A315="",$B315="",$C315=""),"",A315*'MPTO_working_3-way'!$I314)</f>
        <v>2.1604251852075378</v>
      </c>
      <c r="F315" s="50">
        <f>IF(OR($A315="",$B315="",$C315=""),"",B315*'MPTO_working_3-way'!$I314)</f>
        <v>3.5529267263839603</v>
      </c>
      <c r="G315" s="51">
        <f>IF(OR($A315="",$B315="",$C315=""),"",C315*'MPTO_working_3-way'!$I314)</f>
        <v>3.9112910935984808</v>
      </c>
      <c r="H315" s="17"/>
      <c r="I315" s="21"/>
      <c r="J315" s="22"/>
      <c r="K315" s="17"/>
      <c r="L315" s="21"/>
      <c r="M315" s="22"/>
      <c r="N315" s="52">
        <f t="shared" si="74"/>
        <v>46.287184895224065</v>
      </c>
      <c r="O315" s="53">
        <f t="shared" si="75"/>
        <v>28.14580983542443</v>
      </c>
      <c r="P315" s="53">
        <f t="shared" si="76"/>
        <v>25.567005269351512</v>
      </c>
      <c r="Q315" t="s">
        <v>279</v>
      </c>
      <c r="R315" t="s">
        <v>249</v>
      </c>
      <c r="S315" s="42">
        <v>44129</v>
      </c>
      <c r="T315" s="4">
        <v>100</v>
      </c>
      <c r="U315" s="4">
        <f t="shared" si="65"/>
        <v>52.606635071090047</v>
      </c>
      <c r="V315" s="4">
        <f t="shared" si="66"/>
        <v>71.181556195965413</v>
      </c>
      <c r="W315" s="4">
        <f t="shared" si="67"/>
        <v>73.821989528795811</v>
      </c>
      <c r="X315" s="4">
        <f t="shared" si="68"/>
        <v>54.996454275238769</v>
      </c>
      <c r="Y315" s="4">
        <f t="shared" si="69"/>
        <v>73.571375400114135</v>
      </c>
      <c r="Z315" s="4">
        <f t="shared" si="70"/>
        <v>76.211808732944533</v>
      </c>
      <c r="AA315" s="4">
        <f t="shared" si="71"/>
        <v>-2.3898192041487221</v>
      </c>
      <c r="AB315" s="4">
        <f t="shared" si="72"/>
        <v>-2.3898192041487221</v>
      </c>
      <c r="AC315" s="4">
        <f t="shared" si="73"/>
        <v>-2.3898192041487221</v>
      </c>
      <c r="AD315" s="45" t="s">
        <v>451</v>
      </c>
      <c r="AF315">
        <v>2.25</v>
      </c>
      <c r="AG315">
        <v>1.71</v>
      </c>
      <c r="AI315" s="45" t="s">
        <v>463</v>
      </c>
    </row>
    <row r="316" spans="1:35" ht="15" x14ac:dyDescent="0.25">
      <c r="A316">
        <v>1.96</v>
      </c>
      <c r="B316">
        <v>3.68</v>
      </c>
      <c r="C316">
        <v>4.1100000000000003</v>
      </c>
      <c r="D316" s="48">
        <f t="shared" si="64"/>
        <v>2.5252214500525616E-2</v>
      </c>
      <c r="E316" s="49">
        <f>IF(OR($A316="",$B316="",$C316=""),"",A316*'MPTO_working_3-way'!$I315)</f>
        <v>2.0094943404210301</v>
      </c>
      <c r="F316" s="50">
        <f>IF(OR($A316="",$B316="",$C316=""),"",B316*'MPTO_working_3-way'!$I315)</f>
        <v>3.7729281493619342</v>
      </c>
      <c r="G316" s="51">
        <f>IF(OR($A316="",$B316="",$C316=""),"",C316*'MPTO_working_3-way'!$I315)</f>
        <v>4.2137866015971603</v>
      </c>
      <c r="H316" s="17"/>
      <c r="I316" s="21"/>
      <c r="J316" s="22"/>
      <c r="K316" s="17"/>
      <c r="L316" s="21"/>
      <c r="M316" s="22"/>
      <c r="N316" s="52">
        <f t="shared" si="74"/>
        <v>49.763762946974985</v>
      </c>
      <c r="O316" s="53">
        <f t="shared" si="75"/>
        <v>26.504612873932331</v>
      </c>
      <c r="P316" s="53">
        <f t="shared" si="76"/>
        <v>23.731624179092695</v>
      </c>
      <c r="Q316" t="s">
        <v>248</v>
      </c>
      <c r="R316" t="s">
        <v>276</v>
      </c>
      <c r="S316" s="42">
        <v>44129</v>
      </c>
      <c r="T316" s="4">
        <v>100</v>
      </c>
      <c r="U316" s="4">
        <f t="shared" si="65"/>
        <v>48.979591836734699</v>
      </c>
      <c r="V316" s="4">
        <f t="shared" si="66"/>
        <v>72.826086956521735</v>
      </c>
      <c r="W316" s="4">
        <f t="shared" si="67"/>
        <v>75.669099756691011</v>
      </c>
      <c r="X316" s="4">
        <f t="shared" si="68"/>
        <v>51.504813286787268</v>
      </c>
      <c r="Y316" s="4">
        <f t="shared" si="69"/>
        <v>75.351308406574319</v>
      </c>
      <c r="Z316" s="4">
        <f t="shared" si="70"/>
        <v>78.194321206743567</v>
      </c>
      <c r="AA316" s="4">
        <f t="shared" si="71"/>
        <v>-2.5252214500525696</v>
      </c>
      <c r="AB316" s="4">
        <f t="shared" si="72"/>
        <v>-2.5252214500525838</v>
      </c>
      <c r="AC316" s="4">
        <f t="shared" si="73"/>
        <v>-2.5252214500525554</v>
      </c>
      <c r="AD316" s="45" t="s">
        <v>452</v>
      </c>
      <c r="AF316">
        <v>2.13</v>
      </c>
      <c r="AG316">
        <v>1.79</v>
      </c>
      <c r="AH316" s="45" t="s">
        <v>404</v>
      </c>
      <c r="AI316" s="45" t="s">
        <v>460</v>
      </c>
    </row>
    <row r="317" spans="1:35" ht="15" x14ac:dyDescent="0.25">
      <c r="A317">
        <v>2.25</v>
      </c>
      <c r="B317">
        <v>3.88</v>
      </c>
      <c r="C317">
        <v>3.13</v>
      </c>
      <c r="D317" s="48">
        <f t="shared" si="64"/>
        <v>2.1665221098704723E-2</v>
      </c>
      <c r="E317" s="49">
        <f>IF(OR($A317="",$B317="",$C317=""),"",A317*'MPTO_working_3-way'!$I316)</f>
        <v>2.2987467474720855</v>
      </c>
      <c r="F317" s="50">
        <f>IF(OR($A317="",$B317="",$C317=""),"",B317*'MPTO_working_3-way'!$I316)</f>
        <v>3.964061057862974</v>
      </c>
      <c r="G317" s="51">
        <f>IF(OR($A317="",$B317="",$C317=""),"",C317*'MPTO_working_3-way'!$I316)</f>
        <v>3.1978121420389458</v>
      </c>
      <c r="H317" s="17"/>
      <c r="I317" s="21"/>
      <c r="J317" s="22"/>
      <c r="K317" s="17"/>
      <c r="L317" s="21"/>
      <c r="M317" s="22"/>
      <c r="N317" s="52">
        <f t="shared" si="74"/>
        <v>43.501964759697536</v>
      </c>
      <c r="O317" s="53">
        <f t="shared" si="75"/>
        <v>25.226654821989552</v>
      </c>
      <c r="P317" s="53">
        <f t="shared" si="76"/>
        <v>31.271380418312926</v>
      </c>
      <c r="Q317" t="s">
        <v>277</v>
      </c>
      <c r="R317" t="s">
        <v>275</v>
      </c>
      <c r="S317" s="42">
        <v>44129</v>
      </c>
      <c r="T317" s="4">
        <v>100</v>
      </c>
      <c r="U317" s="4">
        <f t="shared" si="65"/>
        <v>55.55555555555555</v>
      </c>
      <c r="V317" s="4">
        <f t="shared" si="66"/>
        <v>74.226804123711347</v>
      </c>
      <c r="W317" s="4">
        <f t="shared" si="67"/>
        <v>68.051118210862612</v>
      </c>
      <c r="X317" s="4">
        <f t="shared" si="68"/>
        <v>57.722077665426042</v>
      </c>
      <c r="Y317" s="4">
        <f t="shared" si="69"/>
        <v>76.393326233581817</v>
      </c>
      <c r="Z317" s="4">
        <f t="shared" si="70"/>
        <v>70.217640320733096</v>
      </c>
      <c r="AA317" s="4">
        <f t="shared" si="71"/>
        <v>-2.1665221098704919</v>
      </c>
      <c r="AB317" s="4">
        <f t="shared" si="72"/>
        <v>-2.1665221098704706</v>
      </c>
      <c r="AC317" s="4">
        <f t="shared" si="73"/>
        <v>-2.1665221098704848</v>
      </c>
      <c r="AD317" s="45" t="s">
        <v>411</v>
      </c>
      <c r="AF317">
        <v>1.88</v>
      </c>
      <c r="AG317">
        <v>2.0299999999999998</v>
      </c>
      <c r="AH317" s="45" t="s">
        <v>466</v>
      </c>
      <c r="AI317" s="45" t="s">
        <v>460</v>
      </c>
    </row>
    <row r="318" spans="1:35" ht="15" x14ac:dyDescent="0.25">
      <c r="A318">
        <v>2.39</v>
      </c>
      <c r="B318">
        <v>3.5</v>
      </c>
      <c r="C318">
        <v>3.14</v>
      </c>
      <c r="D318" s="48">
        <f t="shared" si="64"/>
        <v>2.2595665134907739E-2</v>
      </c>
      <c r="E318" s="49">
        <f>IF(OR($A318="",$B318="",$C318=""),"",A318*'MPTO_working_3-way'!$I317)</f>
        <v>2.4440036396724296</v>
      </c>
      <c r="F318" s="50">
        <f>IF(OR($A318="",$B318="",$C318=""),"",B318*'MPTO_working_3-way'!$I317)</f>
        <v>3.579084827972177</v>
      </c>
      <c r="G318" s="51">
        <f>IF(OR($A318="",$B318="",$C318=""),"",C318*'MPTO_working_3-way'!$I317)</f>
        <v>3.2109503885236106</v>
      </c>
      <c r="H318" s="17"/>
      <c r="I318" s="21"/>
      <c r="J318" s="22"/>
      <c r="K318" s="17"/>
      <c r="L318" s="21"/>
      <c r="M318" s="22"/>
      <c r="N318" s="52">
        <f t="shared" si="74"/>
        <v>40.916469344294029</v>
      </c>
      <c r="O318" s="53">
        <f t="shared" si="75"/>
        <v>27.940103352246499</v>
      </c>
      <c r="P318" s="53">
        <f t="shared" si="76"/>
        <v>31.143427303459468</v>
      </c>
      <c r="Q318" t="s">
        <v>284</v>
      </c>
      <c r="R318" t="s">
        <v>285</v>
      </c>
      <c r="S318" s="42">
        <v>44129</v>
      </c>
      <c r="T318" s="4">
        <v>100</v>
      </c>
      <c r="U318" s="4">
        <f t="shared" si="65"/>
        <v>58.15899581589958</v>
      </c>
      <c r="V318" s="4">
        <f t="shared" si="66"/>
        <v>71.428571428571431</v>
      </c>
      <c r="W318" s="4">
        <f t="shared" si="67"/>
        <v>68.152866242038215</v>
      </c>
      <c r="X318" s="4">
        <f t="shared" si="68"/>
        <v>60.418562329390355</v>
      </c>
      <c r="Y318" s="4">
        <f t="shared" si="69"/>
        <v>73.688137942062198</v>
      </c>
      <c r="Z318" s="4">
        <f t="shared" si="70"/>
        <v>70.412432755528982</v>
      </c>
      <c r="AA318" s="4">
        <f t="shared" si="71"/>
        <v>-2.2595665134907748</v>
      </c>
      <c r="AB318" s="4">
        <f t="shared" si="72"/>
        <v>-2.2595665134907676</v>
      </c>
      <c r="AC318" s="4">
        <f t="shared" si="73"/>
        <v>-2.2595665134907676</v>
      </c>
      <c r="AD318" s="45" t="s">
        <v>443</v>
      </c>
      <c r="AF318">
        <v>2.2400000000000002</v>
      </c>
      <c r="AG318">
        <v>1.71</v>
      </c>
      <c r="AH318" s="45" t="s">
        <v>404</v>
      </c>
      <c r="AI318" s="45" t="s">
        <v>460</v>
      </c>
    </row>
    <row r="319" spans="1:35" ht="15" x14ac:dyDescent="0.25">
      <c r="A319">
        <v>2.21</v>
      </c>
      <c r="B319">
        <v>3.37</v>
      </c>
      <c r="C319">
        <v>3.58</v>
      </c>
      <c r="D319" s="48">
        <f t="shared" si="64"/>
        <v>2.8554201765863318E-2</v>
      </c>
      <c r="E319" s="49">
        <f>IF(OR($A319="",$B319="",$C319=""),"",A319*'MPTO_working_3-way'!$I318)</f>
        <v>2.2731047859025577</v>
      </c>
      <c r="F319" s="50">
        <f>IF(OR($A319="",$B319="",$C319=""),"",B319*'MPTO_working_3-way'!$I318)</f>
        <v>3.4662276599509596</v>
      </c>
      <c r="G319" s="51">
        <f>IF(OR($A319="",$B319="",$C319=""),"",C319*'MPTO_working_3-way'!$I318)</f>
        <v>3.6822240423217907</v>
      </c>
      <c r="H319" s="17"/>
      <c r="I319" s="21"/>
      <c r="J319" s="22"/>
      <c r="K319" s="17"/>
      <c r="L319" s="21"/>
      <c r="M319" s="22"/>
      <c r="N319" s="52">
        <f t="shared" si="74"/>
        <v>43.992692558734845</v>
      </c>
      <c r="O319" s="53">
        <f t="shared" si="75"/>
        <v>28.849807286291984</v>
      </c>
      <c r="P319" s="53">
        <f t="shared" si="76"/>
        <v>27.157500154973178</v>
      </c>
      <c r="Q319" t="s">
        <v>283</v>
      </c>
      <c r="R319" t="s">
        <v>273</v>
      </c>
      <c r="S319" s="42">
        <v>44129</v>
      </c>
      <c r="T319" s="4">
        <v>100</v>
      </c>
      <c r="U319" s="4">
        <f t="shared" si="65"/>
        <v>54.751131221719454</v>
      </c>
      <c r="V319" s="4">
        <f t="shared" si="66"/>
        <v>70.326409495548958</v>
      </c>
      <c r="W319" s="4">
        <f t="shared" si="67"/>
        <v>72.067039106145245</v>
      </c>
      <c r="X319" s="4">
        <f t="shared" si="68"/>
        <v>57.606551398305783</v>
      </c>
      <c r="Y319" s="4">
        <f t="shared" si="69"/>
        <v>73.181829672135294</v>
      </c>
      <c r="Z319" s="4">
        <f t="shared" si="70"/>
        <v>74.92245928273158</v>
      </c>
      <c r="AA319" s="4">
        <f t="shared" si="71"/>
        <v>-2.8554201765863283</v>
      </c>
      <c r="AB319" s="4">
        <f t="shared" si="72"/>
        <v>-2.8554201765863354</v>
      </c>
      <c r="AC319" s="4">
        <f t="shared" si="73"/>
        <v>-2.8554201765863354</v>
      </c>
      <c r="AD319" s="45" t="s">
        <v>451</v>
      </c>
      <c r="AF319">
        <v>2.39</v>
      </c>
      <c r="AG319">
        <v>1.63</v>
      </c>
      <c r="AH319" s="45" t="s">
        <v>467</v>
      </c>
      <c r="AI319" s="45" t="s">
        <v>460</v>
      </c>
    </row>
    <row r="320" spans="1:35" ht="15" x14ac:dyDescent="0.25">
      <c r="A320">
        <v>3.45</v>
      </c>
      <c r="B320">
        <v>3.54</v>
      </c>
      <c r="C320">
        <v>2.2200000000000002</v>
      </c>
      <c r="D320" s="48">
        <f t="shared" si="64"/>
        <v>2.2791398620433334E-2</v>
      </c>
      <c r="E320" s="49">
        <f>IF(OR($A320="",$B320="",$C320=""),"",A320*'MPTO_working_3-way'!$I319)</f>
        <v>3.5286303252404951</v>
      </c>
      <c r="F320" s="50">
        <f>IF(OR($A320="",$B320="",$C320=""),"",B320*'MPTO_working_3-way'!$I319)</f>
        <v>3.6206815511163342</v>
      </c>
      <c r="G320" s="51">
        <f>IF(OR($A320="",$B320="",$C320=""),"",C320*'MPTO_working_3-way'!$I319)</f>
        <v>2.2705969049373622</v>
      </c>
      <c r="H320" s="17"/>
      <c r="I320" s="21"/>
      <c r="J320" s="22"/>
      <c r="K320" s="17"/>
      <c r="L320" s="21"/>
      <c r="M320" s="22"/>
      <c r="N320" s="52">
        <f t="shared" si="74"/>
        <v>28.339607944956509</v>
      </c>
      <c r="O320" s="53">
        <f t="shared" si="75"/>
        <v>27.619109437881338</v>
      </c>
      <c r="P320" s="53">
        <f t="shared" si="76"/>
        <v>44.041282617162139</v>
      </c>
      <c r="Q320" t="s">
        <v>278</v>
      </c>
      <c r="R320" t="s">
        <v>252</v>
      </c>
      <c r="S320" s="42">
        <v>44129</v>
      </c>
      <c r="T320" s="4">
        <v>100</v>
      </c>
      <c r="U320" s="4">
        <f t="shared" si="65"/>
        <v>71.014492753623188</v>
      </c>
      <c r="V320" s="4">
        <f t="shared" si="66"/>
        <v>71.751412429378533</v>
      </c>
      <c r="W320" s="4">
        <f t="shared" si="67"/>
        <v>54.954954954954964</v>
      </c>
      <c r="X320" s="4">
        <f t="shared" si="68"/>
        <v>73.29363261566651</v>
      </c>
      <c r="Y320" s="4">
        <f t="shared" si="69"/>
        <v>74.030552291421856</v>
      </c>
      <c r="Z320" s="4">
        <f t="shared" si="70"/>
        <v>57.234094816998279</v>
      </c>
      <c r="AA320" s="4">
        <f t="shared" si="71"/>
        <v>-2.2791398620433228</v>
      </c>
      <c r="AB320" s="4">
        <f t="shared" si="72"/>
        <v>-2.2791398620433228</v>
      </c>
      <c r="AC320" s="4">
        <f t="shared" si="73"/>
        <v>-2.2791398620433156</v>
      </c>
      <c r="AD320" s="45" t="s">
        <v>411</v>
      </c>
      <c r="AF320">
        <v>2.15</v>
      </c>
      <c r="AG320">
        <v>1.78</v>
      </c>
      <c r="AH320" s="45" t="s">
        <v>405</v>
      </c>
      <c r="AI320" s="45" t="s">
        <v>460</v>
      </c>
    </row>
    <row r="321" spans="1:35" ht="15" x14ac:dyDescent="0.25">
      <c r="A321">
        <v>1.7</v>
      </c>
      <c r="B321">
        <v>4.42</v>
      </c>
      <c r="C321">
        <v>4.7699999999999996</v>
      </c>
      <c r="D321" s="48">
        <f t="shared" si="64"/>
        <v>2.4123243879070833E-2</v>
      </c>
      <c r="E321" s="49">
        <f>IF(OR($A321="",$B321="",$C321=""),"",A321*'MPTO_working_3-way'!$I320)</f>
        <v>1.7410095145944204</v>
      </c>
      <c r="F321" s="50">
        <f>IF(OR($A321="",$B321="",$C321=""),"",B321*'MPTO_working_3-way'!$I320)</f>
        <v>4.5266247379454931</v>
      </c>
      <c r="G321" s="51">
        <f>IF(OR($A321="",$B321="",$C321=""),"",C321*'MPTO_working_3-way'!$I320)</f>
        <v>4.8850678733031678</v>
      </c>
      <c r="H321" s="17"/>
      <c r="I321" s="21"/>
      <c r="J321" s="22"/>
      <c r="K321" s="17"/>
      <c r="L321" s="21"/>
      <c r="M321" s="22"/>
      <c r="N321" s="52">
        <f t="shared" si="74"/>
        <v>57.437939977769538</v>
      </c>
      <c r="O321" s="53">
        <f t="shared" si="75"/>
        <v>22.091515376065207</v>
      </c>
      <c r="P321" s="53">
        <f t="shared" si="76"/>
        <v>20.470544646165244</v>
      </c>
      <c r="Q321" t="s">
        <v>282</v>
      </c>
      <c r="R321" t="s">
        <v>272</v>
      </c>
      <c r="S321" s="42">
        <v>44129</v>
      </c>
      <c r="T321" s="4">
        <v>100</v>
      </c>
      <c r="U321" s="4">
        <f t="shared" si="65"/>
        <v>41.176470588235297</v>
      </c>
      <c r="V321" s="4">
        <f t="shared" si="66"/>
        <v>77.375565610859724</v>
      </c>
      <c r="W321" s="4">
        <f t="shared" si="67"/>
        <v>79.035639412997895</v>
      </c>
      <c r="X321" s="4">
        <f t="shared" si="68"/>
        <v>43.588794976142367</v>
      </c>
      <c r="Y321" s="4">
        <f t="shared" si="69"/>
        <v>79.787889998766801</v>
      </c>
      <c r="Z321" s="4">
        <f t="shared" si="70"/>
        <v>81.447963800904972</v>
      </c>
      <c r="AA321" s="4">
        <f t="shared" si="71"/>
        <v>-2.4123243879070699</v>
      </c>
      <c r="AB321" s="4">
        <f t="shared" si="72"/>
        <v>-2.412324387907077</v>
      </c>
      <c r="AC321" s="4">
        <f t="shared" si="73"/>
        <v>-2.412324387907077</v>
      </c>
      <c r="AD321" s="45" t="s">
        <v>411</v>
      </c>
      <c r="AF321">
        <v>1.58</v>
      </c>
      <c r="AG321">
        <v>2.5099999999999998</v>
      </c>
      <c r="AH321" s="45" t="s">
        <v>456</v>
      </c>
      <c r="AI321" s="45" t="s">
        <v>460</v>
      </c>
    </row>
    <row r="322" spans="1:35" ht="15" x14ac:dyDescent="0.25">
      <c r="A322">
        <v>2.0499999999999998</v>
      </c>
      <c r="B322">
        <v>3.67</v>
      </c>
      <c r="C322">
        <v>3.43</v>
      </c>
      <c r="D322" s="48">
        <f t="shared" si="64"/>
        <v>5.1829631585851299E-2</v>
      </c>
      <c r="E322" s="49">
        <f>IF(OR($A322="",$B322="",$C322=""),"",A322*'MPTO_working_3-way'!$I321)</f>
        <v>2.1562507447509951</v>
      </c>
      <c r="F322" s="50">
        <f>IF(OR($A322="",$B322="",$C322=""),"",B322*'MPTO_working_3-way'!$I321)</f>
        <v>3.8602147479200744</v>
      </c>
      <c r="G322" s="51">
        <f>IF(OR($A322="",$B322="",$C322=""),"",C322*'MPTO_working_3-way'!$I321)</f>
        <v>3.6077756363394702</v>
      </c>
      <c r="H322" s="17"/>
      <c r="I322" s="21"/>
      <c r="J322" s="22"/>
      <c r="K322" s="17"/>
      <c r="L322" s="21"/>
      <c r="M322" s="22"/>
      <c r="N322" s="52">
        <f t="shared" si="74"/>
        <v>46.376795576039584</v>
      </c>
      <c r="O322" s="53">
        <f t="shared" si="75"/>
        <v>25.90529453157524</v>
      </c>
      <c r="P322" s="53">
        <f t="shared" si="76"/>
        <v>27.717909892385169</v>
      </c>
      <c r="Q322" t="s">
        <v>346</v>
      </c>
      <c r="R322" t="s">
        <v>93</v>
      </c>
      <c r="S322" s="42">
        <v>44129</v>
      </c>
      <c r="T322" s="4">
        <v>100</v>
      </c>
      <c r="U322" s="4">
        <f t="shared" si="65"/>
        <v>51.219512195121943</v>
      </c>
      <c r="V322" s="4">
        <f t="shared" si="66"/>
        <v>72.752043596730246</v>
      </c>
      <c r="W322" s="4">
        <f t="shared" si="67"/>
        <v>70.845481049562679</v>
      </c>
      <c r="X322" s="4">
        <f t="shared" si="68"/>
        <v>56.402475353707068</v>
      </c>
      <c r="Y322" s="4">
        <f t="shared" si="69"/>
        <v>77.935006755315371</v>
      </c>
      <c r="Z322" s="4">
        <f t="shared" si="70"/>
        <v>76.028444208147803</v>
      </c>
      <c r="AA322" s="4">
        <f t="shared" si="71"/>
        <v>-5.1829631585851246</v>
      </c>
      <c r="AB322" s="4">
        <f t="shared" si="72"/>
        <v>-5.1829631585851246</v>
      </c>
      <c r="AC322" s="4">
        <f t="shared" si="73"/>
        <v>-5.1829631585851246</v>
      </c>
      <c r="AD322" s="45" t="s">
        <v>450</v>
      </c>
      <c r="AF322">
        <v>1.94</v>
      </c>
      <c r="AG322">
        <v>1.88</v>
      </c>
      <c r="AH322" s="45" t="s">
        <v>406</v>
      </c>
      <c r="AI322" s="45" t="s">
        <v>461</v>
      </c>
    </row>
    <row r="323" spans="1:35" ht="15" x14ac:dyDescent="0.25">
      <c r="A323">
        <v>2.56</v>
      </c>
      <c r="B323">
        <v>2.82</v>
      </c>
      <c r="C323">
        <v>3.29</v>
      </c>
      <c r="D323" s="48">
        <f t="shared" si="64"/>
        <v>4.9186296859169198E-2</v>
      </c>
      <c r="E323" s="49">
        <f>IF(OR($A323="",$B323="",$C323=""),"",A323*'MPTO_working_3-way'!$I322)</f>
        <v>2.6859169199594732</v>
      </c>
      <c r="F323" s="50">
        <f>IF(OR($A323="",$B323="",$C323=""),"",B323*'MPTO_working_3-way'!$I322)</f>
        <v>2.9587053571428568</v>
      </c>
      <c r="G323" s="51">
        <f>IF(OR($A323="",$B323="",$C323=""),"",C323*'MPTO_working_3-way'!$I322)</f>
        <v>3.4518229166666665</v>
      </c>
      <c r="H323" s="17"/>
      <c r="I323" s="21"/>
      <c r="J323" s="22"/>
      <c r="K323" s="17"/>
      <c r="L323" s="21"/>
      <c r="M323" s="22"/>
      <c r="N323" s="52">
        <f t="shared" si="74"/>
        <v>37.231233496793664</v>
      </c>
      <c r="O323" s="53">
        <f t="shared" si="75"/>
        <v>33.79856657864957</v>
      </c>
      <c r="P323" s="53">
        <f t="shared" si="76"/>
        <v>28.970199924556773</v>
      </c>
      <c r="Q323" t="s">
        <v>408</v>
      </c>
      <c r="R323" t="s">
        <v>288</v>
      </c>
      <c r="S323" s="42">
        <v>44129</v>
      </c>
      <c r="T323" s="4">
        <v>100</v>
      </c>
      <c r="U323" s="4">
        <f t="shared" si="65"/>
        <v>60.9375</v>
      </c>
      <c r="V323" s="4">
        <f t="shared" si="66"/>
        <v>64.539007092198588</v>
      </c>
      <c r="W323" s="4">
        <f t="shared" si="67"/>
        <v>69.6048632218845</v>
      </c>
      <c r="X323" s="4">
        <f t="shared" si="68"/>
        <v>65.856129685916926</v>
      </c>
      <c r="Y323" s="4">
        <f t="shared" si="69"/>
        <v>69.4576367781155</v>
      </c>
      <c r="Z323" s="4">
        <f t="shared" si="70"/>
        <v>74.523492907801426</v>
      </c>
      <c r="AA323" s="4">
        <f t="shared" si="71"/>
        <v>-4.9186296859169261</v>
      </c>
      <c r="AB323" s="4">
        <f t="shared" si="72"/>
        <v>-4.9186296859169119</v>
      </c>
      <c r="AC323" s="4">
        <f t="shared" si="73"/>
        <v>-4.9186296859169261</v>
      </c>
      <c r="AD323" s="45" t="s">
        <v>443</v>
      </c>
      <c r="AF323">
        <v>2.5099999999999998</v>
      </c>
      <c r="AG323">
        <v>1.53</v>
      </c>
      <c r="AI323" s="45" t="s">
        <v>463</v>
      </c>
    </row>
    <row r="324" spans="1:35" ht="15" x14ac:dyDescent="0.25">
      <c r="A324">
        <v>4.8099999999999996</v>
      </c>
      <c r="B324">
        <v>3.69</v>
      </c>
      <c r="C324">
        <v>1.74</v>
      </c>
      <c r="D324" s="48">
        <f t="shared" si="64"/>
        <v>5.3615561605468987E-2</v>
      </c>
      <c r="E324" s="49">
        <f>IF(OR($A324="",$B324="",$C324=""),"",A324*'MPTO_working_3-way'!$I323)</f>
        <v>5.0678908513223053</v>
      </c>
      <c r="F324" s="50">
        <f>IF(OR($A324="",$B324="",$C324=""),"",B324*'MPTO_working_3-way'!$I323)</f>
        <v>3.8878414223241804</v>
      </c>
      <c r="G324" s="51">
        <f>IF(OR($A324="",$B324="",$C324=""),"",C324*'MPTO_working_3-way'!$I323)</f>
        <v>1.833291077193516</v>
      </c>
      <c r="H324" s="17"/>
      <c r="I324" s="21"/>
      <c r="J324" s="22"/>
      <c r="K324" s="17"/>
      <c r="L324" s="21"/>
      <c r="M324" s="22"/>
      <c r="N324" s="52">
        <f t="shared" si="74"/>
        <v>19.732074532329001</v>
      </c>
      <c r="O324" s="53">
        <f t="shared" si="75"/>
        <v>25.72121368577303</v>
      </c>
      <c r="P324" s="53">
        <f t="shared" si="76"/>
        <v>54.546711781897983</v>
      </c>
      <c r="Q324" t="s">
        <v>403</v>
      </c>
      <c r="R324" t="s">
        <v>92</v>
      </c>
      <c r="S324" s="42">
        <v>44129</v>
      </c>
      <c r="T324" s="4">
        <v>100</v>
      </c>
      <c r="U324" s="4">
        <f t="shared" si="65"/>
        <v>79.209979209979196</v>
      </c>
      <c r="V324" s="4">
        <f t="shared" si="66"/>
        <v>72.899728997289984</v>
      </c>
      <c r="W324" s="4">
        <f t="shared" si="67"/>
        <v>42.528735632183903</v>
      </c>
      <c r="X324" s="4">
        <f t="shared" si="68"/>
        <v>84.571535370526121</v>
      </c>
      <c r="Y324" s="4">
        <f t="shared" si="69"/>
        <v>78.26128515783688</v>
      </c>
      <c r="Z324" s="4">
        <f t="shared" si="70"/>
        <v>47.890291792730821</v>
      </c>
      <c r="AA324" s="4">
        <f t="shared" si="71"/>
        <v>-5.3615561605469253</v>
      </c>
      <c r="AB324" s="4">
        <f t="shared" si="72"/>
        <v>-5.3615561605468969</v>
      </c>
      <c r="AC324" s="4">
        <f t="shared" si="73"/>
        <v>-5.3615561605469182</v>
      </c>
      <c r="AD324" s="45" t="s">
        <v>443</v>
      </c>
      <c r="AF324">
        <v>1.99</v>
      </c>
      <c r="AG324">
        <v>1.84</v>
      </c>
      <c r="AH324" s="45" t="s">
        <v>464</v>
      </c>
      <c r="AI324" s="45" t="s">
        <v>460</v>
      </c>
    </row>
    <row r="325" spans="1:35" ht="15" x14ac:dyDescent="0.25">
      <c r="A325">
        <v>2.11</v>
      </c>
      <c r="B325">
        <v>3.65</v>
      </c>
      <c r="C325">
        <v>3.63</v>
      </c>
      <c r="D325" s="48">
        <f t="shared" ref="D325:D388" si="77">IF(OR($A325="",$B325="",$C325=""),"",(1/A325)+(1/B325)+(1/C325)-1)</f>
        <v>2.3388345692737289E-2</v>
      </c>
      <c r="E325" s="49">
        <f>IF(OR($A325="",$B325="",$C325=""),"",A325*'MPTO_working_3-way'!$I324)</f>
        <v>2.1593494094116754</v>
      </c>
      <c r="F325" s="50">
        <f>IF(OR($A325="",$B325="",$C325=""),"",B325*'MPTO_working_3-way'!$I324)</f>
        <v>3.7353674617784911</v>
      </c>
      <c r="G325" s="51">
        <f>IF(OR($A325="",$B325="",$C325=""),"",C325*'MPTO_working_3-way'!$I324)</f>
        <v>3.7148996948646364</v>
      </c>
      <c r="H325" s="17"/>
      <c r="I325" s="21"/>
      <c r="J325" s="22"/>
      <c r="K325" s="17"/>
      <c r="L325" s="21"/>
      <c r="M325" s="22"/>
      <c r="N325" s="52">
        <f t="shared" si="74"/>
        <v>46.310244911797511</v>
      </c>
      <c r="O325" s="53">
        <f t="shared" si="75"/>
        <v>26.771127880518559</v>
      </c>
      <c r="P325" s="53">
        <f t="shared" si="76"/>
        <v>26.918627207683947</v>
      </c>
      <c r="Q325" t="s">
        <v>95</v>
      </c>
      <c r="R325" t="s">
        <v>206</v>
      </c>
      <c r="S325" s="42">
        <v>44129</v>
      </c>
      <c r="T325" s="4">
        <v>100</v>
      </c>
      <c r="U325" s="4">
        <f t="shared" ref="U325:U367" si="78">(1/A325)*((T325*A325)-T325)</f>
        <v>52.606635071090047</v>
      </c>
      <c r="V325" s="4">
        <f t="shared" ref="V325:V367" si="79">(1/B325)*((T325*B325)-T325)</f>
        <v>72.602739726027394</v>
      </c>
      <c r="W325" s="4">
        <f t="shared" ref="W325:W367" si="80">(1/C325)*((T325*C325)-T325)</f>
        <v>72.451790633608823</v>
      </c>
      <c r="X325" s="4">
        <f t="shared" ref="X325:X367" si="81">((1/B325)+(1/C325))*T325</f>
        <v>54.94546964036379</v>
      </c>
      <c r="Y325" s="4">
        <f t="shared" ref="Y325:Y367" si="82">((1/A325)+(1/C325))*T325</f>
        <v>74.941574295301137</v>
      </c>
      <c r="Z325" s="4">
        <f t="shared" ref="Z325:Z367" si="83">((1/A325)+(1/B325))*T325</f>
        <v>74.790625202882552</v>
      </c>
      <c r="AA325" s="4">
        <f t="shared" ref="AA325:AA367" si="84">U325-X325</f>
        <v>-2.3388345692737431</v>
      </c>
      <c r="AB325" s="4">
        <f t="shared" ref="AB325:AB367" si="85">V325-Y325</f>
        <v>-2.3388345692737431</v>
      </c>
      <c r="AC325" s="4">
        <f t="shared" ref="AC325:AC367" si="86">W325-Z325</f>
        <v>-2.3388345692737289</v>
      </c>
      <c r="AD325" s="45" t="s">
        <v>411</v>
      </c>
      <c r="AF325">
        <v>1.88</v>
      </c>
      <c r="AG325">
        <v>2.0299999999999998</v>
      </c>
      <c r="AH325" s="45" t="s">
        <v>465</v>
      </c>
      <c r="AI325" s="45" t="s">
        <v>460</v>
      </c>
    </row>
    <row r="326" spans="1:35" ht="15" x14ac:dyDescent="0.25">
      <c r="A326">
        <v>8.36</v>
      </c>
      <c r="B326">
        <v>5.64</v>
      </c>
      <c r="C326">
        <v>1.37</v>
      </c>
      <c r="D326" s="48">
        <f t="shared" si="77"/>
        <v>2.6849196718659929E-2</v>
      </c>
      <c r="E326" s="49">
        <f>IF(OR($A326="",$B326="",$C326=""),"",A326*'MPTO_working_3-way'!$I325)</f>
        <v>8.5844592845679966</v>
      </c>
      <c r="F326" s="50">
        <f>IF(OR($A326="",$B326="",$C326=""),"",B326*'MPTO_working_3-way'!$I325)</f>
        <v>5.7914294694932416</v>
      </c>
      <c r="G326" s="51">
        <f>IF(OR($A326="",$B326="",$C326=""),"",C326*'MPTO_working_3-way'!$I325)</f>
        <v>1.4067833995045642</v>
      </c>
      <c r="H326" s="17"/>
      <c r="I326" s="21"/>
      <c r="J326" s="22"/>
      <c r="K326" s="17"/>
      <c r="L326" s="21"/>
      <c r="M326" s="22"/>
      <c r="N326" s="52">
        <f t="shared" si="74"/>
        <v>11.648957340827133</v>
      </c>
      <c r="O326" s="53">
        <f t="shared" si="75"/>
        <v>17.266894214417526</v>
      </c>
      <c r="P326" s="53">
        <f t="shared" si="76"/>
        <v>71.084148444755343</v>
      </c>
      <c r="Q326" t="s">
        <v>199</v>
      </c>
      <c r="R326" t="s">
        <v>97</v>
      </c>
      <c r="S326" s="42">
        <v>44129</v>
      </c>
      <c r="T326" s="4">
        <v>100</v>
      </c>
      <c r="U326" s="4">
        <f t="shared" si="78"/>
        <v>88.038277511961738</v>
      </c>
      <c r="V326" s="4">
        <f t="shared" si="79"/>
        <v>82.269503546099287</v>
      </c>
      <c r="W326" s="4">
        <f t="shared" si="80"/>
        <v>27.007299270072991</v>
      </c>
      <c r="X326" s="4">
        <f t="shared" si="81"/>
        <v>90.723197183827722</v>
      </c>
      <c r="Y326" s="4">
        <f t="shared" si="82"/>
        <v>84.954423217965285</v>
      </c>
      <c r="Z326" s="4">
        <f t="shared" si="83"/>
        <v>29.692218941938986</v>
      </c>
      <c r="AA326" s="4">
        <f t="shared" si="84"/>
        <v>-2.684919671865984</v>
      </c>
      <c r="AB326" s="4">
        <f t="shared" si="85"/>
        <v>-2.6849196718659982</v>
      </c>
      <c r="AC326" s="4">
        <f t="shared" si="86"/>
        <v>-2.6849196718659947</v>
      </c>
      <c r="AD326" s="45" t="s">
        <v>410</v>
      </c>
      <c r="AF326">
        <v>1.43</v>
      </c>
      <c r="AG326">
        <v>3.01</v>
      </c>
      <c r="AH326" s="45" t="s">
        <v>455</v>
      </c>
      <c r="AI326" s="45" t="s">
        <v>460</v>
      </c>
    </row>
    <row r="327" spans="1:35" ht="15" x14ac:dyDescent="0.25">
      <c r="A327">
        <v>2.11</v>
      </c>
      <c r="B327">
        <v>3.47</v>
      </c>
      <c r="C327">
        <v>3.55</v>
      </c>
      <c r="D327" s="48">
        <f t="shared" si="77"/>
        <v>4.3808228174515795E-2</v>
      </c>
      <c r="E327" s="49">
        <f>IF(OR($A327="",$B327="",$C327=""),"",A327*'MPTO_working_3-way'!$I326)</f>
        <v>2.2024353614482282</v>
      </c>
      <c r="F327" s="50">
        <f>IF(OR($A327="",$B327="",$C327=""),"",B327*'MPTO_working_3-way'!$I326)</f>
        <v>3.6220145517655702</v>
      </c>
      <c r="G327" s="51">
        <f>IF(OR($A327="",$B327="",$C327=""),"",C327*'MPTO_working_3-way'!$I326)</f>
        <v>3.7055192100195309</v>
      </c>
      <c r="H327" s="17"/>
      <c r="I327" s="21"/>
      <c r="J327" s="22"/>
      <c r="K327" s="17"/>
      <c r="L327" s="21"/>
      <c r="M327" s="22"/>
      <c r="N327" s="52">
        <f t="shared" si="74"/>
        <v>45.404283708124012</v>
      </c>
      <c r="O327" s="53">
        <f t="shared" si="75"/>
        <v>27.608944848455806</v>
      </c>
      <c r="P327" s="53">
        <f t="shared" si="76"/>
        <v>26.986771443420189</v>
      </c>
      <c r="Q327" t="s">
        <v>103</v>
      </c>
      <c r="R327" t="s">
        <v>197</v>
      </c>
      <c r="S327" s="42">
        <v>44129</v>
      </c>
      <c r="T327" s="4">
        <v>100</v>
      </c>
      <c r="U327" s="4">
        <f t="shared" si="78"/>
        <v>52.606635071090047</v>
      </c>
      <c r="V327" s="4">
        <f t="shared" si="79"/>
        <v>71.181556195965413</v>
      </c>
      <c r="W327" s="4">
        <f t="shared" si="80"/>
        <v>71.83098591549296</v>
      </c>
      <c r="X327" s="4">
        <f t="shared" si="81"/>
        <v>56.987457888541627</v>
      </c>
      <c r="Y327" s="4">
        <f t="shared" si="82"/>
        <v>75.562379013417001</v>
      </c>
      <c r="Z327" s="4">
        <f t="shared" si="83"/>
        <v>76.211808732944533</v>
      </c>
      <c r="AA327" s="4">
        <f t="shared" si="84"/>
        <v>-4.3808228174515804</v>
      </c>
      <c r="AB327" s="4">
        <f t="shared" si="85"/>
        <v>-4.3808228174515875</v>
      </c>
      <c r="AC327" s="4">
        <f t="shared" si="86"/>
        <v>-4.3808228174515733</v>
      </c>
      <c r="AD327" s="45" t="s">
        <v>451</v>
      </c>
      <c r="AF327">
        <v>1.98</v>
      </c>
      <c r="AG327">
        <v>1.85</v>
      </c>
      <c r="AH327" s="45" t="s">
        <v>462</v>
      </c>
      <c r="AI327" s="45" t="s">
        <v>460</v>
      </c>
    </row>
    <row r="328" spans="1:35" ht="15" x14ac:dyDescent="0.25">
      <c r="A328">
        <v>1.82</v>
      </c>
      <c r="B328">
        <v>3.82</v>
      </c>
      <c r="C328">
        <v>4.72</v>
      </c>
      <c r="D328" s="48">
        <f t="shared" si="77"/>
        <v>2.3095060942252443E-2</v>
      </c>
      <c r="E328" s="49">
        <f>IF(OR($A328="",$B328="",$C328=""),"",A328*'MPTO_working_3-way'!$I327)</f>
        <v>1.8620330109148995</v>
      </c>
      <c r="F328" s="50">
        <f>IF(OR($A328="",$B328="",$C328=""),"",B328*'MPTO_working_3-way'!$I327)</f>
        <v>3.9082231327994044</v>
      </c>
      <c r="G328" s="51">
        <f>IF(OR($A328="",$B328="",$C328=""),"",C328*'MPTO_working_3-way'!$I327)</f>
        <v>4.8290086876474314</v>
      </c>
      <c r="H328" s="17"/>
      <c r="I328" s="21"/>
      <c r="J328" s="22"/>
      <c r="K328" s="17"/>
      <c r="L328" s="21"/>
      <c r="M328" s="22"/>
      <c r="N328" s="52">
        <f t="shared" si="74"/>
        <v>53.704740686023364</v>
      </c>
      <c r="O328" s="53">
        <f t="shared" si="75"/>
        <v>25.587075405382866</v>
      </c>
      <c r="P328" s="53">
        <f t="shared" si="76"/>
        <v>20.708183908593757</v>
      </c>
      <c r="Q328" t="s">
        <v>94</v>
      </c>
      <c r="R328" t="s">
        <v>141</v>
      </c>
      <c r="S328" s="42">
        <v>44129</v>
      </c>
      <c r="T328" s="4">
        <v>100</v>
      </c>
      <c r="U328" s="4">
        <f t="shared" si="78"/>
        <v>45.054945054945051</v>
      </c>
      <c r="V328" s="4">
        <f t="shared" si="79"/>
        <v>73.821989528795811</v>
      </c>
      <c r="W328" s="4">
        <f t="shared" si="80"/>
        <v>78.81355932203391</v>
      </c>
      <c r="X328" s="4">
        <f t="shared" si="81"/>
        <v>47.364451149170293</v>
      </c>
      <c r="Y328" s="4">
        <f t="shared" si="82"/>
        <v>76.131495623021038</v>
      </c>
      <c r="Z328" s="4">
        <f t="shared" si="83"/>
        <v>81.123065416259138</v>
      </c>
      <c r="AA328" s="4">
        <f t="shared" si="84"/>
        <v>-2.3095060942252417</v>
      </c>
      <c r="AB328" s="4">
        <f t="shared" si="85"/>
        <v>-2.3095060942252275</v>
      </c>
      <c r="AC328" s="4">
        <f t="shared" si="86"/>
        <v>-2.3095060942252275</v>
      </c>
      <c r="AD328" s="45" t="s">
        <v>443</v>
      </c>
      <c r="AF328">
        <v>1.88</v>
      </c>
      <c r="AG328">
        <v>2.0299999999999998</v>
      </c>
      <c r="AH328" s="45" t="s">
        <v>454</v>
      </c>
      <c r="AI328" s="45" t="s">
        <v>461</v>
      </c>
    </row>
    <row r="329" spans="1:35" ht="15" x14ac:dyDescent="0.25">
      <c r="A329">
        <v>1.37</v>
      </c>
      <c r="B329">
        <v>5.29</v>
      </c>
      <c r="C329">
        <v>9.3699999999999992</v>
      </c>
      <c r="D329" s="48">
        <f t="shared" si="77"/>
        <v>2.5686510035953347E-2</v>
      </c>
      <c r="E329" s="49">
        <f>IF(OR($A329="",$B329="",$C329=""),"",A329*'MPTO_working_3-way'!$I328)</f>
        <v>1.4051905187492562</v>
      </c>
      <c r="F329" s="50">
        <f>IF(OR($A329="",$B329="",$C329=""),"",B329*'MPTO_working_3-way'!$I328)</f>
        <v>5.4258816380901935</v>
      </c>
      <c r="G329" s="51">
        <f>IF(OR($A329="",$B329="",$C329=""),"",C329*'MPTO_working_3-way'!$I328)</f>
        <v>9.6106825990368829</v>
      </c>
      <c r="H329" s="17"/>
      <c r="I329" s="21"/>
      <c r="J329" s="22"/>
      <c r="K329" s="17"/>
      <c r="L329" s="21"/>
      <c r="M329" s="22"/>
      <c r="N329" s="52">
        <f t="shared" si="74"/>
        <v>71.164727249233678</v>
      </c>
      <c r="O329" s="53">
        <f t="shared" si="75"/>
        <v>18.430184561710803</v>
      </c>
      <c r="P329" s="53">
        <f t="shared" si="76"/>
        <v>10.405088189055512</v>
      </c>
      <c r="Q329" t="s">
        <v>53</v>
      </c>
      <c r="R329" t="s">
        <v>142</v>
      </c>
      <c r="S329" s="42">
        <v>44129</v>
      </c>
      <c r="T329" s="4">
        <v>100</v>
      </c>
      <c r="U329" s="4">
        <f t="shared" si="78"/>
        <v>27.007299270072991</v>
      </c>
      <c r="V329" s="4">
        <f t="shared" si="79"/>
        <v>81.096408317580341</v>
      </c>
      <c r="W329" s="4">
        <f t="shared" si="80"/>
        <v>89.327641408751333</v>
      </c>
      <c r="X329" s="4">
        <f t="shared" si="81"/>
        <v>29.575950273668326</v>
      </c>
      <c r="Y329" s="4">
        <f t="shared" si="82"/>
        <v>83.665059321175676</v>
      </c>
      <c r="Z329" s="4">
        <f t="shared" si="83"/>
        <v>91.896292412346668</v>
      </c>
      <c r="AA329" s="4">
        <f t="shared" si="84"/>
        <v>-2.5686510035953347</v>
      </c>
      <c r="AB329" s="4">
        <f t="shared" si="85"/>
        <v>-2.5686510035953347</v>
      </c>
      <c r="AC329" s="4">
        <f t="shared" si="86"/>
        <v>-2.5686510035953347</v>
      </c>
      <c r="AD329" s="45" t="s">
        <v>411</v>
      </c>
      <c r="AF329">
        <v>1.76</v>
      </c>
      <c r="AG329">
        <v>2.17</v>
      </c>
      <c r="AH329" s="45" t="s">
        <v>405</v>
      </c>
      <c r="AI329" s="45" t="s">
        <v>460</v>
      </c>
    </row>
    <row r="330" spans="1:35" ht="15" x14ac:dyDescent="0.25">
      <c r="A330">
        <v>3.1</v>
      </c>
      <c r="B330">
        <v>3.24</v>
      </c>
      <c r="C330">
        <v>2.4900000000000002</v>
      </c>
      <c r="D330" s="48">
        <f t="shared" si="77"/>
        <v>3.2829046172743404E-2</v>
      </c>
      <c r="E330" s="49">
        <f>IF(OR($A330="",$B330="",$C330=""),"",A330*'MPTO_working_3-way'!$I329)</f>
        <v>3.2017700431355047</v>
      </c>
      <c r="F330" s="50">
        <f>IF(OR($A330="",$B330="",$C330=""),"",B330*'MPTO_working_3-way'!$I329)</f>
        <v>3.3463661095996891</v>
      </c>
      <c r="G330" s="51">
        <f>IF(OR($A330="",$B330="",$C330=""),"",C330*'MPTO_working_3-way'!$I329)</f>
        <v>2.5717443249701315</v>
      </c>
      <c r="H330" s="17"/>
      <c r="I330" s="21"/>
      <c r="J330" s="22"/>
      <c r="K330" s="17"/>
      <c r="L330" s="21"/>
      <c r="M330" s="22"/>
      <c r="N330" s="52">
        <f t="shared" ref="N330:N366" si="87">(1/E330)* 100</f>
        <v>31.232723978537084</v>
      </c>
      <c r="O330" s="53">
        <f t="shared" ref="O330:O366" si="88">(1/F330)* 100</f>
        <v>29.883161831316347</v>
      </c>
      <c r="P330" s="53">
        <f t="shared" ref="P330:P366" si="89">(1/G330)* 100</f>
        <v>38.884114190146569</v>
      </c>
      <c r="Q330" t="s">
        <v>194</v>
      </c>
      <c r="R330" t="s">
        <v>50</v>
      </c>
      <c r="S330" s="42">
        <v>44129</v>
      </c>
      <c r="T330" s="4">
        <v>100</v>
      </c>
      <c r="U330" s="4">
        <f t="shared" si="78"/>
        <v>67.741935483870961</v>
      </c>
      <c r="V330" s="4">
        <f t="shared" si="79"/>
        <v>69.135802469135797</v>
      </c>
      <c r="W330" s="4">
        <f t="shared" si="80"/>
        <v>59.839357429718881</v>
      </c>
      <c r="X330" s="4">
        <f t="shared" si="81"/>
        <v>71.024840101145315</v>
      </c>
      <c r="Y330" s="4">
        <f t="shared" si="82"/>
        <v>72.418707086410151</v>
      </c>
      <c r="Z330" s="4">
        <f t="shared" si="83"/>
        <v>63.122262046993228</v>
      </c>
      <c r="AA330" s="4">
        <f t="shared" si="84"/>
        <v>-3.2829046172743546</v>
      </c>
      <c r="AB330" s="4">
        <f t="shared" si="85"/>
        <v>-3.2829046172743546</v>
      </c>
      <c r="AC330" s="4">
        <f t="shared" si="86"/>
        <v>-3.2829046172743475</v>
      </c>
      <c r="AD330" s="45" t="s">
        <v>443</v>
      </c>
      <c r="AF330">
        <v>2.1</v>
      </c>
      <c r="AG330">
        <v>1.78</v>
      </c>
      <c r="AH330" s="45" t="s">
        <v>405</v>
      </c>
      <c r="AI330" s="45" t="s">
        <v>460</v>
      </c>
    </row>
    <row r="331" spans="1:35" ht="15" x14ac:dyDescent="0.25">
      <c r="A331">
        <v>2.34</v>
      </c>
      <c r="B331">
        <v>3.07</v>
      </c>
      <c r="C331">
        <v>3.63</v>
      </c>
      <c r="D331" s="48">
        <f t="shared" si="77"/>
        <v>2.8565420037140576E-2</v>
      </c>
      <c r="E331" s="49">
        <f>IF(OR($A331="",$B331="",$C331=""),"",A331*'MPTO_working_3-way'!$I330)</f>
        <v>2.4068430828869087</v>
      </c>
      <c r="F331" s="50">
        <f>IF(OR($A331="",$B331="",$C331=""),"",B331*'MPTO_working_3-way'!$I330)</f>
        <v>3.1576958395140213</v>
      </c>
      <c r="G331" s="51">
        <f>IF(OR($A331="",$B331="",$C331=""),"",C331*'MPTO_working_3-way'!$I330)</f>
        <v>3.7336924747348204</v>
      </c>
      <c r="H331" s="17"/>
      <c r="I331" s="21"/>
      <c r="J331" s="22"/>
      <c r="K331" s="17"/>
      <c r="L331" s="21"/>
      <c r="M331" s="22"/>
      <c r="N331" s="52">
        <f t="shared" si="87"/>
        <v>41.548200923865018</v>
      </c>
      <c r="O331" s="53">
        <f t="shared" si="88"/>
        <v>31.668661290502982</v>
      </c>
      <c r="P331" s="53">
        <f t="shared" si="89"/>
        <v>26.783137785631993</v>
      </c>
      <c r="Q331" t="s">
        <v>196</v>
      </c>
      <c r="R331" t="s">
        <v>105</v>
      </c>
      <c r="S331" s="42">
        <v>44129</v>
      </c>
      <c r="T331" s="4">
        <v>100</v>
      </c>
      <c r="U331" s="4">
        <f t="shared" si="78"/>
        <v>57.264957264957268</v>
      </c>
      <c r="V331" s="4">
        <f t="shared" si="79"/>
        <v>67.426710097719877</v>
      </c>
      <c r="W331" s="4">
        <f t="shared" si="80"/>
        <v>72.451790633608823</v>
      </c>
      <c r="X331" s="4">
        <f t="shared" si="81"/>
        <v>60.121499268671322</v>
      </c>
      <c r="Y331" s="4">
        <f t="shared" si="82"/>
        <v>70.283252101433931</v>
      </c>
      <c r="Z331" s="4">
        <f t="shared" si="83"/>
        <v>75.308332637322877</v>
      </c>
      <c r="AA331" s="4">
        <f t="shared" si="84"/>
        <v>-2.8565420037140541</v>
      </c>
      <c r="AB331" s="4">
        <f t="shared" si="85"/>
        <v>-2.8565420037140541</v>
      </c>
      <c r="AC331" s="4">
        <f t="shared" si="86"/>
        <v>-2.8565420037140541</v>
      </c>
      <c r="AD331" s="45" t="s">
        <v>411</v>
      </c>
      <c r="AF331">
        <v>2.29</v>
      </c>
      <c r="AG331">
        <v>1.68</v>
      </c>
      <c r="AI331" s="45" t="s">
        <v>463</v>
      </c>
    </row>
    <row r="332" spans="1:35" ht="15" x14ac:dyDescent="0.25">
      <c r="A332">
        <v>3.02</v>
      </c>
      <c r="B332">
        <v>3.61</v>
      </c>
      <c r="C332">
        <v>2.38</v>
      </c>
      <c r="D332" s="48">
        <f t="shared" si="77"/>
        <v>2.8302205290767768E-2</v>
      </c>
      <c r="E332" s="49">
        <f>IF(OR($A332="",$B332="",$C332=""),"",A332*'MPTO_working_3-way'!$I331)</f>
        <v>3.1054726599781186</v>
      </c>
      <c r="F332" s="50">
        <f>IF(OR($A332="",$B332="",$C332=""),"",B332*'MPTO_working_3-way'!$I331)</f>
        <v>3.7121709610996714</v>
      </c>
      <c r="G332" s="51">
        <f>IF(OR($A332="",$B332="",$C332=""),"",C332*'MPTO_working_3-way'!$I331)</f>
        <v>2.447359248592027</v>
      </c>
      <c r="H332" s="17"/>
      <c r="I332" s="21"/>
      <c r="J332" s="22"/>
      <c r="K332" s="17"/>
      <c r="L332" s="21"/>
      <c r="M332" s="22"/>
      <c r="N332" s="52">
        <f t="shared" si="87"/>
        <v>32.201217318301751</v>
      </c>
      <c r="O332" s="53">
        <f t="shared" si="88"/>
        <v>26.938414487886785</v>
      </c>
      <c r="P332" s="53">
        <f t="shared" si="89"/>
        <v>40.860368193811468</v>
      </c>
      <c r="Q332" t="s">
        <v>340</v>
      </c>
      <c r="R332" t="s">
        <v>353</v>
      </c>
      <c r="S332" s="42">
        <v>44129</v>
      </c>
      <c r="T332" s="4">
        <v>100</v>
      </c>
      <c r="U332" s="4">
        <f t="shared" si="78"/>
        <v>66.88741721854305</v>
      </c>
      <c r="V332" s="4">
        <f t="shared" si="79"/>
        <v>72.29916897506925</v>
      </c>
      <c r="W332" s="4">
        <f t="shared" si="80"/>
        <v>57.983193277310924</v>
      </c>
      <c r="X332" s="4">
        <f t="shared" si="81"/>
        <v>69.717637747619833</v>
      </c>
      <c r="Y332" s="4">
        <f t="shared" si="82"/>
        <v>75.129389504146033</v>
      </c>
      <c r="Z332" s="4">
        <f t="shared" si="83"/>
        <v>60.813413806387707</v>
      </c>
      <c r="AA332" s="4">
        <f t="shared" si="84"/>
        <v>-2.830220529076783</v>
      </c>
      <c r="AB332" s="4">
        <f t="shared" si="85"/>
        <v>-2.830220529076783</v>
      </c>
      <c r="AC332" s="4">
        <f t="shared" si="86"/>
        <v>-2.830220529076783</v>
      </c>
      <c r="AD332" s="45" t="s">
        <v>411</v>
      </c>
      <c r="AF332">
        <v>1.9</v>
      </c>
      <c r="AG332">
        <v>1.99</v>
      </c>
      <c r="AH332" s="45" t="s">
        <v>412</v>
      </c>
      <c r="AI332" s="45" t="s">
        <v>460</v>
      </c>
    </row>
    <row r="333" spans="1:35" ht="15" x14ac:dyDescent="0.25">
      <c r="A333">
        <v>2.11</v>
      </c>
      <c r="B333">
        <v>3.76</v>
      </c>
      <c r="C333">
        <v>3.46</v>
      </c>
      <c r="D333" s="48">
        <f t="shared" si="77"/>
        <v>2.8908437138072562E-2</v>
      </c>
      <c r="E333" s="49">
        <f>IF(OR($A333="",$B333="",$C333=""),"",A333*'MPTO_working_3-way'!$I332)</f>
        <v>2.1709968023613331</v>
      </c>
      <c r="F333" s="50">
        <f>IF(OR($A333="",$B333="",$C333=""),"",B333*'MPTO_working_3-way'!$I332)</f>
        <v>3.8686957236391528</v>
      </c>
      <c r="G333" s="51">
        <f>IF(OR($A333="",$B333="",$C333=""),"",C333*'MPTO_working_3-way'!$I332)</f>
        <v>3.5600231924977312</v>
      </c>
      <c r="H333" s="17"/>
      <c r="I333" s="21"/>
      <c r="J333" s="22"/>
      <c r="K333" s="17"/>
      <c r="L333" s="21"/>
      <c r="M333" s="22"/>
      <c r="N333" s="52">
        <f t="shared" si="87"/>
        <v>46.061790552262799</v>
      </c>
      <c r="O333" s="53">
        <f t="shared" si="88"/>
        <v>25.848504804594285</v>
      </c>
      <c r="P333" s="53">
        <f t="shared" si="89"/>
        <v>28.08970464314292</v>
      </c>
      <c r="Q333" t="s">
        <v>351</v>
      </c>
      <c r="R333" t="s">
        <v>349</v>
      </c>
      <c r="S333" s="42">
        <v>44129</v>
      </c>
      <c r="T333" s="4">
        <v>100</v>
      </c>
      <c r="U333" s="4">
        <f t="shared" si="78"/>
        <v>52.606635071090047</v>
      </c>
      <c r="V333" s="4">
        <f t="shared" si="79"/>
        <v>73.40425531914893</v>
      </c>
      <c r="W333" s="4">
        <f t="shared" si="80"/>
        <v>71.098265895953759</v>
      </c>
      <c r="X333" s="4">
        <f t="shared" si="81"/>
        <v>55.497478784897304</v>
      </c>
      <c r="Y333" s="4">
        <f t="shared" si="82"/>
        <v>76.295099032956188</v>
      </c>
      <c r="Z333" s="4">
        <f t="shared" si="83"/>
        <v>73.989109609761016</v>
      </c>
      <c r="AA333" s="4">
        <f t="shared" si="84"/>
        <v>-2.8908437138072571</v>
      </c>
      <c r="AB333" s="4">
        <f t="shared" si="85"/>
        <v>-2.8908437138072571</v>
      </c>
      <c r="AC333" s="4">
        <f t="shared" si="86"/>
        <v>-2.8908437138072571</v>
      </c>
      <c r="AD333" s="45" t="s">
        <v>451</v>
      </c>
      <c r="AF333">
        <v>1.72</v>
      </c>
      <c r="AG333">
        <v>2.2000000000000002</v>
      </c>
      <c r="AH333" s="45" t="s">
        <v>405</v>
      </c>
      <c r="AI333" s="45" t="s">
        <v>469</v>
      </c>
    </row>
    <row r="334" spans="1:35" ht="15" x14ac:dyDescent="0.25">
      <c r="A334">
        <v>2.96</v>
      </c>
      <c r="B334">
        <v>3.98</v>
      </c>
      <c r="C334">
        <v>2.2799999999999998</v>
      </c>
      <c r="D334" s="48">
        <f t="shared" si="77"/>
        <v>2.7690610472943078E-2</v>
      </c>
      <c r="E334" s="49">
        <f>IF(OR($A334="",$B334="",$C334=""),"",A334*'MPTO_working_3-way'!$I333)</f>
        <v>3.0419642069999115</v>
      </c>
      <c r="F334" s="50">
        <f>IF(OR($A334="",$B334="",$C334=""),"",B334*'MPTO_working_3-way'!$I333)</f>
        <v>4.090208629682313</v>
      </c>
      <c r="G334" s="51">
        <f>IF(OR($A334="",$B334="",$C334=""),"",C334*'MPTO_working_3-way'!$I333)</f>
        <v>2.34313459187831</v>
      </c>
      <c r="H334" s="17"/>
      <c r="I334" s="21"/>
      <c r="J334" s="22"/>
      <c r="K334" s="17"/>
      <c r="L334" s="21"/>
      <c r="M334" s="22"/>
      <c r="N334" s="52">
        <f t="shared" si="87"/>
        <v>32.873496594696419</v>
      </c>
      <c r="O334" s="53">
        <f t="shared" si="88"/>
        <v>24.448630633241564</v>
      </c>
      <c r="P334" s="53">
        <f t="shared" si="89"/>
        <v>42.677872772062031</v>
      </c>
      <c r="Q334" t="s">
        <v>356</v>
      </c>
      <c r="R334" t="s">
        <v>354</v>
      </c>
      <c r="S334" s="42">
        <v>44129</v>
      </c>
      <c r="T334" s="4">
        <v>100</v>
      </c>
      <c r="U334" s="4">
        <f t="shared" si="78"/>
        <v>66.21621621621621</v>
      </c>
      <c r="V334" s="4">
        <f t="shared" si="79"/>
        <v>74.874371859296474</v>
      </c>
      <c r="W334" s="4">
        <f t="shared" si="80"/>
        <v>56.140350877192972</v>
      </c>
      <c r="X334" s="4">
        <f t="shared" si="81"/>
        <v>68.98527726351054</v>
      </c>
      <c r="Y334" s="4">
        <f t="shared" si="82"/>
        <v>77.643432906590803</v>
      </c>
      <c r="Z334" s="4">
        <f t="shared" si="83"/>
        <v>58.909411924487301</v>
      </c>
      <c r="AA334" s="4">
        <f t="shared" si="84"/>
        <v>-2.7690610472943291</v>
      </c>
      <c r="AB334" s="4">
        <f t="shared" si="85"/>
        <v>-2.7690610472943291</v>
      </c>
      <c r="AC334" s="4">
        <f t="shared" si="86"/>
        <v>-2.7690610472943291</v>
      </c>
      <c r="AD334" s="45" t="s">
        <v>410</v>
      </c>
      <c r="AF334">
        <v>1.65</v>
      </c>
      <c r="AG334">
        <v>2.35</v>
      </c>
      <c r="AH334" s="45" t="s">
        <v>407</v>
      </c>
      <c r="AI334" s="45" t="s">
        <v>460</v>
      </c>
    </row>
    <row r="335" spans="1:35" ht="15" x14ac:dyDescent="0.25">
      <c r="A335">
        <v>9.9499999999999993</v>
      </c>
      <c r="B335">
        <v>5.97</v>
      </c>
      <c r="C335">
        <v>1.31</v>
      </c>
      <c r="D335" s="48">
        <f t="shared" si="77"/>
        <v>3.1365478793458301E-2</v>
      </c>
      <c r="E335" s="49">
        <f>IF(OR($A335="",$B335="",$C335=""),"",A335*'MPTO_working_3-way'!$I334)</f>
        <v>10.262086513994909</v>
      </c>
      <c r="F335" s="50">
        <f>IF(OR($A335="",$B335="",$C335=""),"",B335*'MPTO_working_3-way'!$I334)</f>
        <v>6.1572519083969457</v>
      </c>
      <c r="G335" s="51">
        <f>IF(OR($A335="",$B335="",$C335=""),"",C335*'MPTO_working_3-way'!$I334)</f>
        <v>1.3510887772194304</v>
      </c>
      <c r="H335" s="17"/>
      <c r="I335" s="21"/>
      <c r="J335" s="22"/>
      <c r="K335" s="17"/>
      <c r="L335" s="21"/>
      <c r="M335" s="22"/>
      <c r="N335" s="52">
        <f t="shared" si="87"/>
        <v>9.7446069923134164</v>
      </c>
      <c r="O335" s="53">
        <f t="shared" si="88"/>
        <v>16.241011653855693</v>
      </c>
      <c r="P335" s="53">
        <f t="shared" si="89"/>
        <v>74.014381353830899</v>
      </c>
      <c r="Q335" t="s">
        <v>355</v>
      </c>
      <c r="R335" t="s">
        <v>338</v>
      </c>
      <c r="S335" s="42">
        <v>44129</v>
      </c>
      <c r="T335" s="4">
        <v>100</v>
      </c>
      <c r="U335" s="4">
        <f t="shared" si="78"/>
        <v>89.949748743718587</v>
      </c>
      <c r="V335" s="4">
        <f t="shared" si="79"/>
        <v>83.249581239530997</v>
      </c>
      <c r="W335" s="4">
        <f t="shared" si="80"/>
        <v>23.664122137404579</v>
      </c>
      <c r="X335" s="4">
        <f t="shared" si="81"/>
        <v>93.086296623064428</v>
      </c>
      <c r="Y335" s="4">
        <f t="shared" si="82"/>
        <v>86.386129118876823</v>
      </c>
      <c r="Z335" s="4">
        <f t="shared" si="83"/>
        <v>26.800670016750423</v>
      </c>
      <c r="AA335" s="4">
        <f t="shared" si="84"/>
        <v>-3.1365478793458408</v>
      </c>
      <c r="AB335" s="4">
        <f t="shared" si="85"/>
        <v>-3.1365478793458266</v>
      </c>
      <c r="AC335" s="4">
        <f t="shared" si="86"/>
        <v>-3.1365478793458443</v>
      </c>
      <c r="AD335" s="45" t="s">
        <v>410</v>
      </c>
      <c r="AF335">
        <v>1.45</v>
      </c>
      <c r="AG335">
        <v>2.87</v>
      </c>
      <c r="AH335" s="45" t="s">
        <v>462</v>
      </c>
      <c r="AI335" s="45" t="s">
        <v>460</v>
      </c>
    </row>
    <row r="336" spans="1:35" ht="15" x14ac:dyDescent="0.25">
      <c r="A336">
        <v>4.29</v>
      </c>
      <c r="B336">
        <v>4.17</v>
      </c>
      <c r="C336">
        <v>1.79</v>
      </c>
      <c r="D336" s="48">
        <f t="shared" si="77"/>
        <v>3.1567604454546316E-2</v>
      </c>
      <c r="E336" s="49">
        <f>IF(OR($A336="",$B336="",$C336=""),"",A336*'MPTO_working_3-way'!$I335)</f>
        <v>4.4254250231100034</v>
      </c>
      <c r="F336" s="50">
        <f>IF(OR($A336="",$B336="",$C336=""),"",B336*'MPTO_working_3-way'!$I335)</f>
        <v>4.3016369105754579</v>
      </c>
      <c r="G336" s="51">
        <f>IF(OR($A336="",$B336="",$C336=""),"",C336*'MPTO_working_3-way'!$I335)</f>
        <v>1.8465060119736378</v>
      </c>
      <c r="H336" s="17"/>
      <c r="I336" s="21"/>
      <c r="J336" s="22"/>
      <c r="K336" s="17"/>
      <c r="L336" s="21"/>
      <c r="M336" s="22"/>
      <c r="N336" s="52">
        <f t="shared" si="87"/>
        <v>22.596699633999037</v>
      </c>
      <c r="O336" s="53">
        <f t="shared" si="88"/>
        <v>23.246964371668074</v>
      </c>
      <c r="P336" s="53">
        <f t="shared" si="89"/>
        <v>54.156335994332892</v>
      </c>
      <c r="Q336" t="s">
        <v>350</v>
      </c>
      <c r="R336" t="s">
        <v>384</v>
      </c>
      <c r="S336" s="42">
        <v>44129</v>
      </c>
      <c r="T336" s="4">
        <v>100</v>
      </c>
      <c r="U336" s="4">
        <f t="shared" si="78"/>
        <v>76.689976689976689</v>
      </c>
      <c r="V336" s="4">
        <f t="shared" si="79"/>
        <v>76.019184652278184</v>
      </c>
      <c r="W336" s="4">
        <f t="shared" si="80"/>
        <v>44.134078212290497</v>
      </c>
      <c r="X336" s="4">
        <f t="shared" si="81"/>
        <v>79.846737135431312</v>
      </c>
      <c r="Y336" s="4">
        <f t="shared" si="82"/>
        <v>79.175945097732807</v>
      </c>
      <c r="Z336" s="4">
        <f t="shared" si="83"/>
        <v>47.290838657745134</v>
      </c>
      <c r="AA336" s="4">
        <f t="shared" si="84"/>
        <v>-3.1567604454546228</v>
      </c>
      <c r="AB336" s="4">
        <f t="shared" si="85"/>
        <v>-3.1567604454546228</v>
      </c>
      <c r="AC336" s="4">
        <f t="shared" si="86"/>
        <v>-3.156760445454637</v>
      </c>
      <c r="AD336" s="45" t="s">
        <v>450</v>
      </c>
      <c r="AF336">
        <v>1.62</v>
      </c>
      <c r="AG336">
        <v>2.4</v>
      </c>
      <c r="AH336" s="45" t="s">
        <v>462</v>
      </c>
      <c r="AI336" s="45" t="s">
        <v>460</v>
      </c>
    </row>
    <row r="337" spans="1:35" ht="15" x14ac:dyDescent="0.25">
      <c r="A337">
        <v>3.38</v>
      </c>
      <c r="B337">
        <v>3.44</v>
      </c>
      <c r="C337">
        <v>2.27</v>
      </c>
      <c r="D337" s="48">
        <f t="shared" si="77"/>
        <v>2.7084296945518727E-2</v>
      </c>
      <c r="E337" s="49">
        <f>IF(OR($A337="",$B337="",$C337=""),"",A337*'MPTO_working_3-way'!$I336)</f>
        <v>3.4715449236758533</v>
      </c>
      <c r="F337" s="50">
        <f>IF(OR($A337="",$B337="",$C337=""),"",B337*'MPTO_working_3-way'!$I336)</f>
        <v>3.5331699814925845</v>
      </c>
      <c r="G337" s="51">
        <f>IF(OR($A337="",$B337="",$C337=""),"",C337*'MPTO_working_3-way'!$I336)</f>
        <v>2.3314813540663275</v>
      </c>
      <c r="H337" s="17"/>
      <c r="I337" s="21"/>
      <c r="J337" s="22"/>
      <c r="K337" s="17"/>
      <c r="L337" s="21"/>
      <c r="M337" s="22"/>
      <c r="N337" s="52">
        <f t="shared" si="87"/>
        <v>28.805618881093082</v>
      </c>
      <c r="O337" s="53">
        <f t="shared" si="88"/>
        <v>28.303195295957735</v>
      </c>
      <c r="P337" s="53">
        <f t="shared" si="89"/>
        <v>42.891185822949168</v>
      </c>
      <c r="Q337" t="s">
        <v>409</v>
      </c>
      <c r="R337" t="s">
        <v>144</v>
      </c>
      <c r="S337" s="42">
        <v>44129</v>
      </c>
      <c r="T337" s="4">
        <v>100</v>
      </c>
      <c r="U337" s="4">
        <f t="shared" si="78"/>
        <v>70.414201183431956</v>
      </c>
      <c r="V337" s="4">
        <f t="shared" si="79"/>
        <v>70.930232558139537</v>
      </c>
      <c r="W337" s="4">
        <f t="shared" si="80"/>
        <v>55.947136563876647</v>
      </c>
      <c r="X337" s="4">
        <f t="shared" si="81"/>
        <v>73.122630877983809</v>
      </c>
      <c r="Y337" s="4">
        <f t="shared" si="82"/>
        <v>73.638662252691404</v>
      </c>
      <c r="Z337" s="4">
        <f t="shared" si="83"/>
        <v>58.655566258428514</v>
      </c>
      <c r="AA337" s="4">
        <f t="shared" si="84"/>
        <v>-2.7084296945518531</v>
      </c>
      <c r="AB337" s="4">
        <f t="shared" si="85"/>
        <v>-2.7084296945518673</v>
      </c>
      <c r="AC337" s="4">
        <f t="shared" si="86"/>
        <v>-2.7084296945518673</v>
      </c>
      <c r="AD337" s="45" t="s">
        <v>411</v>
      </c>
      <c r="AF337">
        <v>2.17</v>
      </c>
      <c r="AG337">
        <v>1.75</v>
      </c>
      <c r="AH337" s="45" t="s">
        <v>464</v>
      </c>
      <c r="AI337" s="45" t="s">
        <v>461</v>
      </c>
    </row>
    <row r="338" spans="1:35" ht="15" x14ac:dyDescent="0.25">
      <c r="A338">
        <v>2.59</v>
      </c>
      <c r="B338">
        <v>3.07</v>
      </c>
      <c r="C338">
        <v>3.16</v>
      </c>
      <c r="D338" s="48">
        <f t="shared" si="77"/>
        <v>2.8288981325718998E-2</v>
      </c>
      <c r="E338" s="49">
        <f>IF(OR($A338="",$B338="",$C338=""),"",A338*'MPTO_working_3-way'!$I337)</f>
        <v>2.6632684616336122</v>
      </c>
      <c r="F338" s="50">
        <f>IF(OR($A338="",$B338="",$C338=""),"",B338*'MPTO_working_3-way'!$I337)</f>
        <v>3.156847172669957</v>
      </c>
      <c r="G338" s="51">
        <f>IF(OR($A338="",$B338="",$C338=""),"",C338*'MPTO_working_3-way'!$I337)</f>
        <v>3.249393180989272</v>
      </c>
      <c r="H338" s="17"/>
      <c r="I338" s="21"/>
      <c r="J338" s="22"/>
      <c r="K338" s="17"/>
      <c r="L338" s="21"/>
      <c r="M338" s="22"/>
      <c r="N338" s="52">
        <f t="shared" si="87"/>
        <v>37.547848232566608</v>
      </c>
      <c r="O338" s="53">
        <f t="shared" si="88"/>
        <v>31.677174893272802</v>
      </c>
      <c r="P338" s="53">
        <f t="shared" si="89"/>
        <v>30.774976874160604</v>
      </c>
      <c r="Q338" t="s">
        <v>182</v>
      </c>
      <c r="R338" t="s">
        <v>107</v>
      </c>
      <c r="S338" s="42">
        <v>44129</v>
      </c>
      <c r="T338" s="4">
        <v>100</v>
      </c>
      <c r="U338" s="4">
        <f t="shared" si="78"/>
        <v>61.389961389961393</v>
      </c>
      <c r="V338" s="4">
        <f t="shared" si="79"/>
        <v>67.426710097719877</v>
      </c>
      <c r="W338" s="4">
        <f t="shared" si="80"/>
        <v>68.35443037974683</v>
      </c>
      <c r="X338" s="4">
        <f t="shared" si="81"/>
        <v>64.218859522533307</v>
      </c>
      <c r="Y338" s="4">
        <f t="shared" si="82"/>
        <v>70.255608230291784</v>
      </c>
      <c r="Z338" s="4">
        <f t="shared" si="83"/>
        <v>71.183328512318738</v>
      </c>
      <c r="AA338" s="4">
        <f t="shared" si="84"/>
        <v>-2.8288981325719149</v>
      </c>
      <c r="AB338" s="4">
        <f t="shared" si="85"/>
        <v>-2.8288981325719078</v>
      </c>
      <c r="AC338" s="4">
        <f t="shared" si="86"/>
        <v>-2.8288981325719078</v>
      </c>
      <c r="AD338" s="45" t="s">
        <v>451</v>
      </c>
      <c r="AF338">
        <v>2.25</v>
      </c>
      <c r="AG338">
        <v>1.69</v>
      </c>
      <c r="AH338" s="45" t="s">
        <v>407</v>
      </c>
      <c r="AI338" s="45" t="s">
        <v>460</v>
      </c>
    </row>
    <row r="339" spans="1:35" ht="15" x14ac:dyDescent="0.25">
      <c r="A339">
        <v>2.4300000000000002</v>
      </c>
      <c r="B339">
        <v>3.41</v>
      </c>
      <c r="C339">
        <v>3.1</v>
      </c>
      <c r="D339" s="48">
        <f t="shared" si="77"/>
        <v>2.7358410870955474E-2</v>
      </c>
      <c r="E339" s="49">
        <f>IF(OR($A339="",$B339="",$C339=""),"",A339*'MPTO_working_3-way'!$I338)</f>
        <v>2.4964809384164219</v>
      </c>
      <c r="F339" s="50">
        <f>IF(OR($A339="",$B339="",$C339=""),"",B339*'MPTO_working_3-way'!$I338)</f>
        <v>3.5032921810699582</v>
      </c>
      <c r="G339" s="51">
        <f>IF(OR($A339="",$B339="",$C339=""),"",C339*'MPTO_working_3-way'!$I338)</f>
        <v>3.184811073699962</v>
      </c>
      <c r="H339" s="17"/>
      <c r="I339" s="21"/>
      <c r="J339" s="22"/>
      <c r="K339" s="17"/>
      <c r="L339" s="21"/>
      <c r="M339" s="22"/>
      <c r="N339" s="52">
        <f t="shared" si="87"/>
        <v>40.056384353341947</v>
      </c>
      <c r="O339" s="53">
        <f t="shared" si="88"/>
        <v>28.544578879360984</v>
      </c>
      <c r="P339" s="53">
        <f t="shared" si="89"/>
        <v>31.399036767297083</v>
      </c>
      <c r="Q339" t="s">
        <v>148</v>
      </c>
      <c r="R339" t="s">
        <v>106</v>
      </c>
      <c r="S339" s="42">
        <v>44129</v>
      </c>
      <c r="T339" s="4">
        <v>100</v>
      </c>
      <c r="U339" s="4">
        <f t="shared" si="78"/>
        <v>58.847736625514408</v>
      </c>
      <c r="V339" s="4">
        <f t="shared" si="79"/>
        <v>70.674486803519059</v>
      </c>
      <c r="W339" s="4">
        <f t="shared" si="80"/>
        <v>67.741935483870961</v>
      </c>
      <c r="X339" s="4">
        <f t="shared" si="81"/>
        <v>61.583577712609959</v>
      </c>
      <c r="Y339" s="4">
        <f t="shared" si="82"/>
        <v>73.410327890614624</v>
      </c>
      <c r="Z339" s="4">
        <f t="shared" si="83"/>
        <v>70.477776570966526</v>
      </c>
      <c r="AA339" s="4">
        <f t="shared" si="84"/>
        <v>-2.735841087095551</v>
      </c>
      <c r="AB339" s="4">
        <f t="shared" si="85"/>
        <v>-2.7358410870955652</v>
      </c>
      <c r="AC339" s="4">
        <f t="shared" si="86"/>
        <v>-2.7358410870955652</v>
      </c>
      <c r="AD339" s="45" t="s">
        <v>411</v>
      </c>
      <c r="AF339">
        <v>2.21</v>
      </c>
      <c r="AG339">
        <v>1.72</v>
      </c>
      <c r="AH339" s="45" t="s">
        <v>462</v>
      </c>
      <c r="AI339" s="45" t="s">
        <v>460</v>
      </c>
    </row>
    <row r="340" spans="1:35" ht="15" x14ac:dyDescent="0.25">
      <c r="A340">
        <v>2.84</v>
      </c>
      <c r="B340">
        <v>3.48</v>
      </c>
      <c r="C340">
        <v>2.58</v>
      </c>
      <c r="D340" s="48">
        <f t="shared" si="77"/>
        <v>2.7065897120224669E-2</v>
      </c>
      <c r="E340" s="49">
        <f>IF(OR($A340="",$B340="",$C340=""),"",A340*'MPTO_working_3-way'!$I339)</f>
        <v>2.9168671478214381</v>
      </c>
      <c r="F340" s="50">
        <f>IF(OR($A340="",$B340="",$C340=""),"",B340*'MPTO_working_3-way'!$I339)</f>
        <v>3.5741893219783818</v>
      </c>
      <c r="G340" s="51">
        <f>IF(OR($A340="",$B340="",$C340=""),"",C340*'MPTO_working_3-way'!$I339)</f>
        <v>2.6498300145701799</v>
      </c>
      <c r="H340" s="17"/>
      <c r="I340" s="21"/>
      <c r="J340" s="22"/>
      <c r="K340" s="17"/>
      <c r="L340" s="21"/>
      <c r="M340" s="22"/>
      <c r="N340" s="52">
        <f t="shared" si="87"/>
        <v>34.283357771260995</v>
      </c>
      <c r="O340" s="53">
        <f t="shared" si="88"/>
        <v>27.978372434017594</v>
      </c>
      <c r="P340" s="53">
        <f t="shared" si="89"/>
        <v>37.738269794721404</v>
      </c>
      <c r="Q340" t="s">
        <v>205</v>
      </c>
      <c r="R340" t="s">
        <v>175</v>
      </c>
      <c r="S340" s="42">
        <v>44129</v>
      </c>
      <c r="T340" s="4">
        <v>100</v>
      </c>
      <c r="U340" s="4">
        <f t="shared" si="78"/>
        <v>64.788732394366207</v>
      </c>
      <c r="V340" s="4">
        <f t="shared" si="79"/>
        <v>71.264367816091948</v>
      </c>
      <c r="W340" s="4">
        <f t="shared" si="80"/>
        <v>61.240310077519375</v>
      </c>
      <c r="X340" s="4">
        <f t="shared" si="81"/>
        <v>67.49532210638867</v>
      </c>
      <c r="Y340" s="4">
        <f t="shared" si="82"/>
        <v>73.970957528114425</v>
      </c>
      <c r="Z340" s="4">
        <f t="shared" si="83"/>
        <v>63.946899789541845</v>
      </c>
      <c r="AA340" s="4">
        <f t="shared" si="84"/>
        <v>-2.7065897120224633</v>
      </c>
      <c r="AB340" s="4">
        <f t="shared" si="85"/>
        <v>-2.7065897120224776</v>
      </c>
      <c r="AC340" s="4">
        <f t="shared" si="86"/>
        <v>-2.7065897120224705</v>
      </c>
      <c r="AD340" s="45" t="s">
        <v>451</v>
      </c>
      <c r="AF340">
        <v>2.0499999999999998</v>
      </c>
      <c r="AG340">
        <v>1.85</v>
      </c>
      <c r="AH340" s="45" t="s">
        <v>464</v>
      </c>
      <c r="AI340" s="45" t="s">
        <v>461</v>
      </c>
    </row>
    <row r="341" spans="1:35" ht="15" x14ac:dyDescent="0.25">
      <c r="A341">
        <v>6.2</v>
      </c>
      <c r="B341">
        <v>3.74</v>
      </c>
      <c r="C341">
        <v>1.66</v>
      </c>
      <c r="D341" s="48">
        <f t="shared" si="77"/>
        <v>3.1079640279247034E-2</v>
      </c>
      <c r="E341" s="49">
        <f>IF(OR($A341="",$B341="",$C341=""),"",A341*'MPTO_working_3-way'!$I340)</f>
        <v>6.3926937697313315</v>
      </c>
      <c r="F341" s="50">
        <f>IF(OR($A341="",$B341="",$C341=""),"",B341*'MPTO_working_3-way'!$I340)</f>
        <v>3.8562378546443843</v>
      </c>
      <c r="G341" s="51">
        <f>IF(OR($A341="",$B341="",$C341=""),"",C341*'MPTO_working_3-way'!$I340)</f>
        <v>1.71159220286355</v>
      </c>
      <c r="H341" s="17"/>
      <c r="I341" s="21"/>
      <c r="J341" s="22"/>
      <c r="K341" s="17"/>
      <c r="L341" s="21"/>
      <c r="M341" s="22"/>
      <c r="N341" s="52">
        <f t="shared" si="87"/>
        <v>15.64285786275083</v>
      </c>
      <c r="O341" s="53">
        <f t="shared" si="88"/>
        <v>25.932010360709928</v>
      </c>
      <c r="P341" s="53">
        <f t="shared" si="89"/>
        <v>58.425131776539239</v>
      </c>
      <c r="Q341" t="s">
        <v>217</v>
      </c>
      <c r="R341" t="s">
        <v>223</v>
      </c>
      <c r="S341" s="42">
        <v>44129</v>
      </c>
      <c r="T341" s="4">
        <v>100</v>
      </c>
      <c r="U341" s="4">
        <f t="shared" si="78"/>
        <v>83.870967741935488</v>
      </c>
      <c r="V341" s="4">
        <f t="shared" si="79"/>
        <v>73.262032085561486</v>
      </c>
      <c r="W341" s="4">
        <f t="shared" si="80"/>
        <v>39.759036144578317</v>
      </c>
      <c r="X341" s="4">
        <f t="shared" si="81"/>
        <v>86.978931769860196</v>
      </c>
      <c r="Y341" s="4">
        <f t="shared" si="82"/>
        <v>76.369996113486209</v>
      </c>
      <c r="Z341" s="4">
        <f t="shared" si="83"/>
        <v>42.867000172503012</v>
      </c>
      <c r="AA341" s="4">
        <f t="shared" si="84"/>
        <v>-3.1079640279247087</v>
      </c>
      <c r="AB341" s="4">
        <f t="shared" si="85"/>
        <v>-3.1079640279247229</v>
      </c>
      <c r="AC341" s="4">
        <f t="shared" si="86"/>
        <v>-3.1079640279246945</v>
      </c>
      <c r="AD341" s="45" t="s">
        <v>410</v>
      </c>
      <c r="AF341">
        <v>2.09</v>
      </c>
      <c r="AG341">
        <v>1.8</v>
      </c>
      <c r="AH341" s="45" t="s">
        <v>458</v>
      </c>
      <c r="AI341" s="45" t="s">
        <v>460</v>
      </c>
    </row>
    <row r="342" spans="1:35" ht="15" x14ac:dyDescent="0.25">
      <c r="A342">
        <v>1.17</v>
      </c>
      <c r="B342">
        <v>7.71</v>
      </c>
      <c r="C342">
        <v>19.41</v>
      </c>
      <c r="D342" s="48">
        <f t="shared" si="77"/>
        <v>3.5922375959301922E-2</v>
      </c>
      <c r="E342" s="49">
        <f>IF(OR($A342="",$B342="",$C342=""),"",A342*'MPTO_working_3-way'!$I341)</f>
        <v>1.2120291798723832</v>
      </c>
      <c r="F342" s="50">
        <f>IF(OR($A342="",$B342="",$C342=""),"",B342*'MPTO_working_3-way'!$I341)</f>
        <v>7.9869615186462175</v>
      </c>
      <c r="G342" s="51">
        <f>IF(OR($A342="",$B342="",$C342=""),"",C342*'MPTO_working_3-way'!$I341)</f>
        <v>20.107253317370052</v>
      </c>
      <c r="H342" s="17"/>
      <c r="I342" s="21"/>
      <c r="J342" s="22"/>
      <c r="K342" s="17"/>
      <c r="L342" s="21"/>
      <c r="M342" s="22"/>
      <c r="N342" s="52">
        <f t="shared" si="87"/>
        <v>82.506264420572109</v>
      </c>
      <c r="O342" s="53">
        <f t="shared" si="88"/>
        <v>12.520405884833899</v>
      </c>
      <c r="P342" s="53">
        <f t="shared" si="89"/>
        <v>4.9733296945939909</v>
      </c>
      <c r="Q342" t="s">
        <v>218</v>
      </c>
      <c r="R342" t="s">
        <v>222</v>
      </c>
      <c r="S342" s="42">
        <v>44129</v>
      </c>
      <c r="T342" s="4">
        <v>100</v>
      </c>
      <c r="U342" s="4">
        <f t="shared" si="78"/>
        <v>14.529914529914532</v>
      </c>
      <c r="V342" s="4">
        <f t="shared" si="79"/>
        <v>87.029831387808045</v>
      </c>
      <c r="W342" s="4">
        <f t="shared" si="80"/>
        <v>94.848016486347234</v>
      </c>
      <c r="X342" s="4">
        <f t="shared" si="81"/>
        <v>18.122152125844714</v>
      </c>
      <c r="Y342" s="4">
        <f t="shared" si="82"/>
        <v>90.622068983738231</v>
      </c>
      <c r="Z342" s="4">
        <f t="shared" si="83"/>
        <v>98.440254082277434</v>
      </c>
      <c r="AA342" s="4">
        <f t="shared" si="84"/>
        <v>-3.5922375959301824</v>
      </c>
      <c r="AB342" s="4">
        <f t="shared" si="85"/>
        <v>-3.592237595930186</v>
      </c>
      <c r="AC342" s="4">
        <f t="shared" si="86"/>
        <v>-3.5922375959302002</v>
      </c>
      <c r="AD342" s="45" t="s">
        <v>450</v>
      </c>
      <c r="AF342">
        <v>1.62</v>
      </c>
      <c r="AG342">
        <v>2.37</v>
      </c>
      <c r="AH342" s="45" t="s">
        <v>404</v>
      </c>
      <c r="AI342" s="45" t="s">
        <v>470</v>
      </c>
    </row>
    <row r="343" spans="1:35" ht="15" x14ac:dyDescent="0.25">
      <c r="A343">
        <v>2.41</v>
      </c>
      <c r="B343">
        <v>2.96</v>
      </c>
      <c r="C343">
        <v>3.73</v>
      </c>
      <c r="D343" s="48">
        <f t="shared" si="77"/>
        <v>2.0872111919245651E-2</v>
      </c>
      <c r="E343" s="49">
        <f>IF(OR($A343="",$B343="",$C343=""),"",A343*'MPTO_working_3-way'!$I342)</f>
        <v>2.4603017897253823</v>
      </c>
      <c r="F343" s="50">
        <f>IF(OR($A343="",$B343="",$C343=""),"",B343*'MPTO_working_3-way'!$I342)</f>
        <v>3.0217814512809671</v>
      </c>
      <c r="G343" s="51">
        <f>IF(OR($A343="",$B343="",$C343=""),"",C343*'MPTO_working_3-way'!$I342)</f>
        <v>3.8078529774587864</v>
      </c>
      <c r="H343" s="17"/>
      <c r="I343" s="21"/>
      <c r="J343" s="22"/>
      <c r="K343" s="17"/>
      <c r="L343" s="21"/>
      <c r="M343" s="22"/>
      <c r="N343" s="52">
        <f t="shared" si="87"/>
        <v>40.645420174718467</v>
      </c>
      <c r="O343" s="53">
        <f t="shared" si="88"/>
        <v>33.093061696307949</v>
      </c>
      <c r="P343" s="53">
        <f t="shared" si="89"/>
        <v>26.261518128973592</v>
      </c>
      <c r="Q343" t="s">
        <v>55</v>
      </c>
      <c r="R343" t="s">
        <v>179</v>
      </c>
      <c r="S343" s="42">
        <v>44129</v>
      </c>
      <c r="T343" s="4">
        <v>100</v>
      </c>
      <c r="U343" s="4">
        <f t="shared" si="78"/>
        <v>58.50622406639004</v>
      </c>
      <c r="V343" s="4">
        <f t="shared" si="79"/>
        <v>66.21621621621621</v>
      </c>
      <c r="W343" s="4">
        <f t="shared" si="80"/>
        <v>73.190348525469176</v>
      </c>
      <c r="X343" s="4">
        <f t="shared" si="81"/>
        <v>60.593435258314621</v>
      </c>
      <c r="Y343" s="4">
        <f t="shared" si="82"/>
        <v>68.303427408140791</v>
      </c>
      <c r="Z343" s="4">
        <f t="shared" si="83"/>
        <v>75.277559717393743</v>
      </c>
      <c r="AA343" s="4">
        <f t="shared" si="84"/>
        <v>-2.087211191924581</v>
      </c>
      <c r="AB343" s="4">
        <f t="shared" si="85"/>
        <v>-2.087211191924581</v>
      </c>
      <c r="AC343" s="4">
        <f t="shared" si="86"/>
        <v>-2.0872111919245668</v>
      </c>
      <c r="AD343" s="45" t="s">
        <v>443</v>
      </c>
      <c r="AF343">
        <v>3.12</v>
      </c>
      <c r="AG343">
        <v>1.4</v>
      </c>
      <c r="AH343" s="45" t="s">
        <v>468</v>
      </c>
      <c r="AI343" s="45" t="s">
        <v>460</v>
      </c>
    </row>
    <row r="344" spans="1:35" ht="15" x14ac:dyDescent="0.25">
      <c r="A344">
        <v>3.6</v>
      </c>
      <c r="B344">
        <v>3.39</v>
      </c>
      <c r="C344">
        <v>2.23</v>
      </c>
      <c r="D344" s="48">
        <f t="shared" si="77"/>
        <v>2.1193521788783531E-2</v>
      </c>
      <c r="E344" s="49">
        <f>IF(OR($A344="",$B344="",$C344=""),"",A344*'MPTO_working_3-way'!$I343)</f>
        <v>3.6762966784396207</v>
      </c>
      <c r="F344" s="50">
        <f>IF(OR($A344="",$B344="",$C344=""),"",B344*'MPTO_working_3-way'!$I343)</f>
        <v>3.4618460388639765</v>
      </c>
      <c r="G344" s="51">
        <f>IF(OR($A344="",$B344="",$C344=""),"",C344*'MPTO_working_3-way'!$I343)</f>
        <v>2.2772615535889873</v>
      </c>
      <c r="H344" s="17"/>
      <c r="I344" s="21"/>
      <c r="J344" s="22"/>
      <c r="K344" s="17"/>
      <c r="L344" s="21"/>
      <c r="M344" s="22"/>
      <c r="N344" s="52">
        <f t="shared" si="87"/>
        <v>27.201286715098394</v>
      </c>
      <c r="O344" s="53">
        <f t="shared" si="88"/>
        <v>28.886322175325724</v>
      </c>
      <c r="P344" s="53">
        <f t="shared" si="89"/>
        <v>43.912391109575879</v>
      </c>
      <c r="Q344" t="s">
        <v>63</v>
      </c>
      <c r="R344" t="s">
        <v>113</v>
      </c>
      <c r="S344" s="42">
        <v>44129</v>
      </c>
      <c r="T344" s="4">
        <v>100</v>
      </c>
      <c r="U344" s="4">
        <f t="shared" si="78"/>
        <v>72.222222222222229</v>
      </c>
      <c r="V344" s="4">
        <f t="shared" si="79"/>
        <v>70.501474926253692</v>
      </c>
      <c r="W344" s="4">
        <f t="shared" si="80"/>
        <v>55.156950672645742</v>
      </c>
      <c r="X344" s="4">
        <f t="shared" si="81"/>
        <v>74.341574401100573</v>
      </c>
      <c r="Y344" s="4">
        <f t="shared" si="82"/>
        <v>72.620827105132051</v>
      </c>
      <c r="Z344" s="4">
        <f t="shared" si="83"/>
        <v>57.276302851524093</v>
      </c>
      <c r="AA344" s="4">
        <f t="shared" si="84"/>
        <v>-2.1193521788783443</v>
      </c>
      <c r="AB344" s="4">
        <f t="shared" si="85"/>
        <v>-2.1193521788783585</v>
      </c>
      <c r="AC344" s="4">
        <f t="shared" si="86"/>
        <v>-2.1193521788783514</v>
      </c>
      <c r="AD344" s="45" t="s">
        <v>411</v>
      </c>
      <c r="AF344">
        <v>2.4</v>
      </c>
      <c r="AG344">
        <v>1.63</v>
      </c>
      <c r="AH344" s="45" t="s">
        <v>449</v>
      </c>
      <c r="AI344" s="45" t="s">
        <v>461</v>
      </c>
    </row>
    <row r="345" spans="1:35" ht="15" x14ac:dyDescent="0.25">
      <c r="A345">
        <v>1.97</v>
      </c>
      <c r="B345">
        <v>3.09</v>
      </c>
      <c r="C345">
        <v>5.18</v>
      </c>
      <c r="D345" s="48">
        <f t="shared" si="77"/>
        <v>2.4289001717418213E-2</v>
      </c>
      <c r="E345" s="49">
        <f>IF(OR($A345="",$B345="",$C345=""),"",A345*'MPTO_working_3-way'!$I344)</f>
        <v>2.0178493333833138</v>
      </c>
      <c r="F345" s="50">
        <f>IF(OR($A345="",$B345="",$C345=""),"",B345*'MPTO_working_3-way'!$I344)</f>
        <v>3.1650530153068219</v>
      </c>
      <c r="G345" s="51">
        <f>IF(OR($A345="",$B345="",$C345=""),"",C345*'MPTO_working_3-way'!$I344)</f>
        <v>5.3058170288962261</v>
      </c>
      <c r="H345" s="17"/>
      <c r="I345" s="21"/>
      <c r="J345" s="22"/>
      <c r="K345" s="17"/>
      <c r="L345" s="21"/>
      <c r="M345" s="22"/>
      <c r="N345" s="52">
        <f t="shared" si="87"/>
        <v>49.557713921252336</v>
      </c>
      <c r="O345" s="53">
        <f t="shared" si="88"/>
        <v>31.595047386688385</v>
      </c>
      <c r="P345" s="53">
        <f t="shared" si="89"/>
        <v>18.847238692059285</v>
      </c>
      <c r="Q345" t="s">
        <v>112</v>
      </c>
      <c r="R345" t="s">
        <v>177</v>
      </c>
      <c r="S345" s="42">
        <v>44129</v>
      </c>
      <c r="T345" s="4">
        <v>100</v>
      </c>
      <c r="U345" s="4">
        <f t="shared" si="78"/>
        <v>49.238578680203041</v>
      </c>
      <c r="V345" s="4">
        <f t="shared" si="79"/>
        <v>67.637540453074436</v>
      </c>
      <c r="W345" s="4">
        <f t="shared" si="80"/>
        <v>80.6949806949807</v>
      </c>
      <c r="X345" s="4">
        <f t="shared" si="81"/>
        <v>51.667478851944871</v>
      </c>
      <c r="Y345" s="4">
        <f t="shared" si="82"/>
        <v>70.066440624816266</v>
      </c>
      <c r="Z345" s="4">
        <f t="shared" si="83"/>
        <v>83.123880866722516</v>
      </c>
      <c r="AA345" s="4">
        <f t="shared" si="84"/>
        <v>-2.4289001717418301</v>
      </c>
      <c r="AB345" s="4">
        <f t="shared" si="85"/>
        <v>-2.4289001717418301</v>
      </c>
      <c r="AC345" s="4">
        <f t="shared" si="86"/>
        <v>-2.4289001717418159</v>
      </c>
      <c r="AD345" s="45" t="s">
        <v>443</v>
      </c>
      <c r="AF345">
        <v>3.18</v>
      </c>
      <c r="AG345">
        <v>1.39</v>
      </c>
      <c r="AH345" s="45" t="s">
        <v>464</v>
      </c>
      <c r="AI345" s="45" t="s">
        <v>460</v>
      </c>
    </row>
    <row r="346" spans="1:35" ht="15" x14ac:dyDescent="0.25">
      <c r="A346">
        <v>1.65</v>
      </c>
      <c r="B346">
        <v>3.84</v>
      </c>
      <c r="C346">
        <v>6.34</v>
      </c>
      <c r="D346" s="48">
        <f t="shared" si="77"/>
        <v>2.4205979351878293E-2</v>
      </c>
      <c r="E346" s="49">
        <f>IF(OR($A346="",$B346="",$C346=""),"",A346*'MPTO_working_3-way'!$I345)</f>
        <v>1.6899398659305991</v>
      </c>
      <c r="F346" s="50">
        <f>IF(OR($A346="",$B346="",$C346=""),"",B346*'MPTO_working_3-way'!$I345)</f>
        <v>3.9329509607112123</v>
      </c>
      <c r="G346" s="51">
        <f>IF(OR($A346="",$B346="",$C346=""),"",C346*'MPTO_working_3-way'!$I345)</f>
        <v>6.4934659090909079</v>
      </c>
      <c r="H346" s="17"/>
      <c r="I346" s="21"/>
      <c r="J346" s="22"/>
      <c r="K346" s="17"/>
      <c r="L346" s="21"/>
      <c r="M346" s="22"/>
      <c r="N346" s="52">
        <f t="shared" si="87"/>
        <v>59.17370316897815</v>
      </c>
      <c r="O346" s="53">
        <f t="shared" si="88"/>
        <v>25.4262005804203</v>
      </c>
      <c r="P346" s="53">
        <f t="shared" si="89"/>
        <v>15.400096250601569</v>
      </c>
      <c r="Q346" t="s">
        <v>176</v>
      </c>
      <c r="R346" t="s">
        <v>120</v>
      </c>
      <c r="S346" s="42">
        <v>44129</v>
      </c>
      <c r="T346" s="4">
        <v>100</v>
      </c>
      <c r="U346" s="4">
        <f t="shared" si="78"/>
        <v>39.393939393939398</v>
      </c>
      <c r="V346" s="4">
        <f t="shared" si="79"/>
        <v>73.958333333333343</v>
      </c>
      <c r="W346" s="4">
        <f t="shared" si="80"/>
        <v>84.227129337539424</v>
      </c>
      <c r="X346" s="4">
        <f t="shared" si="81"/>
        <v>41.814537329127234</v>
      </c>
      <c r="Y346" s="4">
        <f t="shared" si="82"/>
        <v>76.378931268521171</v>
      </c>
      <c r="Z346" s="4">
        <f t="shared" si="83"/>
        <v>86.647727272727266</v>
      </c>
      <c r="AA346" s="4">
        <f t="shared" si="84"/>
        <v>-2.4205979351878355</v>
      </c>
      <c r="AB346" s="4">
        <f t="shared" si="85"/>
        <v>-2.4205979351878284</v>
      </c>
      <c r="AC346" s="4">
        <f t="shared" si="86"/>
        <v>-2.4205979351878426</v>
      </c>
      <c r="AD346" s="45" t="s">
        <v>443</v>
      </c>
      <c r="AF346">
        <v>2.19</v>
      </c>
      <c r="AG346">
        <v>1.75</v>
      </c>
      <c r="AH346" s="45" t="s">
        <v>456</v>
      </c>
      <c r="AI346" s="45" t="s">
        <v>461</v>
      </c>
    </row>
    <row r="347" spans="1:35" ht="15" x14ac:dyDescent="0.25">
      <c r="A347"/>
      <c r="B347"/>
      <c r="C347"/>
      <c r="D347" s="48" t="str">
        <f t="shared" si="77"/>
        <v/>
      </c>
      <c r="E347" s="49" t="str">
        <f>IF(OR($A347="",$B347="",$C347=""),"",A347*'MPTO_working_3-way'!$I346)</f>
        <v/>
      </c>
      <c r="F347" s="50" t="str">
        <f>IF(OR($A347="",$B347="",$C347=""),"",B347*'MPTO_working_3-way'!$I346)</f>
        <v/>
      </c>
      <c r="G347" s="51" t="str">
        <f>IF(OR($A347="",$B347="",$C347=""),"",C347*'MPTO_working_3-way'!$I346)</f>
        <v/>
      </c>
      <c r="H347" s="17"/>
      <c r="I347" s="21"/>
      <c r="J347" s="22"/>
      <c r="K347" s="17"/>
      <c r="L347" s="21"/>
      <c r="M347" s="22"/>
      <c r="N347" s="52" t="e">
        <f t="shared" si="87"/>
        <v>#VALUE!</v>
      </c>
      <c r="O347" s="53" t="e">
        <f t="shared" si="88"/>
        <v>#VALUE!</v>
      </c>
      <c r="P347" s="53" t="e">
        <f t="shared" si="89"/>
        <v>#VALUE!</v>
      </c>
      <c r="Q347" t="s">
        <v>157</v>
      </c>
      <c r="R347" t="s">
        <v>122</v>
      </c>
      <c r="S347" s="42">
        <v>44129</v>
      </c>
      <c r="T347" s="4">
        <v>100</v>
      </c>
      <c r="U347" s="4" t="e">
        <f t="shared" si="78"/>
        <v>#DIV/0!</v>
      </c>
      <c r="V347" s="4" t="e">
        <f t="shared" si="79"/>
        <v>#DIV/0!</v>
      </c>
      <c r="W347" s="4" t="e">
        <f t="shared" si="80"/>
        <v>#DIV/0!</v>
      </c>
      <c r="X347" s="4" t="e">
        <f t="shared" si="81"/>
        <v>#DIV/0!</v>
      </c>
      <c r="Y347" s="4" t="e">
        <f t="shared" si="82"/>
        <v>#DIV/0!</v>
      </c>
      <c r="Z347" s="4" t="e">
        <f t="shared" si="83"/>
        <v>#DIV/0!</v>
      </c>
      <c r="AA347" s="4" t="e">
        <f t="shared" si="84"/>
        <v>#DIV/0!</v>
      </c>
      <c r="AB347" s="4" t="e">
        <f t="shared" si="85"/>
        <v>#DIV/0!</v>
      </c>
      <c r="AC347" s="4" t="e">
        <f t="shared" si="86"/>
        <v>#DIV/0!</v>
      </c>
      <c r="AD347" s="45" t="s">
        <v>443</v>
      </c>
      <c r="AF347"/>
      <c r="AG347"/>
      <c r="AH347" s="45" t="s">
        <v>407</v>
      </c>
      <c r="AI347" s="45" t="s">
        <v>461</v>
      </c>
    </row>
    <row r="348" spans="1:35" ht="15" x14ac:dyDescent="0.25">
      <c r="A348">
        <v>1.93</v>
      </c>
      <c r="B348">
        <v>3.09</v>
      </c>
      <c r="C348">
        <v>5.13</v>
      </c>
      <c r="D348" s="48">
        <f t="shared" si="77"/>
        <v>3.6691084374304905E-2</v>
      </c>
      <c r="E348" s="49">
        <f>IF(OR($A348="",$B348="",$C348=""),"",A348*'MPTO_working_3-way'!$I347)</f>
        <v>2.0008137928424086</v>
      </c>
      <c r="F348" s="50">
        <f>IF(OR($A348="",$B348="",$C348=""),"",B348*'MPTO_working_3-way'!$I347)</f>
        <v>3.2033754507166021</v>
      </c>
      <c r="G348" s="51">
        <f>IF(OR($A348="",$B348="",$C348=""),"",C348*'MPTO_working_3-way'!$I347)</f>
        <v>5.3182252628401843</v>
      </c>
      <c r="H348" s="17"/>
      <c r="I348" s="21"/>
      <c r="J348" s="22"/>
      <c r="K348" s="17"/>
      <c r="L348" s="21"/>
      <c r="M348" s="22"/>
      <c r="N348" s="52">
        <f t="shared" si="87"/>
        <v>49.979663453807646</v>
      </c>
      <c r="O348" s="53">
        <f t="shared" si="88"/>
        <v>31.217071348171121</v>
      </c>
      <c r="P348" s="53">
        <f t="shared" si="89"/>
        <v>18.803265198021201</v>
      </c>
      <c r="Q348" t="s">
        <v>151</v>
      </c>
      <c r="R348" t="s">
        <v>118</v>
      </c>
      <c r="S348" s="42">
        <v>44129</v>
      </c>
      <c r="T348" s="4">
        <v>100</v>
      </c>
      <c r="U348" s="4">
        <f t="shared" si="78"/>
        <v>48.186528497409334</v>
      </c>
      <c r="V348" s="4">
        <f t="shared" si="79"/>
        <v>67.637540453074436</v>
      </c>
      <c r="W348" s="4">
        <f t="shared" si="80"/>
        <v>80.50682261208577</v>
      </c>
      <c r="X348" s="4">
        <f t="shared" si="81"/>
        <v>51.855636934839801</v>
      </c>
      <c r="Y348" s="4">
        <f t="shared" si="82"/>
        <v>71.306648890504903</v>
      </c>
      <c r="Z348" s="4">
        <f t="shared" si="83"/>
        <v>84.175931049516251</v>
      </c>
      <c r="AA348" s="4">
        <f t="shared" si="84"/>
        <v>-3.6691084374304666</v>
      </c>
      <c r="AB348" s="4">
        <f t="shared" si="85"/>
        <v>-3.6691084374304666</v>
      </c>
      <c r="AC348" s="4">
        <f t="shared" si="86"/>
        <v>-3.6691084374304808</v>
      </c>
      <c r="AD348" s="45" t="s">
        <v>443</v>
      </c>
      <c r="AF348">
        <v>2.82</v>
      </c>
      <c r="AG348">
        <v>1.45</v>
      </c>
      <c r="AH348" s="45" t="s">
        <v>407</v>
      </c>
      <c r="AI348" s="45" t="s">
        <v>461</v>
      </c>
    </row>
    <row r="349" spans="1:35" ht="15" x14ac:dyDescent="0.25">
      <c r="A349">
        <v>3.55</v>
      </c>
      <c r="B349">
        <v>2.68</v>
      </c>
      <c r="C349">
        <v>2.64</v>
      </c>
      <c r="D349" s="48">
        <f t="shared" si="77"/>
        <v>3.3612347991158309E-2</v>
      </c>
      <c r="E349" s="49">
        <f>IF(OR($A349="",$B349="",$C349=""),"",A349*'MPTO_working_3-way'!$I348)</f>
        <v>3.669323835368612</v>
      </c>
      <c r="F349" s="50">
        <f>IF(OR($A349="",$B349="",$C349=""),"",B349*'MPTO_working_3-way'!$I348)</f>
        <v>2.7700810926163046</v>
      </c>
      <c r="G349" s="51">
        <f>IF(OR($A349="",$B349="",$C349=""),"",C349*'MPTO_working_3-way'!$I348)</f>
        <v>2.7287365986966581</v>
      </c>
      <c r="H349" s="17"/>
      <c r="I349" s="21"/>
      <c r="J349" s="22"/>
      <c r="K349" s="17"/>
      <c r="L349" s="21"/>
      <c r="M349" s="22"/>
      <c r="N349" s="52">
        <f t="shared" si="87"/>
        <v>27.25297752029952</v>
      </c>
      <c r="O349" s="53">
        <f t="shared" si="88"/>
        <v>36.10002619293406</v>
      </c>
      <c r="P349" s="53">
        <f t="shared" si="89"/>
        <v>36.646996286766395</v>
      </c>
      <c r="Q349" t="s">
        <v>162</v>
      </c>
      <c r="R349" t="s">
        <v>115</v>
      </c>
      <c r="S349" s="42">
        <v>44129</v>
      </c>
      <c r="T349" s="4">
        <v>100</v>
      </c>
      <c r="U349" s="4">
        <f t="shared" si="78"/>
        <v>71.83098591549296</v>
      </c>
      <c r="V349" s="4">
        <f t="shared" si="79"/>
        <v>62.686567164179095</v>
      </c>
      <c r="W349" s="4">
        <f t="shared" si="80"/>
        <v>62.121212121212118</v>
      </c>
      <c r="X349" s="4">
        <f t="shared" si="81"/>
        <v>75.192220714608766</v>
      </c>
      <c r="Y349" s="4">
        <f t="shared" si="82"/>
        <v>66.047801963294916</v>
      </c>
      <c r="Z349" s="4">
        <f t="shared" si="83"/>
        <v>65.482446920327945</v>
      </c>
      <c r="AA349" s="4">
        <f t="shared" si="84"/>
        <v>-3.361234799115806</v>
      </c>
      <c r="AB349" s="4">
        <f t="shared" si="85"/>
        <v>-3.3612347991158202</v>
      </c>
      <c r="AC349" s="4">
        <f t="shared" si="86"/>
        <v>-3.3612347991158273</v>
      </c>
      <c r="AD349" s="45" t="s">
        <v>443</v>
      </c>
      <c r="AF349">
        <v>2.82</v>
      </c>
      <c r="AG349">
        <v>1.46</v>
      </c>
      <c r="AH349" s="45" t="s">
        <v>449</v>
      </c>
      <c r="AI349" s="45" t="s">
        <v>460</v>
      </c>
    </row>
    <row r="350" spans="1:35" ht="15" x14ac:dyDescent="0.25">
      <c r="A350">
        <v>3.21</v>
      </c>
      <c r="B350">
        <v>2.89</v>
      </c>
      <c r="C350">
        <v>2.67</v>
      </c>
      <c r="D350" s="48">
        <f t="shared" si="77"/>
        <v>3.20790762024461E-2</v>
      </c>
      <c r="E350" s="49">
        <f>IF(OR($A350="",$B350="",$C350=""),"",A350*'MPTO_working_3-way'!$I349)</f>
        <v>3.3129738346098518</v>
      </c>
      <c r="F350" s="50">
        <f>IF(OR($A350="",$B350="",$C350=""),"",B350*'MPTO_working_3-way'!$I349)</f>
        <v>2.9827085302250693</v>
      </c>
      <c r="G350" s="51">
        <f>IF(OR($A350="",$B350="",$C350=""),"",C350*'MPTO_working_3-way'!$I349)</f>
        <v>2.7556511334605309</v>
      </c>
      <c r="H350" s="17"/>
      <c r="I350" s="21"/>
      <c r="J350" s="22"/>
      <c r="K350" s="17"/>
      <c r="L350" s="21"/>
      <c r="M350" s="22"/>
      <c r="N350" s="52">
        <f t="shared" si="87"/>
        <v>30.184361541079411</v>
      </c>
      <c r="O350" s="53">
        <f t="shared" si="88"/>
        <v>33.526574583690277</v>
      </c>
      <c r="P350" s="53">
        <f t="shared" si="89"/>
        <v>36.289063875230305</v>
      </c>
      <c r="Q350" t="s">
        <v>156</v>
      </c>
      <c r="R350" t="s">
        <v>158</v>
      </c>
      <c r="S350" s="42">
        <v>44129</v>
      </c>
      <c r="T350" s="4">
        <v>100</v>
      </c>
      <c r="U350" s="4">
        <f t="shared" si="78"/>
        <v>68.847352024922117</v>
      </c>
      <c r="V350" s="4">
        <f t="shared" si="79"/>
        <v>65.397923875432525</v>
      </c>
      <c r="W350" s="4">
        <f t="shared" si="80"/>
        <v>62.546816479400754</v>
      </c>
      <c r="X350" s="4">
        <f t="shared" si="81"/>
        <v>72.055259645166728</v>
      </c>
      <c r="Y350" s="4">
        <f t="shared" si="82"/>
        <v>68.605831495677137</v>
      </c>
      <c r="Z350" s="4">
        <f t="shared" si="83"/>
        <v>65.754724099645358</v>
      </c>
      <c r="AA350" s="4">
        <f t="shared" si="84"/>
        <v>-3.2079076202446117</v>
      </c>
      <c r="AB350" s="4">
        <f t="shared" si="85"/>
        <v>-3.2079076202446117</v>
      </c>
      <c r="AC350" s="4">
        <f t="shared" si="86"/>
        <v>-3.2079076202446046</v>
      </c>
      <c r="AD350" s="45" t="s">
        <v>411</v>
      </c>
      <c r="AF350">
        <v>2.94</v>
      </c>
      <c r="AG350">
        <v>1.42</v>
      </c>
      <c r="AH350" s="45" t="s">
        <v>407</v>
      </c>
      <c r="AI350" s="45" t="s">
        <v>460</v>
      </c>
    </row>
    <row r="351" spans="1:35" ht="15" x14ac:dyDescent="0.25">
      <c r="A351">
        <v>2.31</v>
      </c>
      <c r="B351">
        <v>2.98</v>
      </c>
      <c r="C351">
        <v>3.77</v>
      </c>
      <c r="D351" s="48">
        <f t="shared" si="77"/>
        <v>3.3722892089011136E-2</v>
      </c>
      <c r="E351" s="49">
        <f>IF(OR($A351="",$B351="",$C351=""),"",A351*'MPTO_working_3-way'!$I350)</f>
        <v>2.387899880725616</v>
      </c>
      <c r="F351" s="50">
        <f>IF(OR($A351="",$B351="",$C351=""),"",B351*'MPTO_working_3-way'!$I350)</f>
        <v>3.0804942184252533</v>
      </c>
      <c r="G351" s="51">
        <f>IF(OR($A351="",$B351="",$C351=""),"",C351*'MPTO_working_3-way'!$I350)</f>
        <v>3.8971353031755722</v>
      </c>
      <c r="H351" s="17"/>
      <c r="I351" s="21"/>
      <c r="J351" s="22"/>
      <c r="K351" s="17"/>
      <c r="L351" s="21"/>
      <c r="M351" s="22"/>
      <c r="N351" s="52">
        <f t="shared" si="87"/>
        <v>41.877802669688478</v>
      </c>
      <c r="O351" s="53">
        <f t="shared" si="88"/>
        <v>32.462323545966576</v>
      </c>
      <c r="P351" s="53">
        <f t="shared" si="89"/>
        <v>25.659873784344931</v>
      </c>
      <c r="Q351" t="s">
        <v>116</v>
      </c>
      <c r="R351" t="s">
        <v>58</v>
      </c>
      <c r="S351" s="42">
        <v>44129</v>
      </c>
      <c r="T351" s="4">
        <v>100</v>
      </c>
      <c r="U351" s="4">
        <f t="shared" si="78"/>
        <v>56.709956709956707</v>
      </c>
      <c r="V351" s="4">
        <f t="shared" si="79"/>
        <v>66.442953020134226</v>
      </c>
      <c r="W351" s="4">
        <f t="shared" si="80"/>
        <v>73.474801061007966</v>
      </c>
      <c r="X351" s="4">
        <f t="shared" si="81"/>
        <v>60.082245918857822</v>
      </c>
      <c r="Y351" s="4">
        <f t="shared" si="82"/>
        <v>69.815242229035334</v>
      </c>
      <c r="Z351" s="4">
        <f t="shared" si="83"/>
        <v>76.84709026990906</v>
      </c>
      <c r="AA351" s="4">
        <f t="shared" si="84"/>
        <v>-3.3722892089011154</v>
      </c>
      <c r="AB351" s="4">
        <f t="shared" si="85"/>
        <v>-3.3722892089011083</v>
      </c>
      <c r="AC351" s="4">
        <f t="shared" si="86"/>
        <v>-3.3722892089010941</v>
      </c>
      <c r="AD351" s="45" t="s">
        <v>411</v>
      </c>
      <c r="AF351">
        <v>2.73</v>
      </c>
      <c r="AG351">
        <v>1.49</v>
      </c>
      <c r="AH351" s="45" t="s">
        <v>405</v>
      </c>
      <c r="AI351" s="45" t="s">
        <v>460</v>
      </c>
    </row>
    <row r="352" spans="1:35" ht="15" x14ac:dyDescent="0.25">
      <c r="A352">
        <v>2.06</v>
      </c>
      <c r="B352">
        <v>3.32</v>
      </c>
      <c r="C352">
        <v>3.93</v>
      </c>
      <c r="D352" s="48">
        <f t="shared" si="77"/>
        <v>4.1094638689643359E-2</v>
      </c>
      <c r="E352" s="49">
        <f>IF(OR($A352="",$B352="",$C352=""),"",A352*'MPTO_working_3-way'!$I351)</f>
        <v>2.1446549557006653</v>
      </c>
      <c r="F352" s="50">
        <f>IF(OR($A352="",$B352="",$C352=""),"",B352*'MPTO_working_3-way'!$I351)</f>
        <v>3.4564342004496158</v>
      </c>
      <c r="G352" s="51">
        <f>IF(OR($A352="",$B352="",$C352=""),"",C352*'MPTO_working_3-way'!$I351)</f>
        <v>4.0915019300502982</v>
      </c>
      <c r="H352" s="17"/>
      <c r="I352" s="21"/>
      <c r="J352" s="22"/>
      <c r="K352" s="17"/>
      <c r="L352" s="21"/>
      <c r="M352" s="22"/>
      <c r="N352" s="52">
        <f t="shared" si="87"/>
        <v>46.62754711856654</v>
      </c>
      <c r="O352" s="53">
        <f t="shared" si="88"/>
        <v>28.931550320556347</v>
      </c>
      <c r="P352" s="53">
        <f t="shared" si="89"/>
        <v>24.440902560877117</v>
      </c>
      <c r="Q352" t="s">
        <v>125</v>
      </c>
      <c r="R352" t="s">
        <v>64</v>
      </c>
      <c r="S352" s="42">
        <v>44129</v>
      </c>
      <c r="T352" s="4">
        <v>100</v>
      </c>
      <c r="U352" s="4">
        <f t="shared" si="78"/>
        <v>51.456310679611654</v>
      </c>
      <c r="V352" s="4">
        <f t="shared" si="79"/>
        <v>69.879518072289159</v>
      </c>
      <c r="W352" s="4">
        <f t="shared" si="80"/>
        <v>74.554707379134854</v>
      </c>
      <c r="X352" s="4">
        <f t="shared" si="81"/>
        <v>55.565774548575988</v>
      </c>
      <c r="Y352" s="4">
        <f t="shared" si="82"/>
        <v>73.988981941253499</v>
      </c>
      <c r="Z352" s="4">
        <f t="shared" si="83"/>
        <v>78.664171248099194</v>
      </c>
      <c r="AA352" s="4">
        <f t="shared" si="84"/>
        <v>-4.1094638689643332</v>
      </c>
      <c r="AB352" s="4">
        <f t="shared" si="85"/>
        <v>-4.1094638689643403</v>
      </c>
      <c r="AC352" s="4">
        <f t="shared" si="86"/>
        <v>-4.1094638689643403</v>
      </c>
      <c r="AD352" s="45" t="s">
        <v>411</v>
      </c>
      <c r="AF352">
        <v>2</v>
      </c>
      <c r="AG352">
        <v>1.85</v>
      </c>
      <c r="AH352" s="45" t="s">
        <v>407</v>
      </c>
      <c r="AI352" s="45" t="s">
        <v>460</v>
      </c>
    </row>
    <row r="353" spans="1:35" ht="15" x14ac:dyDescent="0.25">
      <c r="A353">
        <v>1.52</v>
      </c>
      <c r="B353">
        <v>4.21</v>
      </c>
      <c r="C353">
        <v>6.62</v>
      </c>
      <c r="D353" s="48">
        <f t="shared" si="77"/>
        <v>4.6481829866195534E-2</v>
      </c>
      <c r="E353" s="49">
        <f>IF(OR($A353="",$B353="",$C353=""),"",A353*'MPTO_working_3-way'!$I352)</f>
        <v>1.5906523813966171</v>
      </c>
      <c r="F353" s="50">
        <f>IF(OR($A353="",$B353="",$C353=""),"",B353*'MPTO_working_3-way'!$I352)</f>
        <v>4.4056885037366831</v>
      </c>
      <c r="G353" s="51">
        <f>IF(OR($A353="",$B353="",$C353=""),"",C353*'MPTO_working_3-way'!$I352)</f>
        <v>6.927709713714215</v>
      </c>
      <c r="H353" s="17"/>
      <c r="I353" s="21"/>
      <c r="J353" s="22"/>
      <c r="K353" s="17"/>
      <c r="L353" s="21"/>
      <c r="M353" s="22"/>
      <c r="N353" s="52">
        <f t="shared" si="87"/>
        <v>62.867287139254444</v>
      </c>
      <c r="O353" s="53">
        <f t="shared" si="88"/>
        <v>22.697927898258136</v>
      </c>
      <c r="P353" s="53">
        <f t="shared" si="89"/>
        <v>14.434784962487424</v>
      </c>
      <c r="Q353" t="s">
        <v>128</v>
      </c>
      <c r="R353" t="s">
        <v>342</v>
      </c>
      <c r="S353" s="42">
        <v>44129</v>
      </c>
      <c r="T353" s="4">
        <v>100</v>
      </c>
      <c r="U353" s="4">
        <f t="shared" si="78"/>
        <v>34.21052631578948</v>
      </c>
      <c r="V353" s="4">
        <f t="shared" si="79"/>
        <v>76.24703087885986</v>
      </c>
      <c r="W353" s="4">
        <f t="shared" si="80"/>
        <v>84.894259818731115</v>
      </c>
      <c r="X353" s="4">
        <f t="shared" si="81"/>
        <v>38.858709302409025</v>
      </c>
      <c r="Y353" s="4">
        <f t="shared" si="82"/>
        <v>80.895213865479406</v>
      </c>
      <c r="Z353" s="4">
        <f t="shared" si="83"/>
        <v>89.542442805350674</v>
      </c>
      <c r="AA353" s="4">
        <f t="shared" si="84"/>
        <v>-4.6481829866195454</v>
      </c>
      <c r="AB353" s="4">
        <f t="shared" si="85"/>
        <v>-4.6481829866195454</v>
      </c>
      <c r="AC353" s="4">
        <f t="shared" si="86"/>
        <v>-4.6481829866195596</v>
      </c>
      <c r="AD353" s="45" t="s">
        <v>450</v>
      </c>
      <c r="AF353">
        <v>1.78</v>
      </c>
      <c r="AG353">
        <v>2.09</v>
      </c>
      <c r="AH353" s="45" t="s">
        <v>404</v>
      </c>
      <c r="AI353" s="45" t="s">
        <v>470</v>
      </c>
    </row>
    <row r="354" spans="1:35" s="28" customFormat="1" ht="15" x14ac:dyDescent="0.25">
      <c r="A354" s="23">
        <v>1.8</v>
      </c>
      <c r="B354" s="23">
        <v>3.73</v>
      </c>
      <c r="C354" s="23">
        <v>4.57</v>
      </c>
      <c r="D354" s="48">
        <f t="shared" si="77"/>
        <v>4.2470451044846369E-2</v>
      </c>
      <c r="E354" s="25">
        <f>IF(OR($A354="",$B354="",$C354=""),"",A354*'MPTO_working_3-way'!$I353)</f>
        <v>1.8764468118807236</v>
      </c>
      <c r="F354" s="26">
        <f>IF(OR($A354="",$B354="",$C354=""),"",B354*'MPTO_working_3-way'!$I353)</f>
        <v>3.8884147823972768</v>
      </c>
      <c r="G354" s="27">
        <f>IF(OR($A354="",$B354="",$C354=""),"",C354*'MPTO_working_3-way'!$I353)</f>
        <v>4.7640899612749479</v>
      </c>
      <c r="H354" s="25"/>
      <c r="I354" s="26"/>
      <c r="J354" s="27"/>
      <c r="K354" s="25"/>
      <c r="L354" s="26"/>
      <c r="M354" s="27"/>
      <c r="N354" s="40">
        <f t="shared" si="87"/>
        <v>53.292211304285296</v>
      </c>
      <c r="O354" s="41">
        <f t="shared" si="88"/>
        <v>25.717421004748942</v>
      </c>
      <c r="P354" s="41">
        <f t="shared" si="89"/>
        <v>20.990367690965765</v>
      </c>
      <c r="Q354" s="23" t="s">
        <v>65</v>
      </c>
      <c r="R354" s="23" t="s">
        <v>126</v>
      </c>
      <c r="S354" s="43">
        <v>44129</v>
      </c>
      <c r="T354" s="28">
        <v>100</v>
      </c>
      <c r="U354" s="28">
        <f t="shared" si="78"/>
        <v>44.444444444444443</v>
      </c>
      <c r="V354" s="28">
        <f t="shared" si="79"/>
        <v>73.190348525469176</v>
      </c>
      <c r="W354" s="28">
        <f t="shared" si="80"/>
        <v>78.118161925601754</v>
      </c>
      <c r="X354" s="28">
        <f t="shared" si="81"/>
        <v>48.691489548929077</v>
      </c>
      <c r="Y354" s="28">
        <f t="shared" si="82"/>
        <v>77.437393629953817</v>
      </c>
      <c r="Z354" s="28">
        <f t="shared" si="83"/>
        <v>82.365207030086381</v>
      </c>
      <c r="AA354" s="28">
        <f t="shared" si="84"/>
        <v>-4.2470451044846342</v>
      </c>
      <c r="AB354" s="28">
        <f t="shared" si="85"/>
        <v>-4.2470451044846413</v>
      </c>
      <c r="AC354" s="28">
        <f t="shared" si="86"/>
        <v>-4.2470451044846271</v>
      </c>
      <c r="AD354" s="46" t="s">
        <v>450</v>
      </c>
      <c r="AE354" s="46"/>
      <c r="AF354">
        <v>1.73</v>
      </c>
      <c r="AG354">
        <v>2.15</v>
      </c>
      <c r="AH354" s="46" t="s">
        <v>459</v>
      </c>
      <c r="AI354" s="46" t="s">
        <v>460</v>
      </c>
    </row>
    <row r="355" spans="1:35" ht="15" x14ac:dyDescent="0.25">
      <c r="A355">
        <v>2.0299999999999998</v>
      </c>
      <c r="B355">
        <v>3.7</v>
      </c>
      <c r="C355">
        <v>3.69</v>
      </c>
      <c r="D355" s="48">
        <f t="shared" si="77"/>
        <v>3.3883817735794075E-2</v>
      </c>
      <c r="E355" s="49">
        <f>IF(OR($A355="",$B355="",$C355=""),"",A355*'MPTO_working_3-way'!$I354)</f>
        <v>2.0987841500036617</v>
      </c>
      <c r="F355" s="50">
        <f>IF(OR($A355="",$B355="",$C355=""),"",B355*'MPTO_working_3-way'!$I354)</f>
        <v>3.8253701256224382</v>
      </c>
      <c r="G355" s="51">
        <f>IF(OR($A355="",$B355="",$C355=""),"",C355*'MPTO_working_3-way'!$I354)</f>
        <v>3.81503128744508</v>
      </c>
      <c r="H355" s="17"/>
      <c r="I355" s="21"/>
      <c r="J355" s="22"/>
      <c r="K355" s="17"/>
      <c r="L355" s="21"/>
      <c r="M355" s="22"/>
      <c r="N355" s="52">
        <f t="shared" si="87"/>
        <v>47.646633885540602</v>
      </c>
      <c r="O355" s="53">
        <f t="shared" si="88"/>
        <v>26.141261293958763</v>
      </c>
      <c r="P355" s="53">
        <f t="shared" si="89"/>
        <v>26.212104820500652</v>
      </c>
      <c r="Q355" t="s">
        <v>238</v>
      </c>
      <c r="R355" t="s">
        <v>235</v>
      </c>
      <c r="S355" s="42">
        <v>44130</v>
      </c>
      <c r="T355" s="4">
        <v>100</v>
      </c>
      <c r="U355" s="4">
        <f t="shared" si="78"/>
        <v>50.73891625615763</v>
      </c>
      <c r="V355" s="4">
        <f t="shared" si="79"/>
        <v>72.972972972972968</v>
      </c>
      <c r="W355" s="4">
        <f t="shared" si="80"/>
        <v>72.899728997289984</v>
      </c>
      <c r="X355" s="4">
        <f t="shared" si="81"/>
        <v>54.127298029737062</v>
      </c>
      <c r="Y355" s="4">
        <f t="shared" si="82"/>
        <v>76.361354746552408</v>
      </c>
      <c r="Z355" s="4">
        <f t="shared" si="83"/>
        <v>76.288110770869395</v>
      </c>
      <c r="AA355" s="4">
        <f t="shared" si="84"/>
        <v>-3.3883817735794324</v>
      </c>
      <c r="AB355" s="4">
        <f t="shared" si="85"/>
        <v>-3.3883817735794395</v>
      </c>
      <c r="AC355" s="4">
        <f t="shared" si="86"/>
        <v>-3.3883817735794111</v>
      </c>
      <c r="AD355" s="45" t="s">
        <v>410</v>
      </c>
      <c r="AF355">
        <v>1.57</v>
      </c>
      <c r="AG355">
        <v>2.48</v>
      </c>
      <c r="AH355" s="45" t="s">
        <v>455</v>
      </c>
      <c r="AI355" s="45" t="s">
        <v>460</v>
      </c>
    </row>
    <row r="356" spans="1:35" ht="15" x14ac:dyDescent="0.25">
      <c r="A356">
        <v>1.66</v>
      </c>
      <c r="B356">
        <v>4.18</v>
      </c>
      <c r="C356">
        <v>5.42</v>
      </c>
      <c r="D356" s="48">
        <f t="shared" si="77"/>
        <v>2.6145933333432625E-2</v>
      </c>
      <c r="E356" s="49">
        <f>IF(OR($A356="",$B356="",$C356=""),"",A356*'MPTO_working_3-way'!$I355)</f>
        <v>1.7034022493334982</v>
      </c>
      <c r="F356" s="50">
        <f>IF(OR($A356="",$B356="",$C356=""),"",B356*'MPTO_working_3-way'!$I355)</f>
        <v>4.2892900013337485</v>
      </c>
      <c r="G356" s="51">
        <f>IF(OR($A356="",$B356="",$C356=""),"",C356*'MPTO_working_3-way'!$I355)</f>
        <v>5.5617109586672049</v>
      </c>
      <c r="H356" s="17"/>
      <c r="I356" s="21"/>
      <c r="J356" s="22"/>
      <c r="K356" s="17"/>
      <c r="L356" s="21"/>
      <c r="M356" s="22"/>
      <c r="N356" s="52">
        <f t="shared" si="87"/>
        <v>58.706039656298259</v>
      </c>
      <c r="O356" s="53">
        <f t="shared" si="88"/>
        <v>23.313881777381606</v>
      </c>
      <c r="P356" s="53">
        <f t="shared" si="89"/>
        <v>17.980078566320131</v>
      </c>
      <c r="Q356" t="s">
        <v>389</v>
      </c>
      <c r="R356" t="s">
        <v>373</v>
      </c>
      <c r="S356" s="42">
        <v>44130</v>
      </c>
      <c r="T356" s="4">
        <v>100</v>
      </c>
      <c r="U356" s="4">
        <f t="shared" si="78"/>
        <v>39.759036144578317</v>
      </c>
      <c r="V356" s="4">
        <f t="shared" si="79"/>
        <v>76.076555023923447</v>
      </c>
      <c r="W356" s="4">
        <f t="shared" si="80"/>
        <v>81.549815498154985</v>
      </c>
      <c r="X356" s="4">
        <f t="shared" si="81"/>
        <v>42.373629477921575</v>
      </c>
      <c r="Y356" s="4">
        <f t="shared" si="82"/>
        <v>78.691148357266712</v>
      </c>
      <c r="Z356" s="4">
        <f t="shared" si="83"/>
        <v>84.16440883149825</v>
      </c>
      <c r="AA356" s="4">
        <f t="shared" si="84"/>
        <v>-2.6145933333432581</v>
      </c>
      <c r="AB356" s="4">
        <f t="shared" si="85"/>
        <v>-2.6145933333432652</v>
      </c>
      <c r="AC356" s="4">
        <f t="shared" si="86"/>
        <v>-2.6145933333432652</v>
      </c>
      <c r="AD356" s="45" t="s">
        <v>411</v>
      </c>
      <c r="AF356">
        <v>1.64</v>
      </c>
      <c r="AG356">
        <v>2.39</v>
      </c>
      <c r="AH356" s="45" t="s">
        <v>459</v>
      </c>
      <c r="AI356" s="45" t="s">
        <v>460</v>
      </c>
    </row>
    <row r="357" spans="1:35" ht="15" x14ac:dyDescent="0.25">
      <c r="A357">
        <v>1.78</v>
      </c>
      <c r="B357">
        <v>4.08</v>
      </c>
      <c r="C357">
        <v>4.7</v>
      </c>
      <c r="D357" s="48">
        <f t="shared" si="77"/>
        <v>1.9661749471483692E-2</v>
      </c>
      <c r="E357" s="49">
        <f>IF(OR($A357="",$B357="",$C357=""),"",A357*'MPTO_working_3-way'!$I356)</f>
        <v>1.8149979140592409</v>
      </c>
      <c r="F357" s="50">
        <f>IF(OR($A357="",$B357="",$C357=""),"",B357*'MPTO_working_3-way'!$I356)</f>
        <v>4.160219937843654</v>
      </c>
      <c r="G357" s="51">
        <f>IF(OR($A357="",$B357="",$C357=""),"",C357*'MPTO_working_3-way'!$I356)</f>
        <v>4.7924102225159739</v>
      </c>
      <c r="H357" s="17"/>
      <c r="I357" s="21"/>
      <c r="J357" s="22"/>
      <c r="K357" s="17"/>
      <c r="L357" s="21"/>
      <c r="M357" s="22"/>
      <c r="N357" s="52">
        <f t="shared" si="87"/>
        <v>55.096482053993171</v>
      </c>
      <c r="O357" s="53">
        <f t="shared" si="88"/>
        <v>24.037190700026429</v>
      </c>
      <c r="P357" s="53">
        <f t="shared" si="89"/>
        <v>20.866327245980386</v>
      </c>
      <c r="Q357" t="s">
        <v>74</v>
      </c>
      <c r="R357" t="s">
        <v>78</v>
      </c>
      <c r="S357" s="42">
        <v>44130</v>
      </c>
      <c r="T357" s="4">
        <v>100</v>
      </c>
      <c r="U357" s="4">
        <f t="shared" si="78"/>
        <v>43.820224719101127</v>
      </c>
      <c r="V357" s="4">
        <f t="shared" si="79"/>
        <v>75.490196078431367</v>
      </c>
      <c r="W357" s="4">
        <f t="shared" si="80"/>
        <v>78.723404255319153</v>
      </c>
      <c r="X357" s="4">
        <f t="shared" si="81"/>
        <v>45.78639966624948</v>
      </c>
      <c r="Y357" s="4">
        <f t="shared" si="82"/>
        <v>77.456371025579728</v>
      </c>
      <c r="Z357" s="4">
        <f t="shared" si="83"/>
        <v>80.689579202467513</v>
      </c>
      <c r="AA357" s="4">
        <f t="shared" si="84"/>
        <v>-1.9661749471483532</v>
      </c>
      <c r="AB357" s="4">
        <f t="shared" si="85"/>
        <v>-1.9661749471483603</v>
      </c>
      <c r="AC357" s="4">
        <f t="shared" si="86"/>
        <v>-1.9661749471483603</v>
      </c>
      <c r="AD357" s="45" t="s">
        <v>411</v>
      </c>
      <c r="AF357">
        <v>1.88</v>
      </c>
      <c r="AG357">
        <v>2.0499999999999998</v>
      </c>
      <c r="AH357" s="45" t="s">
        <v>405</v>
      </c>
      <c r="AI357" s="45" t="s">
        <v>460</v>
      </c>
    </row>
    <row r="358" spans="1:35" ht="15" x14ac:dyDescent="0.25">
      <c r="A358">
        <v>5.63</v>
      </c>
      <c r="B358">
        <v>4.1500000000000004</v>
      </c>
      <c r="C358">
        <v>1.66</v>
      </c>
      <c r="D358" s="48">
        <f t="shared" si="77"/>
        <v>2.0993387403967612E-2</v>
      </c>
      <c r="E358" s="49">
        <f>IF(OR($A358="",$B358="",$C358=""),"",A358*'MPTO_working_3-way'!$I357)</f>
        <v>5.7481927710843372</v>
      </c>
      <c r="F358" s="50">
        <f>IF(OR($A358="",$B358="",$C358=""),"",B358*'MPTO_working_3-way'!$I357)</f>
        <v>4.2371225577264662</v>
      </c>
      <c r="G358" s="51">
        <f>IF(OR($A358="",$B358="",$C358=""),"",C358*'MPTO_working_3-way'!$I357)</f>
        <v>1.6948490230905862</v>
      </c>
      <c r="H358" s="17"/>
      <c r="I358" s="21"/>
      <c r="J358" s="22"/>
      <c r="K358" s="17"/>
      <c r="L358" s="21"/>
      <c r="M358" s="22"/>
      <c r="N358" s="52">
        <f t="shared" si="87"/>
        <v>17.396772165164538</v>
      </c>
      <c r="O358" s="53">
        <f t="shared" si="88"/>
        <v>23.600922238524412</v>
      </c>
      <c r="P358" s="53">
        <f t="shared" si="89"/>
        <v>59.002305596311047</v>
      </c>
      <c r="Q358" t="s">
        <v>73</v>
      </c>
      <c r="R358" t="s">
        <v>133</v>
      </c>
      <c r="S358" s="42">
        <v>44130</v>
      </c>
      <c r="T358" s="4">
        <v>100</v>
      </c>
      <c r="U358" s="4">
        <f t="shared" si="78"/>
        <v>82.238010657193612</v>
      </c>
      <c r="V358" s="4">
        <f t="shared" si="79"/>
        <v>75.903614457831324</v>
      </c>
      <c r="W358" s="4">
        <f t="shared" si="80"/>
        <v>39.759036144578317</v>
      </c>
      <c r="X358" s="4">
        <f t="shared" si="81"/>
        <v>84.337349397590373</v>
      </c>
      <c r="Y358" s="4">
        <f t="shared" si="82"/>
        <v>78.002953198228084</v>
      </c>
      <c r="Z358" s="4">
        <f t="shared" si="83"/>
        <v>41.858374884975071</v>
      </c>
      <c r="AA358" s="4">
        <f t="shared" si="84"/>
        <v>-2.0993387403967603</v>
      </c>
      <c r="AB358" s="4">
        <f t="shared" si="85"/>
        <v>-2.0993387403967603</v>
      </c>
      <c r="AC358" s="4">
        <f t="shared" si="86"/>
        <v>-2.0993387403967532</v>
      </c>
      <c r="AD358" s="45" t="s">
        <v>450</v>
      </c>
      <c r="AF358">
        <v>1.88</v>
      </c>
      <c r="AG358">
        <v>2.0499999999999998</v>
      </c>
      <c r="AH358" s="45" t="s">
        <v>464</v>
      </c>
      <c r="AI358" s="45" t="s">
        <v>461</v>
      </c>
    </row>
    <row r="359" spans="1:35" s="55" customFormat="1" ht="15" x14ac:dyDescent="0.25">
      <c r="A359">
        <v>2.2999999999999998</v>
      </c>
      <c r="B359">
        <v>3.03</v>
      </c>
      <c r="C359">
        <v>3.63</v>
      </c>
      <c r="D359" s="48">
        <f t="shared" si="77"/>
        <v>4.0297705659894101E-2</v>
      </c>
      <c r="E359" s="49">
        <f>IF(OR($A359="",$B359="",$C359=""),"",A359*'MPTO_working_3-way'!$I358)</f>
        <v>2.3926847230177564</v>
      </c>
      <c r="F359" s="50">
        <f>IF(OR($A359="",$B359="",$C359=""),"",B359*'MPTO_working_3-way'!$I358)</f>
        <v>3.1521020481494788</v>
      </c>
      <c r="G359" s="51">
        <f>IF(OR($A359="",$B359="",$C359=""),"",C359*'MPTO_working_3-way'!$I358)</f>
        <v>3.7762806715454156</v>
      </c>
      <c r="H359" s="49"/>
      <c r="I359" s="50"/>
      <c r="J359" s="51"/>
      <c r="K359" s="49"/>
      <c r="L359" s="50"/>
      <c r="M359" s="51"/>
      <c r="N359" s="52">
        <f t="shared" si="87"/>
        <v>41.794056290824528</v>
      </c>
      <c r="O359" s="53">
        <f t="shared" si="88"/>
        <v>31.724861210856904</v>
      </c>
      <c r="P359" s="53">
        <f t="shared" si="89"/>
        <v>26.481082498318571</v>
      </c>
      <c r="Q359" t="s">
        <v>261</v>
      </c>
      <c r="R359" t="s">
        <v>258</v>
      </c>
      <c r="S359" s="42">
        <v>44130</v>
      </c>
      <c r="T359" s="4">
        <v>100</v>
      </c>
      <c r="U359" s="4">
        <f t="shared" si="78"/>
        <v>56.521739130434774</v>
      </c>
      <c r="V359" s="4">
        <f t="shared" si="79"/>
        <v>66.996699669967001</v>
      </c>
      <c r="W359" s="4">
        <f t="shared" si="80"/>
        <v>72.451790633608823</v>
      </c>
      <c r="X359" s="4">
        <f t="shared" si="81"/>
        <v>60.551509696424191</v>
      </c>
      <c r="Y359" s="4">
        <f t="shared" si="82"/>
        <v>71.02647023595641</v>
      </c>
      <c r="Z359" s="4">
        <f t="shared" si="83"/>
        <v>76.481561199598218</v>
      </c>
      <c r="AA359" s="4">
        <f t="shared" si="84"/>
        <v>-4.0297705659894163</v>
      </c>
      <c r="AB359" s="4">
        <f t="shared" si="85"/>
        <v>-4.0297705659894092</v>
      </c>
      <c r="AC359" s="4">
        <f t="shared" si="86"/>
        <v>-4.029770565989395</v>
      </c>
      <c r="AD359" s="56" t="s">
        <v>411</v>
      </c>
      <c r="AE359" s="56"/>
      <c r="AF359">
        <v>2.9</v>
      </c>
      <c r="AG359">
        <v>1.42</v>
      </c>
      <c r="AH359" s="56" t="s">
        <v>468</v>
      </c>
      <c r="AI359" s="56" t="s">
        <v>460</v>
      </c>
    </row>
    <row r="360" spans="1:35" ht="15" x14ac:dyDescent="0.25">
      <c r="A360">
        <v>1.78</v>
      </c>
      <c r="B360">
        <v>3.65</v>
      </c>
      <c r="C360">
        <v>4.57</v>
      </c>
      <c r="D360" s="48">
        <f t="shared" si="77"/>
        <v>5.4588736292697337E-2</v>
      </c>
      <c r="E360" s="49">
        <f>IF(OR($A360="",$B360="",$C360=""),"",A360*'MPTO_working_3-way'!$I359)</f>
        <v>1.8771679506010013</v>
      </c>
      <c r="F360" s="50">
        <f>IF(OR($A360="",$B360="",$C360=""),"",B360*'MPTO_working_3-way'!$I359)</f>
        <v>3.8492488874683453</v>
      </c>
      <c r="G360" s="51">
        <f>IF(OR($A360="",$B360="",$C360=""),"",C360*'MPTO_working_3-way'!$I359)</f>
        <v>4.8194705248576275</v>
      </c>
      <c r="H360" s="17"/>
      <c r="I360" s="21"/>
      <c r="J360" s="22"/>
      <c r="K360" s="17"/>
      <c r="L360" s="21"/>
      <c r="M360" s="22"/>
      <c r="N360" s="52">
        <f t="shared" si="87"/>
        <v>53.271738401448644</v>
      </c>
      <c r="O360" s="53">
        <f t="shared" si="88"/>
        <v>25.97909434372016</v>
      </c>
      <c r="P360" s="53">
        <f t="shared" si="89"/>
        <v>20.749167254831196</v>
      </c>
      <c r="Q360" t="s">
        <v>344</v>
      </c>
      <c r="R360" t="s">
        <v>334</v>
      </c>
      <c r="S360" s="42">
        <v>44130</v>
      </c>
      <c r="T360" s="4">
        <v>100</v>
      </c>
      <c r="U360" s="4">
        <f t="shared" si="78"/>
        <v>43.820224719101127</v>
      </c>
      <c r="V360" s="4">
        <f t="shared" si="79"/>
        <v>72.602739726027394</v>
      </c>
      <c r="W360" s="4">
        <f t="shared" si="80"/>
        <v>78.118161925601754</v>
      </c>
      <c r="X360" s="4">
        <f t="shared" si="81"/>
        <v>49.279098348370852</v>
      </c>
      <c r="Y360" s="4">
        <f t="shared" si="82"/>
        <v>78.061613355297126</v>
      </c>
      <c r="Z360" s="4">
        <f t="shared" si="83"/>
        <v>83.577035554871486</v>
      </c>
      <c r="AA360" s="4">
        <f t="shared" si="84"/>
        <v>-5.4588736292697249</v>
      </c>
      <c r="AB360" s="4">
        <f t="shared" si="85"/>
        <v>-5.458873629269732</v>
      </c>
      <c r="AC360" s="4">
        <f t="shared" si="86"/>
        <v>-5.458873629269732</v>
      </c>
      <c r="AD360" s="45" t="s">
        <v>443</v>
      </c>
      <c r="AF360">
        <v>2.2200000000000002</v>
      </c>
      <c r="AG360">
        <v>1.66</v>
      </c>
      <c r="AH360" s="45" t="s">
        <v>404</v>
      </c>
      <c r="AI360" s="45" t="s">
        <v>460</v>
      </c>
    </row>
    <row r="361" spans="1:35" ht="15" x14ac:dyDescent="0.25">
      <c r="A361">
        <v>2.17</v>
      </c>
      <c r="B361">
        <v>3.74</v>
      </c>
      <c r="C361">
        <v>3.4</v>
      </c>
      <c r="D361" s="48">
        <f t="shared" si="77"/>
        <v>2.2326819290766187E-2</v>
      </c>
      <c r="E361" s="49">
        <f>IF(OR($A361="",$B361="",$C361=""),"",A361*'MPTO_working_3-way'!$I360)</f>
        <v>2.2184491978609624</v>
      </c>
      <c r="F361" s="50">
        <f>IF(OR($A361="",$B361="",$C361=""),"",B361*'MPTO_working_3-way'!$I360)</f>
        <v>3.8235023041474658</v>
      </c>
      <c r="G361" s="51">
        <f>IF(OR($A361="",$B361="",$C361=""),"",C361*'MPTO_working_3-way'!$I360)</f>
        <v>3.4759111855886049</v>
      </c>
      <c r="H361" s="17"/>
      <c r="I361" s="21"/>
      <c r="J361" s="22"/>
      <c r="K361" s="17"/>
      <c r="L361" s="21"/>
      <c r="M361" s="22"/>
      <c r="N361" s="52">
        <f t="shared" si="87"/>
        <v>45.076533686874775</v>
      </c>
      <c r="O361" s="53">
        <f t="shared" si="88"/>
        <v>26.154031577678676</v>
      </c>
      <c r="P361" s="53">
        <f t="shared" si="89"/>
        <v>28.769434735446549</v>
      </c>
      <c r="Q361" t="s">
        <v>52</v>
      </c>
      <c r="R361" t="s">
        <v>102</v>
      </c>
      <c r="S361" s="42">
        <v>44130</v>
      </c>
      <c r="T361" s="4">
        <v>100</v>
      </c>
      <c r="U361" s="4">
        <f t="shared" si="78"/>
        <v>53.917050691244242</v>
      </c>
      <c r="V361" s="4">
        <f t="shared" si="79"/>
        <v>73.262032085561486</v>
      </c>
      <c r="W361" s="4">
        <f t="shared" si="80"/>
        <v>70.588235294117652</v>
      </c>
      <c r="X361" s="4">
        <f t="shared" si="81"/>
        <v>56.149732620320862</v>
      </c>
      <c r="Y361" s="4">
        <f t="shared" si="82"/>
        <v>75.49471401463812</v>
      </c>
      <c r="Z361" s="4">
        <f t="shared" si="83"/>
        <v>72.820917223194257</v>
      </c>
      <c r="AA361" s="4">
        <f t="shared" si="84"/>
        <v>-2.2326819290766196</v>
      </c>
      <c r="AB361" s="4">
        <f t="shared" si="85"/>
        <v>-2.2326819290766338</v>
      </c>
      <c r="AC361" s="4">
        <f t="shared" si="86"/>
        <v>-2.2326819290766053</v>
      </c>
      <c r="AD361" s="45" t="s">
        <v>450</v>
      </c>
      <c r="AF361">
        <v>1.66</v>
      </c>
      <c r="AG361">
        <v>2.35</v>
      </c>
      <c r="AH361" s="45" t="s">
        <v>458</v>
      </c>
      <c r="AI361" s="45" t="s">
        <v>460</v>
      </c>
    </row>
    <row r="362" spans="1:35" ht="15" x14ac:dyDescent="0.25">
      <c r="A362">
        <v>1.1100000000000001</v>
      </c>
      <c r="B362">
        <v>9.89</v>
      </c>
      <c r="C362">
        <v>28.07</v>
      </c>
      <c r="D362" s="48">
        <f t="shared" si="77"/>
        <v>3.7638358138926797E-2</v>
      </c>
      <c r="E362" s="49">
        <f>IF(OR($A362="",$B362="",$C362=""),"",A362*'MPTO_working_3-way'!$I361)</f>
        <v>1.1517785775342089</v>
      </c>
      <c r="F362" s="50">
        <f>IF(OR($A362="",$B362="",$C362=""),"",B362*'MPTO_working_3-way'!$I361)</f>
        <v>10.262243361993987</v>
      </c>
      <c r="G362" s="51">
        <f>IF(OR($A362="",$B362="",$C362=""),"",C362*'MPTO_working_3-way'!$I361)</f>
        <v>29.126508712959676</v>
      </c>
      <c r="H362" s="17"/>
      <c r="I362" s="21"/>
      <c r="J362" s="22"/>
      <c r="K362" s="17"/>
      <c r="L362" s="21"/>
      <c r="M362" s="22"/>
      <c r="N362" s="52">
        <f t="shared" si="87"/>
        <v>86.822243398627464</v>
      </c>
      <c r="O362" s="53">
        <f t="shared" si="88"/>
        <v>9.7444580558621325</v>
      </c>
      <c r="P362" s="53">
        <f t="shared" si="89"/>
        <v>3.4332985455103846</v>
      </c>
      <c r="Q362" t="s">
        <v>149</v>
      </c>
      <c r="R362" t="s">
        <v>185</v>
      </c>
      <c r="S362" s="42">
        <v>44130</v>
      </c>
      <c r="T362" s="4">
        <v>100</v>
      </c>
      <c r="U362" s="4">
        <f t="shared" si="78"/>
        <v>9.9099099099099224</v>
      </c>
      <c r="V362" s="4">
        <f t="shared" si="79"/>
        <v>89.888776541961576</v>
      </c>
      <c r="W362" s="4">
        <f t="shared" si="80"/>
        <v>96.437477734235841</v>
      </c>
      <c r="X362" s="4">
        <f t="shared" si="81"/>
        <v>13.673745723802583</v>
      </c>
      <c r="Y362" s="4">
        <f t="shared" si="82"/>
        <v>93.652612355854231</v>
      </c>
      <c r="Z362" s="4">
        <f t="shared" si="83"/>
        <v>100.20131354812851</v>
      </c>
      <c r="AA362" s="4">
        <f t="shared" si="84"/>
        <v>-3.7638358138926602</v>
      </c>
      <c r="AB362" s="4">
        <f t="shared" si="85"/>
        <v>-3.7638358138926549</v>
      </c>
      <c r="AC362" s="4">
        <f t="shared" si="86"/>
        <v>-3.7638358138926691</v>
      </c>
      <c r="AD362" s="45" t="s">
        <v>410</v>
      </c>
      <c r="AF362">
        <v>1.43</v>
      </c>
      <c r="AG362">
        <v>2.87</v>
      </c>
      <c r="AH362" s="45" t="s">
        <v>404</v>
      </c>
      <c r="AI362" s="45" t="s">
        <v>461</v>
      </c>
    </row>
    <row r="363" spans="1:35" ht="15" x14ac:dyDescent="0.25">
      <c r="A363">
        <v>2.5099999999999998</v>
      </c>
      <c r="B363">
        <v>3.4</v>
      </c>
      <c r="C363">
        <v>3.03</v>
      </c>
      <c r="D363" s="48">
        <f t="shared" si="77"/>
        <v>2.2557024861145525E-2</v>
      </c>
      <c r="E363" s="49">
        <f>IF(OR($A363="",$B363="",$C363=""),"",A363*'MPTO_working_3-way'!$I362)</f>
        <v>2.5666181324014752</v>
      </c>
      <c r="F363" s="50">
        <f>IF(OR($A363="",$B363="",$C363=""),"",B363*'MPTO_working_3-way'!$I362)</f>
        <v>3.4766938845278945</v>
      </c>
      <c r="G363" s="51">
        <f>IF(OR($A363="",$B363="",$C363=""),"",C363*'MPTO_working_3-way'!$I362)</f>
        <v>3.0983477853292709</v>
      </c>
      <c r="H363" s="17"/>
      <c r="I363" s="21"/>
      <c r="J363" s="22"/>
      <c r="K363" s="17"/>
      <c r="L363" s="21"/>
      <c r="M363" s="22"/>
      <c r="N363" s="52">
        <f t="shared" si="87"/>
        <v>38.961775706943307</v>
      </c>
      <c r="O363" s="53">
        <f t="shared" si="88"/>
        <v>28.762957948361091</v>
      </c>
      <c r="P363" s="53">
        <f t="shared" si="89"/>
        <v>32.275266344695616</v>
      </c>
      <c r="Q363" t="s">
        <v>153</v>
      </c>
      <c r="R363" t="s">
        <v>56</v>
      </c>
      <c r="S363" s="42">
        <v>44130</v>
      </c>
      <c r="T363" s="4">
        <v>100</v>
      </c>
      <c r="U363" s="4">
        <f t="shared" si="78"/>
        <v>60.15936254980079</v>
      </c>
      <c r="V363" s="4">
        <f t="shared" si="79"/>
        <v>70.588235294117652</v>
      </c>
      <c r="W363" s="4">
        <f t="shared" si="80"/>
        <v>66.996699669967001</v>
      </c>
      <c r="X363" s="4">
        <f t="shared" si="81"/>
        <v>62.415065035915362</v>
      </c>
      <c r="Y363" s="4">
        <f t="shared" si="82"/>
        <v>72.84393778023221</v>
      </c>
      <c r="Z363" s="4">
        <f t="shared" si="83"/>
        <v>69.252402156081558</v>
      </c>
      <c r="AA363" s="4">
        <f t="shared" si="84"/>
        <v>-2.255702486114572</v>
      </c>
      <c r="AB363" s="4">
        <f t="shared" si="85"/>
        <v>-2.2557024861145578</v>
      </c>
      <c r="AC363" s="4">
        <f t="shared" si="86"/>
        <v>-2.2557024861145578</v>
      </c>
      <c r="AD363" s="45" t="s">
        <v>443</v>
      </c>
      <c r="AF363">
        <v>2.09</v>
      </c>
      <c r="AG363">
        <v>1.83</v>
      </c>
      <c r="AH363" s="45" t="s">
        <v>405</v>
      </c>
      <c r="AI363" s="45" t="s">
        <v>460</v>
      </c>
    </row>
    <row r="364" spans="1:35" ht="15" x14ac:dyDescent="0.25">
      <c r="A364">
        <v>3.09</v>
      </c>
      <c r="B364">
        <v>2.64</v>
      </c>
      <c r="C364">
        <v>3.03</v>
      </c>
      <c r="D364" s="48">
        <f t="shared" si="77"/>
        <v>3.2445477557464519E-2</v>
      </c>
      <c r="E364" s="49">
        <f>IF(OR($A364="",$B364="",$C364=""),"",A364*'MPTO_working_3-way'!$I363)</f>
        <v>3.1902565256525652</v>
      </c>
      <c r="F364" s="50">
        <f>IF(OR($A364="",$B364="",$C364=""),"",B364*'MPTO_working_3-way'!$I363)</f>
        <v>2.7256560607517066</v>
      </c>
      <c r="G364" s="51">
        <f>IF(OR($A364="",$B364="",$C364=""),"",C364*'MPTO_working_3-way'!$I363)</f>
        <v>3.1283097969991172</v>
      </c>
      <c r="H364" s="17"/>
      <c r="I364" s="21"/>
      <c r="J364" s="22"/>
      <c r="K364" s="17"/>
      <c r="L364" s="21"/>
      <c r="M364" s="22"/>
      <c r="N364" s="52">
        <f t="shared" si="87"/>
        <v>31.345441721036853</v>
      </c>
      <c r="O364" s="53">
        <f t="shared" si="88"/>
        <v>36.688414741668126</v>
      </c>
      <c r="P364" s="53">
        <f t="shared" si="89"/>
        <v>31.966143537295011</v>
      </c>
      <c r="Q364" t="s">
        <v>121</v>
      </c>
      <c r="R364" t="s">
        <v>152</v>
      </c>
      <c r="S364" s="42">
        <v>44130</v>
      </c>
      <c r="T364" s="4">
        <v>100</v>
      </c>
      <c r="U364" s="4">
        <f t="shared" si="78"/>
        <v>67.637540453074436</v>
      </c>
      <c r="V364" s="4">
        <f t="shared" si="79"/>
        <v>62.121212121212118</v>
      </c>
      <c r="W364" s="4">
        <f t="shared" si="80"/>
        <v>66.996699669967001</v>
      </c>
      <c r="X364" s="4">
        <f t="shared" si="81"/>
        <v>70.882088208820875</v>
      </c>
      <c r="Y364" s="4">
        <f t="shared" si="82"/>
        <v>65.365759876958577</v>
      </c>
      <c r="Z364" s="4">
        <f t="shared" si="83"/>
        <v>70.241247425713453</v>
      </c>
      <c r="AA364" s="4">
        <f t="shared" si="84"/>
        <v>-3.2445477557464386</v>
      </c>
      <c r="AB364" s="4">
        <f t="shared" si="85"/>
        <v>-3.2445477557464599</v>
      </c>
      <c r="AC364" s="4">
        <f t="shared" si="86"/>
        <v>-3.2445477557464528</v>
      </c>
      <c r="AD364" s="45" t="s">
        <v>443</v>
      </c>
      <c r="AF364">
        <v>2.91</v>
      </c>
      <c r="AG364">
        <v>1.43</v>
      </c>
      <c r="AH364" s="45" t="s">
        <v>468</v>
      </c>
      <c r="AI364" s="45" t="s">
        <v>460</v>
      </c>
    </row>
    <row r="365" spans="1:35" ht="15" x14ac:dyDescent="0.25">
      <c r="A365">
        <v>3.61</v>
      </c>
      <c r="B365">
        <v>3.57</v>
      </c>
      <c r="C365">
        <v>2.0699999999999998</v>
      </c>
      <c r="D365" s="48">
        <f t="shared" si="77"/>
        <v>4.0212142506848236E-2</v>
      </c>
      <c r="E365" s="49">
        <f>IF(OR($A365="",$B365="",$C365=""),"",A365*'MPTO_working_3-way'!$I364)</f>
        <v>3.7551658344497221</v>
      </c>
      <c r="F365" s="50">
        <f>IF(OR($A365="",$B365="",$C365=""),"",B365*'MPTO_working_3-way'!$I364)</f>
        <v>3.7135573487494482</v>
      </c>
      <c r="G365" s="51">
        <f>IF(OR($A365="",$B365="",$C365=""),"",C365*'MPTO_working_3-way'!$I364)</f>
        <v>2.1532391349891755</v>
      </c>
      <c r="H365" s="17"/>
      <c r="I365" s="21"/>
      <c r="J365" s="22"/>
      <c r="K365" s="17"/>
      <c r="L365" s="21"/>
      <c r="M365" s="22"/>
      <c r="N365" s="52">
        <f t="shared" si="87"/>
        <v>26.629982378568879</v>
      </c>
      <c r="O365" s="53">
        <f t="shared" si="88"/>
        <v>26.928357531269931</v>
      </c>
      <c r="P365" s="53">
        <f t="shared" si="89"/>
        <v>46.441660090161193</v>
      </c>
      <c r="Q365" t="s">
        <v>67</v>
      </c>
      <c r="R365" t="s">
        <v>166</v>
      </c>
      <c r="S365" s="42">
        <v>44130</v>
      </c>
      <c r="T365" s="4">
        <v>100</v>
      </c>
      <c r="U365" s="4">
        <f t="shared" si="78"/>
        <v>72.29916897506925</v>
      </c>
      <c r="V365" s="4">
        <f t="shared" si="79"/>
        <v>71.988795518207283</v>
      </c>
      <c r="W365" s="4">
        <f t="shared" si="80"/>
        <v>51.690821256038639</v>
      </c>
      <c r="X365" s="4">
        <f t="shared" si="81"/>
        <v>76.320383225754071</v>
      </c>
      <c r="Y365" s="4">
        <f t="shared" si="82"/>
        <v>76.010009768892104</v>
      </c>
      <c r="Z365" s="4">
        <f t="shared" si="83"/>
        <v>55.712035506723467</v>
      </c>
      <c r="AA365" s="4">
        <f t="shared" si="84"/>
        <v>-4.021214250684821</v>
      </c>
      <c r="AB365" s="4">
        <f t="shared" si="85"/>
        <v>-4.021214250684821</v>
      </c>
      <c r="AC365" s="4">
        <f t="shared" si="86"/>
        <v>-4.0212142506848281</v>
      </c>
      <c r="AD365" s="45" t="s">
        <v>411</v>
      </c>
      <c r="AF365">
        <v>1.84</v>
      </c>
      <c r="AG365">
        <v>2.02</v>
      </c>
      <c r="AH365" s="45" t="s">
        <v>471</v>
      </c>
      <c r="AI365" s="45" t="s">
        <v>460</v>
      </c>
    </row>
    <row r="366" spans="1:35" ht="15" x14ac:dyDescent="0.25">
      <c r="A366">
        <v>1.81</v>
      </c>
      <c r="B366">
        <v>3.92</v>
      </c>
      <c r="C366">
        <v>4.24</v>
      </c>
      <c r="D366" s="48">
        <f t="shared" si="77"/>
        <v>4.3437285265404135E-2</v>
      </c>
      <c r="E366" s="49">
        <f>IF(OR($A366="",$B366="",$C366=""),"",A366*'MPTO_working_3-way'!$I365)</f>
        <v>1.8886214863303816</v>
      </c>
      <c r="F366" s="50">
        <f>IF(OR($A366="",$B366="",$C366=""),"",B366*'MPTO_working_3-way'!$I365)</f>
        <v>4.0902741582403843</v>
      </c>
      <c r="G366" s="51">
        <f>IF(OR($A366="",$B366="",$C366=""),"",C366*'MPTO_working_3-way'!$I365)</f>
        <v>4.4241740895253141</v>
      </c>
      <c r="H366" s="17"/>
      <c r="I366" s="21"/>
      <c r="J366" s="22"/>
      <c r="K366" s="17"/>
      <c r="L366" s="21"/>
      <c r="M366" s="22"/>
      <c r="N366" s="52">
        <f t="shared" si="87"/>
        <v>52.948672205515045</v>
      </c>
      <c r="O366" s="53">
        <f t="shared" si="88"/>
        <v>24.448238952036284</v>
      </c>
      <c r="P366" s="53">
        <f t="shared" si="89"/>
        <v>22.603088842448642</v>
      </c>
      <c r="Q366" t="s">
        <v>124</v>
      </c>
      <c r="R366" t="s">
        <v>164</v>
      </c>
      <c r="S366" s="42">
        <v>44130</v>
      </c>
      <c r="T366" s="4">
        <v>100</v>
      </c>
      <c r="U366" s="4">
        <f t="shared" si="78"/>
        <v>44.751381215469614</v>
      </c>
      <c r="V366" s="4">
        <f t="shared" si="79"/>
        <v>74.489795918367349</v>
      </c>
      <c r="W366" s="4">
        <f t="shared" si="80"/>
        <v>76.415094339622627</v>
      </c>
      <c r="X366" s="4">
        <f t="shared" si="81"/>
        <v>49.09510974201001</v>
      </c>
      <c r="Y366" s="4">
        <f t="shared" si="82"/>
        <v>78.833524444907738</v>
      </c>
      <c r="Z366" s="4">
        <f t="shared" si="83"/>
        <v>80.758822866163044</v>
      </c>
      <c r="AA366" s="4">
        <f t="shared" si="84"/>
        <v>-4.3437285265403958</v>
      </c>
      <c r="AB366" s="4">
        <f t="shared" si="85"/>
        <v>-4.3437285265403887</v>
      </c>
      <c r="AC366" s="4">
        <f t="shared" si="86"/>
        <v>-4.3437285265404171</v>
      </c>
      <c r="AD366" s="45" t="s">
        <v>411</v>
      </c>
      <c r="AF366">
        <v>1.68</v>
      </c>
      <c r="AG366">
        <v>2.2400000000000002</v>
      </c>
      <c r="AH366" s="45" t="s">
        <v>468</v>
      </c>
      <c r="AI366" s="45" t="s">
        <v>460</v>
      </c>
    </row>
    <row r="367" spans="1:35" ht="15" x14ac:dyDescent="0.25">
      <c r="A367">
        <v>2.4</v>
      </c>
      <c r="B367">
        <v>3.3</v>
      </c>
      <c r="C367">
        <v>3.25</v>
      </c>
      <c r="D367" s="48">
        <f t="shared" si="77"/>
        <v>2.7389277389277433E-2</v>
      </c>
      <c r="E367" s="49">
        <f>IF(OR($A367="",$B367="",$C367=""),"",A367*'MPTO_working_3-way'!$I366)</f>
        <v>2.4657342657342656</v>
      </c>
      <c r="F367" s="50">
        <f>IF(OR($A367="",$B367="",$C367=""),"",B367*'MPTO_working_3-way'!$I366)</f>
        <v>3.3903846153846153</v>
      </c>
      <c r="G367" s="51">
        <f>IF(OR($A367="",$B367="",$C367=""),"",C367*'MPTO_working_3-way'!$I366)</f>
        <v>3.3390151515151518</v>
      </c>
      <c r="H367" s="17"/>
      <c r="I367" s="21"/>
      <c r="J367" s="22"/>
      <c r="K367" s="17"/>
      <c r="L367" s="21"/>
      <c r="M367" s="22"/>
      <c r="N367" s="52">
        <f t="shared" ref="N367:N376" si="90">(1/E367)* 100</f>
        <v>40.555870674985819</v>
      </c>
      <c r="O367" s="53">
        <f t="shared" ref="O367:O376" si="91">(1/F367)* 100</f>
        <v>29.49517867271696</v>
      </c>
      <c r="P367" s="53">
        <f t="shared" ref="P367:P376" si="92">(1/G367)* 100</f>
        <v>29.948950652297217</v>
      </c>
      <c r="Q367" t="s">
        <v>45</v>
      </c>
      <c r="R367" t="s">
        <v>85</v>
      </c>
      <c r="S367" s="42">
        <v>44131</v>
      </c>
      <c r="T367" s="4">
        <v>100</v>
      </c>
      <c r="U367" s="4">
        <f t="shared" si="78"/>
        <v>58.333333333333336</v>
      </c>
      <c r="V367" s="4">
        <f t="shared" si="79"/>
        <v>69.696969696969703</v>
      </c>
      <c r="W367" s="4">
        <f t="shared" si="80"/>
        <v>69.230769230769241</v>
      </c>
      <c r="X367" s="4">
        <f t="shared" si="81"/>
        <v>61.072261072261071</v>
      </c>
      <c r="Y367" s="4">
        <f t="shared" si="82"/>
        <v>72.435897435897445</v>
      </c>
      <c r="Z367" s="4">
        <f t="shared" si="83"/>
        <v>71.969696969696969</v>
      </c>
      <c r="AA367" s="4">
        <f t="shared" si="84"/>
        <v>-2.7389277389277353</v>
      </c>
      <c r="AB367" s="4">
        <f t="shared" si="85"/>
        <v>-2.7389277389277424</v>
      </c>
      <c r="AC367" s="4">
        <f t="shared" si="86"/>
        <v>-2.7389277389277282</v>
      </c>
      <c r="AD367" s="45" t="s">
        <v>451</v>
      </c>
      <c r="AF367">
        <v>2.0699999999999998</v>
      </c>
      <c r="AG367">
        <v>1.83</v>
      </c>
      <c r="AH367" s="45" t="s">
        <v>457</v>
      </c>
      <c r="AI367" s="45" t="s">
        <v>460</v>
      </c>
    </row>
    <row r="368" spans="1:35" ht="15" x14ac:dyDescent="0.25">
      <c r="A368">
        <v>2.04</v>
      </c>
      <c r="B368">
        <v>3.49</v>
      </c>
      <c r="C368">
        <v>3.96</v>
      </c>
      <c r="D368" s="48">
        <f t="shared" si="77"/>
        <v>2.9254282246023333E-2</v>
      </c>
      <c r="E368" s="49">
        <f>IF(OR($A368="",$B368="",$C368=""),"",A368*'MPTO_working_3-way'!$I367)</f>
        <v>2.0996787357818878</v>
      </c>
      <c r="F368" s="50">
        <f>IF(OR($A368="",$B368="",$C368=""),"",B368*'MPTO_working_3-way'!$I367)</f>
        <v>3.5920974450386218</v>
      </c>
      <c r="G368" s="51">
        <f>IF(OR($A368="",$B368="",$C368=""),"",C368*'MPTO_working_3-way'!$I367)</f>
        <v>4.0758469576942522</v>
      </c>
      <c r="H368" s="17"/>
      <c r="I368" s="21"/>
      <c r="J368" s="22"/>
      <c r="K368" s="17"/>
      <c r="L368" s="21"/>
      <c r="M368" s="22"/>
      <c r="N368" s="52">
        <f t="shared" si="90"/>
        <v>47.626333636589194</v>
      </c>
      <c r="O368" s="53">
        <f t="shared" si="91"/>
        <v>27.838888429410304</v>
      </c>
      <c r="P368" s="53">
        <f t="shared" si="92"/>
        <v>24.534777934000498</v>
      </c>
      <c r="Q368" t="s">
        <v>49</v>
      </c>
      <c r="R368" t="s">
        <v>46</v>
      </c>
      <c r="S368" s="42">
        <v>44131</v>
      </c>
      <c r="T368" s="4">
        <v>100</v>
      </c>
      <c r="U368" s="4">
        <f t="shared" ref="U368:U425" si="93">(1/A368)*((T368*A368)-T368)</f>
        <v>50.980392156862742</v>
      </c>
      <c r="V368" s="4">
        <f t="shared" ref="V368:V425" si="94">(1/B368)*((T368*B368)-T368)</f>
        <v>71.346704871060169</v>
      </c>
      <c r="W368" s="4">
        <f t="shared" ref="W368:W425" si="95">(1/C368)*((T368*C368)-T368)</f>
        <v>74.747474747474755</v>
      </c>
      <c r="X368" s="4">
        <f t="shared" ref="X368:X425" si="96">((1/B368)+(1/C368))*T368</f>
        <v>53.905820381465077</v>
      </c>
      <c r="Y368" s="4">
        <f t="shared" ref="Y368:Y425" si="97">((1/A368)+(1/C368))*T368</f>
        <v>74.272133095662511</v>
      </c>
      <c r="Z368" s="4">
        <f t="shared" ref="Z368:Z425" si="98">((1/A368)+(1/B368))*T368</f>
        <v>77.672902972077068</v>
      </c>
      <c r="AA368" s="4">
        <f t="shared" ref="AA368:AA425" si="99">U368-X368</f>
        <v>-2.9254282246023351</v>
      </c>
      <c r="AB368" s="4">
        <f t="shared" ref="AB368:AB425" si="100">V368-Y368</f>
        <v>-2.9254282246023422</v>
      </c>
      <c r="AC368" s="4">
        <f t="shared" ref="AC368:AC425" si="101">W368-Z368</f>
        <v>-2.9254282246023138</v>
      </c>
      <c r="AD368" s="45" t="s">
        <v>411</v>
      </c>
      <c r="AF368">
        <v>2.09</v>
      </c>
      <c r="AG368">
        <v>1.8</v>
      </c>
      <c r="AH368" s="45" t="s">
        <v>495</v>
      </c>
      <c r="AI368" s="45" t="s">
        <v>460</v>
      </c>
    </row>
    <row r="369" spans="1:35" ht="15" x14ac:dyDescent="0.25">
      <c r="A369">
        <v>2.37</v>
      </c>
      <c r="B369">
        <v>3.43</v>
      </c>
      <c r="C369">
        <v>3.18</v>
      </c>
      <c r="D369" s="48">
        <f t="shared" si="77"/>
        <v>2.7951526579446773E-2</v>
      </c>
      <c r="E369" s="49">
        <f>IF(OR($A369="",$B369="",$C369=""),"",A369*'MPTO_working_3-way'!$I368)</f>
        <v>2.4362451179932889</v>
      </c>
      <c r="F369" s="50">
        <f>IF(OR($A369="",$B369="",$C369=""),"",B369*'MPTO_working_3-way'!$I368)</f>
        <v>3.5258737361675028</v>
      </c>
      <c r="G369" s="51">
        <f>IF(OR($A369="",$B369="",$C369=""),"",C369*'MPTO_working_3-way'!$I368)</f>
        <v>3.2688858545226407</v>
      </c>
      <c r="H369" s="17"/>
      <c r="I369" s="21"/>
      <c r="J369" s="22"/>
      <c r="K369" s="17"/>
      <c r="L369" s="21"/>
      <c r="M369" s="22"/>
      <c r="N369" s="52">
        <f t="shared" si="90"/>
        <v>41.046772864287568</v>
      </c>
      <c r="O369" s="53">
        <f t="shared" si="91"/>
        <v>28.361764340630184</v>
      </c>
      <c r="P369" s="53">
        <f t="shared" si="92"/>
        <v>30.591462795082247</v>
      </c>
      <c r="Q369" t="s">
        <v>42</v>
      </c>
      <c r="R369" t="s">
        <v>37</v>
      </c>
      <c r="S369" s="42">
        <v>44131</v>
      </c>
      <c r="T369" s="4">
        <v>100</v>
      </c>
      <c r="U369" s="4">
        <f t="shared" si="93"/>
        <v>57.805907172995774</v>
      </c>
      <c r="V369" s="4">
        <f t="shared" si="94"/>
        <v>70.845481049562679</v>
      </c>
      <c r="W369" s="4">
        <f t="shared" si="95"/>
        <v>68.55345911949685</v>
      </c>
      <c r="X369" s="4">
        <f t="shared" si="96"/>
        <v>60.601059830940464</v>
      </c>
      <c r="Y369" s="4">
        <f t="shared" si="97"/>
        <v>73.640633707507348</v>
      </c>
      <c r="Z369" s="4">
        <f t="shared" si="98"/>
        <v>71.348611777441533</v>
      </c>
      <c r="AA369" s="4">
        <f t="shared" si="99"/>
        <v>-2.7951526579446906</v>
      </c>
      <c r="AB369" s="4">
        <f t="shared" si="100"/>
        <v>-2.7951526579446693</v>
      </c>
      <c r="AC369" s="4">
        <f t="shared" si="101"/>
        <v>-2.7951526579446835</v>
      </c>
      <c r="AD369" s="45" t="s">
        <v>411</v>
      </c>
      <c r="AF369">
        <v>2.02</v>
      </c>
      <c r="AG369">
        <v>1.88</v>
      </c>
      <c r="AH369" s="45" t="s">
        <v>405</v>
      </c>
      <c r="AI369" s="45" t="s">
        <v>460</v>
      </c>
    </row>
    <row r="370" spans="1:35" ht="15" x14ac:dyDescent="0.25">
      <c r="A370">
        <v>1.92</v>
      </c>
      <c r="B370">
        <v>3.42</v>
      </c>
      <c r="C370">
        <v>4.6100000000000003</v>
      </c>
      <c r="D370" s="48">
        <f t="shared" si="77"/>
        <v>3.015073384835909E-2</v>
      </c>
      <c r="E370" s="49">
        <f>IF(OR($A370="",$B370="",$C370=""),"",A370*'MPTO_working_3-way'!$I369)</f>
        <v>1.9778894089888495</v>
      </c>
      <c r="F370" s="50">
        <f>IF(OR($A370="",$B370="",$C370=""),"",B370*'MPTO_working_3-way'!$I369)</f>
        <v>3.523115509761388</v>
      </c>
      <c r="G370" s="51">
        <f>IF(OR($A370="",$B370="",$C370=""),"",C370*'MPTO_working_3-way'!$I369)</f>
        <v>4.7489948830409361</v>
      </c>
      <c r="H370" s="17"/>
      <c r="I370" s="21"/>
      <c r="J370" s="22"/>
      <c r="K370" s="17"/>
      <c r="L370" s="21"/>
      <c r="M370" s="22"/>
      <c r="N370" s="52">
        <f t="shared" si="90"/>
        <v>50.558944067111774</v>
      </c>
      <c r="O370" s="53">
        <f t="shared" si="91"/>
        <v>28.383968599080294</v>
      </c>
      <c r="P370" s="53">
        <f t="shared" si="92"/>
        <v>21.057087333807935</v>
      </c>
      <c r="Q370" t="s">
        <v>77</v>
      </c>
      <c r="R370" t="s">
        <v>291</v>
      </c>
      <c r="S370" s="42">
        <v>44131</v>
      </c>
      <c r="T370" s="4">
        <v>100</v>
      </c>
      <c r="U370" s="4">
        <f t="shared" si="93"/>
        <v>47.916666666666671</v>
      </c>
      <c r="V370" s="4">
        <f t="shared" si="94"/>
        <v>70.760233918128648</v>
      </c>
      <c r="W370" s="4">
        <f t="shared" si="95"/>
        <v>78.308026030368765</v>
      </c>
      <c r="X370" s="4">
        <f t="shared" si="96"/>
        <v>50.931740051502587</v>
      </c>
      <c r="Y370" s="4">
        <f t="shared" si="97"/>
        <v>73.775307302964578</v>
      </c>
      <c r="Z370" s="4">
        <f t="shared" si="98"/>
        <v>81.32309941520468</v>
      </c>
      <c r="AA370" s="4">
        <f t="shared" si="99"/>
        <v>-3.0150733848359152</v>
      </c>
      <c r="AB370" s="4">
        <f t="shared" si="100"/>
        <v>-3.0150733848359295</v>
      </c>
      <c r="AC370" s="4">
        <f t="shared" si="101"/>
        <v>-3.0150733848359152</v>
      </c>
      <c r="AD370" s="45" t="s">
        <v>411</v>
      </c>
      <c r="AF370">
        <v>2.2400000000000002</v>
      </c>
      <c r="AG370">
        <v>1.7</v>
      </c>
      <c r="AH370" s="45" t="s">
        <v>404</v>
      </c>
      <c r="AI370" s="45" t="s">
        <v>460</v>
      </c>
    </row>
    <row r="371" spans="1:35" ht="15" x14ac:dyDescent="0.25">
      <c r="A371">
        <v>2.58</v>
      </c>
      <c r="B371">
        <v>3.16</v>
      </c>
      <c r="C371">
        <v>3.09</v>
      </c>
      <c r="D371" s="48">
        <f t="shared" si="77"/>
        <v>2.7677190896593373E-2</v>
      </c>
      <c r="E371" s="49">
        <f>IF(OR($A371="",$B371="",$C371=""),"",A371*'MPTO_working_3-way'!$I370)</f>
        <v>2.6514071525132108</v>
      </c>
      <c r="F371" s="50">
        <f>IF(OR($A371="",$B371="",$C371=""),"",B371*'MPTO_working_3-way'!$I370)</f>
        <v>3.2474599232332353</v>
      </c>
      <c r="G371" s="51">
        <f>IF(OR($A371="",$B371="",$C371=""),"",C371*'MPTO_working_3-way'!$I370)</f>
        <v>3.1755225198704733</v>
      </c>
      <c r="H371" s="17"/>
      <c r="I371" s="21"/>
      <c r="J371" s="22"/>
      <c r="K371" s="17"/>
      <c r="L371" s="21"/>
      <c r="M371" s="22"/>
      <c r="N371" s="52">
        <f t="shared" si="90"/>
        <v>37.715821919395587</v>
      </c>
      <c r="O371" s="53">
        <f t="shared" si="91"/>
        <v>30.793297643050828</v>
      </c>
      <c r="P371" s="53">
        <f t="shared" si="92"/>
        <v>31.490880437553599</v>
      </c>
      <c r="Q371" t="s">
        <v>81</v>
      </c>
      <c r="R371" t="s">
        <v>139</v>
      </c>
      <c r="S371" s="42">
        <v>44131</v>
      </c>
      <c r="T371" s="4">
        <v>100</v>
      </c>
      <c r="U371" s="4">
        <f t="shared" si="93"/>
        <v>61.240310077519375</v>
      </c>
      <c r="V371" s="4">
        <f t="shared" si="94"/>
        <v>68.35443037974683</v>
      </c>
      <c r="W371" s="4">
        <f t="shared" si="95"/>
        <v>67.637540453074436</v>
      </c>
      <c r="X371" s="4">
        <f t="shared" si="96"/>
        <v>64.008029167178734</v>
      </c>
      <c r="Y371" s="4">
        <f t="shared" si="97"/>
        <v>71.122149469406182</v>
      </c>
      <c r="Z371" s="4">
        <f t="shared" si="98"/>
        <v>70.405259542733774</v>
      </c>
      <c r="AA371" s="4">
        <f t="shared" si="99"/>
        <v>-2.7677190896593586</v>
      </c>
      <c r="AB371" s="4">
        <f t="shared" si="100"/>
        <v>-2.7677190896593515</v>
      </c>
      <c r="AC371" s="4">
        <f t="shared" si="101"/>
        <v>-2.7677190896593373</v>
      </c>
      <c r="AD371" s="45" t="s">
        <v>411</v>
      </c>
      <c r="AF371">
        <v>2.33</v>
      </c>
      <c r="AG371">
        <v>1.65</v>
      </c>
      <c r="AH371" s="45" t="s">
        <v>404</v>
      </c>
      <c r="AI371" s="45" t="s">
        <v>460</v>
      </c>
    </row>
    <row r="372" spans="1:35" ht="15" x14ac:dyDescent="0.25">
      <c r="A372">
        <v>8.27</v>
      </c>
      <c r="B372">
        <v>3.94</v>
      </c>
      <c r="C372">
        <v>1.52</v>
      </c>
      <c r="D372" s="48">
        <f t="shared" si="77"/>
        <v>3.2620827721622003E-2</v>
      </c>
      <c r="E372" s="49">
        <f>IF(OR($A372="",$B372="",$C372=""),"",A372*'MPTO_working_3-way'!$I371)</f>
        <v>8.5397742452578136</v>
      </c>
      <c r="F372" s="50">
        <f>IF(OR($A372="",$B372="",$C372=""),"",B372*'MPTO_working_3-way'!$I371)</f>
        <v>4.0685260612231904</v>
      </c>
      <c r="G372" s="51">
        <f>IF(OR($A372="",$B372="",$C372=""),"",C372*'MPTO_working_3-way'!$I371)</f>
        <v>1.5695836581368654</v>
      </c>
      <c r="H372" s="17"/>
      <c r="I372" s="21"/>
      <c r="J372" s="22"/>
      <c r="K372" s="17"/>
      <c r="L372" s="21"/>
      <c r="M372" s="22"/>
      <c r="N372" s="52">
        <f t="shared" si="90"/>
        <v>11.709911424828423</v>
      </c>
      <c r="O372" s="53">
        <f t="shared" si="91"/>
        <v>24.578925757190625</v>
      </c>
      <c r="P372" s="53">
        <f t="shared" si="92"/>
        <v>63.711162817980963</v>
      </c>
      <c r="Q372" t="s">
        <v>289</v>
      </c>
      <c r="R372" t="s">
        <v>36</v>
      </c>
      <c r="S372" s="42">
        <v>44131</v>
      </c>
      <c r="T372" s="4">
        <v>100</v>
      </c>
      <c r="U372" s="4">
        <f t="shared" si="93"/>
        <v>87.908101571946801</v>
      </c>
      <c r="V372" s="4">
        <f t="shared" si="94"/>
        <v>74.619289340101517</v>
      </c>
      <c r="W372" s="4">
        <f t="shared" si="95"/>
        <v>34.21052631578948</v>
      </c>
      <c r="X372" s="4">
        <f t="shared" si="96"/>
        <v>91.170184344109003</v>
      </c>
      <c r="Y372" s="4">
        <f t="shared" si="97"/>
        <v>77.881372112263733</v>
      </c>
      <c r="Z372" s="4">
        <f t="shared" si="98"/>
        <v>37.472609087951682</v>
      </c>
      <c r="AA372" s="4">
        <f t="shared" si="99"/>
        <v>-3.2620827721622021</v>
      </c>
      <c r="AB372" s="4">
        <f t="shared" si="100"/>
        <v>-3.2620827721622163</v>
      </c>
      <c r="AC372" s="4">
        <f t="shared" si="101"/>
        <v>-3.2620827721622021</v>
      </c>
      <c r="AD372" s="45" t="s">
        <v>443</v>
      </c>
      <c r="AF372">
        <v>2.16</v>
      </c>
      <c r="AG372">
        <v>1.75</v>
      </c>
      <c r="AH372" s="45" t="s">
        <v>405</v>
      </c>
      <c r="AI372" s="45" t="s">
        <v>460</v>
      </c>
    </row>
    <row r="373" spans="1:35" ht="15" x14ac:dyDescent="0.25">
      <c r="A373">
        <v>3.41</v>
      </c>
      <c r="B373">
        <v>3.25</v>
      </c>
      <c r="C373">
        <v>2.35</v>
      </c>
      <c r="D373" s="48">
        <f t="shared" si="77"/>
        <v>2.6479354550734024E-2</v>
      </c>
      <c r="E373" s="49">
        <f>IF(OR($A373="",$B373="",$C373=""),"",A373*'MPTO_working_3-way'!$I372)</f>
        <v>3.500294599018003</v>
      </c>
      <c r="F373" s="50">
        <f>IF(OR($A373="",$B373="",$C373=""),"",B373*'MPTO_working_3-way'!$I372)</f>
        <v>3.3360579022898857</v>
      </c>
      <c r="G373" s="51">
        <f>IF(OR($A373="",$B373="",$C373=""),"",C373*'MPTO_working_3-way'!$I372)</f>
        <v>2.4122264831942251</v>
      </c>
      <c r="H373" s="17"/>
      <c r="I373" s="21"/>
      <c r="J373" s="22"/>
      <c r="K373" s="17"/>
      <c r="L373" s="21"/>
      <c r="M373" s="22"/>
      <c r="N373" s="52">
        <f t="shared" si="90"/>
        <v>28.569023883890999</v>
      </c>
      <c r="O373" s="53">
        <f t="shared" si="91"/>
        <v>29.97549890586717</v>
      </c>
      <c r="P373" s="53">
        <f t="shared" si="92"/>
        <v>41.455477210241831</v>
      </c>
      <c r="Q373" t="s">
        <v>302</v>
      </c>
      <c r="R373" t="s">
        <v>304</v>
      </c>
      <c r="S373" s="42">
        <v>44131</v>
      </c>
      <c r="T373" s="4">
        <v>100</v>
      </c>
      <c r="U373" s="4">
        <f t="shared" si="93"/>
        <v>70.674486803519059</v>
      </c>
      <c r="V373" s="4">
        <f t="shared" si="94"/>
        <v>69.230769230769241</v>
      </c>
      <c r="W373" s="4">
        <f t="shared" si="95"/>
        <v>57.446808510638299</v>
      </c>
      <c r="X373" s="4">
        <f t="shared" si="96"/>
        <v>73.322422258592468</v>
      </c>
      <c r="Y373" s="4">
        <f t="shared" si="97"/>
        <v>71.878704685842635</v>
      </c>
      <c r="Z373" s="4">
        <f t="shared" si="98"/>
        <v>60.094743965711707</v>
      </c>
      <c r="AA373" s="4">
        <f t="shared" si="99"/>
        <v>-2.6479354550734087</v>
      </c>
      <c r="AB373" s="4">
        <f t="shared" si="100"/>
        <v>-2.6479354550733945</v>
      </c>
      <c r="AC373" s="4">
        <f t="shared" si="101"/>
        <v>-2.6479354550734087</v>
      </c>
      <c r="AD373" s="45" t="s">
        <v>411</v>
      </c>
      <c r="AF373">
        <v>2.27</v>
      </c>
      <c r="AG373">
        <v>1.68</v>
      </c>
      <c r="AH373" s="45" t="s">
        <v>406</v>
      </c>
      <c r="AI373" s="45" t="s">
        <v>461</v>
      </c>
    </row>
    <row r="374" spans="1:35" ht="15" x14ac:dyDescent="0.25">
      <c r="A374">
        <v>3.98</v>
      </c>
      <c r="B374">
        <v>3.34</v>
      </c>
      <c r="C374">
        <v>2.09</v>
      </c>
      <c r="D374" s="48">
        <f t="shared" si="77"/>
        <v>2.9126378533356867E-2</v>
      </c>
      <c r="E374" s="49">
        <f>IF(OR($A374="",$B374="",$C374=""),"",A374*'MPTO_working_3-way'!$I373)</f>
        <v>4.0959229865627602</v>
      </c>
      <c r="F374" s="50">
        <f>IF(OR($A374="",$B374="",$C374=""),"",B374*'MPTO_working_3-way'!$I373)</f>
        <v>3.4372821043014117</v>
      </c>
      <c r="G374" s="51">
        <f>IF(OR($A374="",$B374="",$C374=""),"",C374*'MPTO_working_3-way'!$I373)</f>
        <v>2.1508741311347159</v>
      </c>
      <c r="H374" s="17"/>
      <c r="I374" s="21"/>
      <c r="J374" s="22"/>
      <c r="K374" s="17"/>
      <c r="L374" s="21"/>
      <c r="M374" s="22"/>
      <c r="N374" s="52">
        <f t="shared" si="90"/>
        <v>24.414521544487965</v>
      </c>
      <c r="O374" s="53">
        <f t="shared" si="91"/>
        <v>29.092753217683264</v>
      </c>
      <c r="P374" s="53">
        <f t="shared" si="92"/>
        <v>46.492725237828751</v>
      </c>
      <c r="Q374" t="s">
        <v>472</v>
      </c>
      <c r="R374" t="s">
        <v>83</v>
      </c>
      <c r="S374" s="42">
        <v>44131</v>
      </c>
      <c r="T374" s="4">
        <v>100</v>
      </c>
      <c r="U374" s="4">
        <f t="shared" si="93"/>
        <v>74.874371859296474</v>
      </c>
      <c r="V374" s="4">
        <f t="shared" si="94"/>
        <v>70.059880239520965</v>
      </c>
      <c r="W374" s="4">
        <f t="shared" si="95"/>
        <v>52.153110047846894</v>
      </c>
      <c r="X374" s="4">
        <f t="shared" si="96"/>
        <v>77.787009712632155</v>
      </c>
      <c r="Y374" s="4">
        <f t="shared" si="97"/>
        <v>72.972518092856632</v>
      </c>
      <c r="Z374" s="4">
        <f t="shared" si="98"/>
        <v>55.065747901182561</v>
      </c>
      <c r="AA374" s="4">
        <f t="shared" si="99"/>
        <v>-2.9126378533356814</v>
      </c>
      <c r="AB374" s="4">
        <f t="shared" si="100"/>
        <v>-2.9126378533356672</v>
      </c>
      <c r="AC374" s="4">
        <f t="shared" si="101"/>
        <v>-2.9126378533356672</v>
      </c>
      <c r="AD374" s="45" t="s">
        <v>411</v>
      </c>
      <c r="AF374">
        <v>2.11</v>
      </c>
      <c r="AG374">
        <v>1.79</v>
      </c>
      <c r="AH374" s="45" t="s">
        <v>412</v>
      </c>
      <c r="AI374" s="45" t="s">
        <v>460</v>
      </c>
    </row>
    <row r="375" spans="1:35" ht="15" x14ac:dyDescent="0.25">
      <c r="A375">
        <v>2.57</v>
      </c>
      <c r="B375">
        <v>3.42</v>
      </c>
      <c r="C375">
        <v>2.89</v>
      </c>
      <c r="D375" s="48">
        <f t="shared" si="77"/>
        <v>2.7523480430146963E-2</v>
      </c>
      <c r="E375" s="49">
        <f>IF(OR($A375="",$B375="",$C375=""),"",A375*'MPTO_working_3-way'!$I374)</f>
        <v>2.6407353447054773</v>
      </c>
      <c r="F375" s="50">
        <f>IF(OR($A375="",$B375="",$C375=""),"",B375*'MPTO_working_3-way'!$I374)</f>
        <v>3.5141303030711026</v>
      </c>
      <c r="G375" s="51">
        <f>IF(OR($A375="",$B375="",$C375=""),"",C375*'MPTO_working_3-way'!$I374)</f>
        <v>2.9695428584431247</v>
      </c>
      <c r="H375" s="17"/>
      <c r="I375" s="21"/>
      <c r="J375" s="22"/>
      <c r="K375" s="17"/>
      <c r="L375" s="21"/>
      <c r="M375" s="22"/>
      <c r="N375" s="52">
        <f t="shared" si="90"/>
        <v>37.868240072029273</v>
      </c>
      <c r="O375" s="53">
        <f t="shared" si="91"/>
        <v>28.456542978103865</v>
      </c>
      <c r="P375" s="53">
        <f t="shared" si="92"/>
        <v>33.675216949866858</v>
      </c>
      <c r="Q375" t="s">
        <v>43</v>
      </c>
      <c r="R375" t="s">
        <v>300</v>
      </c>
      <c r="S375" s="42">
        <v>44131</v>
      </c>
      <c r="T375" s="4">
        <v>100</v>
      </c>
      <c r="U375" s="4">
        <f t="shared" si="93"/>
        <v>61.089494163424128</v>
      </c>
      <c r="V375" s="4">
        <f t="shared" si="94"/>
        <v>70.760233918128648</v>
      </c>
      <c r="W375" s="4">
        <f t="shared" si="95"/>
        <v>65.397923875432525</v>
      </c>
      <c r="X375" s="4">
        <f t="shared" si="96"/>
        <v>63.841842206438812</v>
      </c>
      <c r="Y375" s="4">
        <f t="shared" si="97"/>
        <v>73.51258196114334</v>
      </c>
      <c r="Z375" s="4">
        <f t="shared" si="98"/>
        <v>68.150271918447231</v>
      </c>
      <c r="AA375" s="4">
        <f t="shared" si="99"/>
        <v>-2.7523480430146847</v>
      </c>
      <c r="AB375" s="4">
        <f t="shared" si="100"/>
        <v>-2.7523480430146918</v>
      </c>
      <c r="AC375" s="4">
        <f t="shared" si="101"/>
        <v>-2.752348043014706</v>
      </c>
      <c r="AD375" s="45" t="s">
        <v>450</v>
      </c>
      <c r="AF375">
        <v>2.06</v>
      </c>
      <c r="AG375">
        <v>1.84</v>
      </c>
      <c r="AH375" s="45" t="s">
        <v>404</v>
      </c>
      <c r="AI375" s="45" t="s">
        <v>470</v>
      </c>
    </row>
    <row r="376" spans="1:35" ht="15" x14ac:dyDescent="0.25">
      <c r="A376">
        <v>2.88</v>
      </c>
      <c r="B376">
        <v>3.38</v>
      </c>
      <c r="C376">
        <v>2.6</v>
      </c>
      <c r="D376" s="48">
        <f t="shared" si="77"/>
        <v>2.7695595003287332E-2</v>
      </c>
      <c r="E376" s="49">
        <f>IF(OR($A376="",$B376="",$C376=""),"",A376*'MPTO_working_3-way'!$I375)</f>
        <v>2.9597633136094674</v>
      </c>
      <c r="F376" s="50">
        <f>IF(OR($A376="",$B376="",$C376=""),"",B376*'MPTO_working_3-way'!$I375)</f>
        <v>3.473611111111111</v>
      </c>
      <c r="G376" s="51">
        <f>IF(OR($A376="",$B376="",$C376=""),"",C376*'MPTO_working_3-way'!$I375)</f>
        <v>2.6720085470085473</v>
      </c>
      <c r="H376" s="17"/>
      <c r="I376" s="21"/>
      <c r="J376" s="22"/>
      <c r="K376" s="17"/>
      <c r="L376" s="21"/>
      <c r="M376" s="22"/>
      <c r="N376" s="52">
        <f t="shared" si="90"/>
        <v>33.786485405837666</v>
      </c>
      <c r="O376" s="53">
        <f t="shared" si="91"/>
        <v>28.788484606157539</v>
      </c>
      <c r="P376" s="53">
        <f t="shared" si="92"/>
        <v>37.425029988004795</v>
      </c>
      <c r="Q376" t="s">
        <v>293</v>
      </c>
      <c r="R376" t="s">
        <v>299</v>
      </c>
      <c r="S376" s="42">
        <v>44131</v>
      </c>
      <c r="T376" s="4">
        <v>100</v>
      </c>
      <c r="U376" s="4">
        <f t="shared" si="93"/>
        <v>65.277777777777771</v>
      </c>
      <c r="V376" s="4">
        <f t="shared" si="94"/>
        <v>70.414201183431956</v>
      </c>
      <c r="W376" s="4">
        <f t="shared" si="95"/>
        <v>61.538461538461533</v>
      </c>
      <c r="X376" s="4">
        <f t="shared" si="96"/>
        <v>68.047337278106497</v>
      </c>
      <c r="Y376" s="4">
        <f t="shared" si="97"/>
        <v>73.183760683760681</v>
      </c>
      <c r="Z376" s="4">
        <f t="shared" si="98"/>
        <v>64.308021038790272</v>
      </c>
      <c r="AA376" s="4">
        <f t="shared" si="99"/>
        <v>-2.7695595003287252</v>
      </c>
      <c r="AB376" s="4">
        <f t="shared" si="100"/>
        <v>-2.7695595003287252</v>
      </c>
      <c r="AC376" s="4">
        <f t="shared" si="101"/>
        <v>-2.7695595003287394</v>
      </c>
      <c r="AF376">
        <v>2.06</v>
      </c>
      <c r="AG376">
        <v>1.84</v>
      </c>
    </row>
    <row r="377" spans="1:35" ht="15" x14ac:dyDescent="0.25">
      <c r="A377">
        <v>2.12</v>
      </c>
      <c r="B377">
        <v>3.54</v>
      </c>
      <c r="C377">
        <v>3.66</v>
      </c>
      <c r="D377" s="48">
        <f t="shared" si="77"/>
        <v>2.740803262960867E-2</v>
      </c>
      <c r="E377" s="49">
        <f>IF(OR($A377="",$B377="",$C377=""),"",A377*'MPTO_working_3-way'!$I376)</f>
        <v>2.1781050291747706</v>
      </c>
      <c r="F377" s="50">
        <f>IF(OR($A377="",$B377="",$C377=""),"",B377*'MPTO_working_3-way'!$I376)</f>
        <v>3.6370244355088146</v>
      </c>
      <c r="G377" s="51">
        <f>IF(OR($A377="",$B377="",$C377=""),"",C377*'MPTO_working_3-way'!$I376)</f>
        <v>3.7603133994243678</v>
      </c>
      <c r="H377" s="17"/>
      <c r="I377" s="21"/>
      <c r="J377" s="22"/>
      <c r="K377" s="17"/>
      <c r="L377" s="21"/>
      <c r="M377" s="22"/>
      <c r="N377" s="52">
        <f t="shared" ref="N377:N424" si="102">(1/E377)* 100</f>
        <v>45.911468299528011</v>
      </c>
      <c r="O377" s="53">
        <f t="shared" ref="O377:O424" si="103">(1/F377)* 100</f>
        <v>27.495003614406606</v>
      </c>
      <c r="P377" s="53">
        <f t="shared" ref="P377:P424" si="104">(1/G377)* 100</f>
        <v>26.593528086065405</v>
      </c>
      <c r="Q377" t="s">
        <v>296</v>
      </c>
      <c r="R377" t="s">
        <v>306</v>
      </c>
      <c r="S377" s="42">
        <v>44131</v>
      </c>
      <c r="T377" s="4">
        <v>100</v>
      </c>
      <c r="U377" s="4">
        <f t="shared" si="93"/>
        <v>52.830188679245275</v>
      </c>
      <c r="V377" s="4">
        <f t="shared" si="94"/>
        <v>71.751412429378533</v>
      </c>
      <c r="W377" s="4">
        <f t="shared" si="95"/>
        <v>72.67759562841529</v>
      </c>
      <c r="X377" s="4">
        <f t="shared" si="96"/>
        <v>55.570991942206163</v>
      </c>
      <c r="Y377" s="4">
        <f t="shared" si="97"/>
        <v>74.492215692339414</v>
      </c>
      <c r="Z377" s="4">
        <f t="shared" si="98"/>
        <v>75.418398891376185</v>
      </c>
      <c r="AA377" s="4">
        <f t="shared" si="99"/>
        <v>-2.7408032629608883</v>
      </c>
      <c r="AB377" s="4">
        <f t="shared" si="100"/>
        <v>-2.7408032629608812</v>
      </c>
      <c r="AC377" s="4">
        <f t="shared" si="101"/>
        <v>-2.7408032629608954</v>
      </c>
      <c r="AD377" s="45" t="s">
        <v>443</v>
      </c>
      <c r="AF377">
        <v>2.14</v>
      </c>
      <c r="AG377">
        <v>1.76</v>
      </c>
      <c r="AH377" s="45" t="s">
        <v>406</v>
      </c>
      <c r="AI377" s="45" t="s">
        <v>460</v>
      </c>
    </row>
    <row r="378" spans="1:35" ht="15" x14ac:dyDescent="0.25">
      <c r="A378">
        <v>1.78</v>
      </c>
      <c r="B378">
        <v>3.68</v>
      </c>
      <c r="C378">
        <v>5.14</v>
      </c>
      <c r="D378" s="48">
        <f t="shared" si="77"/>
        <v>2.8089412426650862E-2</v>
      </c>
      <c r="E378" s="49">
        <f>IF(OR($A378="",$B378="",$C378=""),"",A378*'MPTO_working_3-way'!$I377)</f>
        <v>1.8299991541194385</v>
      </c>
      <c r="F378" s="50">
        <f>IF(OR($A378="",$B378="",$C378=""),"",B378*'MPTO_working_3-way'!$I377)</f>
        <v>3.7833690377300755</v>
      </c>
      <c r="G378" s="51">
        <f>IF(OR($A378="",$B378="",$C378=""),"",C378*'MPTO_working_3-way'!$I377)</f>
        <v>5.2843795798729847</v>
      </c>
      <c r="H378" s="17"/>
      <c r="I378" s="21"/>
      <c r="J378" s="22"/>
      <c r="K378" s="17"/>
      <c r="L378" s="21"/>
      <c r="M378" s="22"/>
      <c r="N378" s="52">
        <f t="shared" si="102"/>
        <v>54.644834001640909</v>
      </c>
      <c r="O378" s="53">
        <f t="shared" si="103"/>
        <v>26.431468620358917</v>
      </c>
      <c r="P378" s="53">
        <f t="shared" si="104"/>
        <v>18.923697378000163</v>
      </c>
      <c r="Q378" t="s">
        <v>343</v>
      </c>
      <c r="R378" t="s">
        <v>298</v>
      </c>
      <c r="S378" s="42">
        <v>44131</v>
      </c>
      <c r="T378" s="4">
        <v>100</v>
      </c>
      <c r="U378" s="4">
        <f t="shared" si="93"/>
        <v>43.820224719101127</v>
      </c>
      <c r="V378" s="4">
        <f t="shared" si="94"/>
        <v>72.826086956521735</v>
      </c>
      <c r="W378" s="4">
        <f t="shared" si="95"/>
        <v>80.54474708171206</v>
      </c>
      <c r="X378" s="4">
        <f t="shared" si="96"/>
        <v>46.629165961766198</v>
      </c>
      <c r="Y378" s="4">
        <f t="shared" si="97"/>
        <v>75.63502819918682</v>
      </c>
      <c r="Z378" s="4">
        <f t="shared" si="98"/>
        <v>83.353688324377146</v>
      </c>
      <c r="AA378" s="4">
        <f t="shared" si="99"/>
        <v>-2.8089412426650711</v>
      </c>
      <c r="AB378" s="4">
        <f t="shared" si="100"/>
        <v>-2.8089412426650853</v>
      </c>
      <c r="AC378" s="4">
        <f t="shared" si="101"/>
        <v>-2.8089412426650853</v>
      </c>
      <c r="AD378" s="45" t="s">
        <v>494</v>
      </c>
      <c r="AF378">
        <v>2.0499999999999998</v>
      </c>
      <c r="AG378">
        <v>1.85</v>
      </c>
      <c r="AH378" s="45" t="s">
        <v>406</v>
      </c>
      <c r="AI378" s="45" t="s">
        <v>461</v>
      </c>
    </row>
    <row r="379" spans="1:35" ht="15" x14ac:dyDescent="0.25">
      <c r="A379">
        <v>1.78</v>
      </c>
      <c r="B379">
        <v>3.89</v>
      </c>
      <c r="C379">
        <v>4.75</v>
      </c>
      <c r="D379" s="48">
        <f t="shared" si="77"/>
        <v>2.9393477338822471E-2</v>
      </c>
      <c r="E379" s="49">
        <f>IF(OR($A379="",$B379="",$C379=""),"",A379*'MPTO_working_3-way'!$I378)</f>
        <v>1.832320389663104</v>
      </c>
      <c r="F379" s="50">
        <f>IF(OR($A379="",$B379="",$C379=""),"",B379*'MPTO_working_3-way'!$I378)</f>
        <v>4.0043406268480197</v>
      </c>
      <c r="G379" s="51">
        <f>IF(OR($A379="",$B379="",$C379=""),"",C379*'MPTO_working_3-way'!$I378)</f>
        <v>4.889619017359407</v>
      </c>
      <c r="H379" s="17"/>
      <c r="I379" s="21"/>
      <c r="J379" s="22"/>
      <c r="K379" s="17"/>
      <c r="L379" s="21"/>
      <c r="M379" s="22"/>
      <c r="N379" s="52">
        <f t="shared" si="102"/>
        <v>54.575608372936522</v>
      </c>
      <c r="O379" s="53">
        <f t="shared" si="103"/>
        <v>24.972900489415679</v>
      </c>
      <c r="P379" s="53">
        <f t="shared" si="104"/>
        <v>20.451491137647789</v>
      </c>
      <c r="Q379" t="s">
        <v>295</v>
      </c>
      <c r="R379" t="s">
        <v>84</v>
      </c>
      <c r="S379" s="42">
        <v>44131</v>
      </c>
      <c r="T379" s="4">
        <v>100</v>
      </c>
      <c r="U379" s="4">
        <f t="shared" si="93"/>
        <v>43.820224719101127</v>
      </c>
      <c r="V379" s="4">
        <f t="shared" si="94"/>
        <v>74.293059125964007</v>
      </c>
      <c r="W379" s="4">
        <f t="shared" si="95"/>
        <v>78.94736842105263</v>
      </c>
      <c r="X379" s="4">
        <f t="shared" si="96"/>
        <v>46.759572452983356</v>
      </c>
      <c r="Y379" s="4">
        <f t="shared" si="97"/>
        <v>77.23240685984625</v>
      </c>
      <c r="Z379" s="4">
        <f t="shared" si="98"/>
        <v>81.886716154934874</v>
      </c>
      <c r="AA379" s="4">
        <f t="shared" si="99"/>
        <v>-2.9393477338822294</v>
      </c>
      <c r="AB379" s="4">
        <f t="shared" si="100"/>
        <v>-2.9393477338822436</v>
      </c>
      <c r="AC379" s="4">
        <f t="shared" si="101"/>
        <v>-2.9393477338822436</v>
      </c>
      <c r="AD379" s="45" t="s">
        <v>450</v>
      </c>
      <c r="AF379">
        <v>1.96</v>
      </c>
      <c r="AG379">
        <v>1.93</v>
      </c>
      <c r="AH379" s="45" t="s">
        <v>404</v>
      </c>
      <c r="AI379" s="45" t="s">
        <v>470</v>
      </c>
    </row>
    <row r="380" spans="1:35" ht="15" x14ac:dyDescent="0.25">
      <c r="A380">
        <v>1.46</v>
      </c>
      <c r="B380">
        <v>4.74</v>
      </c>
      <c r="C380">
        <v>7.43</v>
      </c>
      <c r="D380" s="48">
        <f t="shared" si="77"/>
        <v>3.0491473003178671E-2</v>
      </c>
      <c r="E380" s="49">
        <f>IF(OR($A380="",$B380="",$C380=""),"",A380*'MPTO_working_3-way'!$I379)</f>
        <v>1.5045175505846409</v>
      </c>
      <c r="F380" s="50">
        <f>IF(OR($A380="",$B380="",$C380=""),"",B380*'MPTO_working_3-way'!$I379)</f>
        <v>4.8845295820350669</v>
      </c>
      <c r="G380" s="51">
        <f>IF(OR($A380="",$B380="",$C380=""),"",C380*'MPTO_working_3-way'!$I379)</f>
        <v>7.656551644413617</v>
      </c>
      <c r="H380" s="17"/>
      <c r="I380" s="21"/>
      <c r="J380" s="22"/>
      <c r="K380" s="17"/>
      <c r="L380" s="21"/>
      <c r="M380" s="22"/>
      <c r="N380" s="52">
        <f t="shared" si="102"/>
        <v>66.466489514290458</v>
      </c>
      <c r="O380" s="53">
        <f t="shared" si="103"/>
        <v>20.472800567692843</v>
      </c>
      <c r="P380" s="53">
        <f t="shared" si="104"/>
        <v>13.0607099180167</v>
      </c>
      <c r="Q380" t="s">
        <v>292</v>
      </c>
      <c r="R380" t="s">
        <v>297</v>
      </c>
      <c r="S380" s="42">
        <v>44131</v>
      </c>
      <c r="T380" s="4">
        <v>100</v>
      </c>
      <c r="U380" s="4">
        <f t="shared" si="93"/>
        <v>31.506849315068493</v>
      </c>
      <c r="V380" s="4">
        <f t="shared" si="94"/>
        <v>78.902953586497887</v>
      </c>
      <c r="W380" s="4">
        <f t="shared" si="95"/>
        <v>86.54104979811575</v>
      </c>
      <c r="X380" s="4">
        <f t="shared" si="96"/>
        <v>34.555996615386363</v>
      </c>
      <c r="Y380" s="4">
        <f t="shared" si="97"/>
        <v>81.952100886815757</v>
      </c>
      <c r="Z380" s="4">
        <f t="shared" si="98"/>
        <v>89.590197098433606</v>
      </c>
      <c r="AA380" s="4">
        <f t="shared" si="99"/>
        <v>-3.0491473003178697</v>
      </c>
      <c r="AB380" s="4">
        <f t="shared" si="100"/>
        <v>-3.0491473003178697</v>
      </c>
      <c r="AC380" s="4">
        <f t="shared" si="101"/>
        <v>-3.0491473003178555</v>
      </c>
      <c r="AD380" s="45" t="s">
        <v>410</v>
      </c>
      <c r="AF380">
        <v>1.74</v>
      </c>
      <c r="AG380">
        <v>2.19</v>
      </c>
      <c r="AH380" s="45" t="s">
        <v>462</v>
      </c>
      <c r="AI380" s="45" t="s">
        <v>460</v>
      </c>
    </row>
    <row r="381" spans="1:35" ht="15" x14ac:dyDescent="0.25">
      <c r="A381">
        <v>3.4</v>
      </c>
      <c r="B381">
        <v>3.56</v>
      </c>
      <c r="C381">
        <v>2.21</v>
      </c>
      <c r="D381" s="48">
        <f t="shared" si="77"/>
        <v>2.7505211246123373E-2</v>
      </c>
      <c r="E381" s="49">
        <f>IF(OR($A381="",$B381="",$C381=""),"",A381*'MPTO_working_3-way'!$I380)</f>
        <v>3.4935177182368196</v>
      </c>
      <c r="F381" s="50">
        <f>IF(OR($A381="",$B381="",$C381=""),"",B381*'MPTO_working_3-way'!$I380)</f>
        <v>3.6579185520361994</v>
      </c>
      <c r="G381" s="51">
        <f>IF(OR($A381="",$B381="",$C381=""),"",C381*'MPTO_working_3-way'!$I380)</f>
        <v>2.2707865168539327</v>
      </c>
      <c r="H381" s="17"/>
      <c r="I381" s="21"/>
      <c r="J381" s="22"/>
      <c r="K381" s="17"/>
      <c r="L381" s="21"/>
      <c r="M381" s="22"/>
      <c r="N381" s="52">
        <f t="shared" si="102"/>
        <v>28.62444334487877</v>
      </c>
      <c r="O381" s="53">
        <f t="shared" si="103"/>
        <v>27.337951509153879</v>
      </c>
      <c r="P381" s="53">
        <f t="shared" si="104"/>
        <v>44.037605145967341</v>
      </c>
      <c r="Q381" t="s">
        <v>303</v>
      </c>
      <c r="R381" t="s">
        <v>294</v>
      </c>
      <c r="S381" s="42">
        <v>44131</v>
      </c>
      <c r="T381" s="4">
        <v>100</v>
      </c>
      <c r="U381" s="4">
        <f t="shared" si="93"/>
        <v>70.588235294117652</v>
      </c>
      <c r="V381" s="4">
        <f t="shared" si="94"/>
        <v>71.910112359550567</v>
      </c>
      <c r="W381" s="4">
        <f t="shared" si="95"/>
        <v>54.751131221719454</v>
      </c>
      <c r="X381" s="4">
        <f t="shared" si="96"/>
        <v>73.338756418729972</v>
      </c>
      <c r="Y381" s="4">
        <f t="shared" si="97"/>
        <v>74.660633484162901</v>
      </c>
      <c r="Z381" s="4">
        <f t="shared" si="98"/>
        <v>57.501652346331802</v>
      </c>
      <c r="AA381" s="4">
        <f t="shared" si="99"/>
        <v>-2.7505211246123196</v>
      </c>
      <c r="AB381" s="4">
        <f t="shared" si="100"/>
        <v>-2.7505211246123338</v>
      </c>
      <c r="AC381" s="4">
        <f t="shared" si="101"/>
        <v>-2.750521124612348</v>
      </c>
      <c r="AD381" s="45" t="s">
        <v>411</v>
      </c>
      <c r="AF381">
        <v>1.81</v>
      </c>
      <c r="AG381">
        <v>2.09</v>
      </c>
      <c r="AH381" s="45" t="s">
        <v>407</v>
      </c>
      <c r="AI381" s="45" t="s">
        <v>460</v>
      </c>
    </row>
    <row r="382" spans="1:35" ht="15" x14ac:dyDescent="0.25">
      <c r="A382">
        <v>1.39</v>
      </c>
      <c r="B382">
        <v>5.15</v>
      </c>
      <c r="C382">
        <v>8.4700000000000006</v>
      </c>
      <c r="D382" s="48">
        <f t="shared" si="77"/>
        <v>3.1662972140598988E-2</v>
      </c>
      <c r="E382" s="49">
        <f>IF(OR($A382="",$B382="",$C382=""),"",A382*'MPTO_working_3-way'!$I381)</f>
        <v>1.4340115312754325</v>
      </c>
      <c r="F382" s="50">
        <f>IF(OR($A382="",$B382="",$C382=""),"",B382*'MPTO_working_3-way'!$I381)</f>
        <v>5.313064306524085</v>
      </c>
      <c r="G382" s="51">
        <f>IF(OR($A382="",$B382="",$C382=""),"",C382*'MPTO_working_3-way'!$I381)</f>
        <v>8.7381853740308735</v>
      </c>
      <c r="H382" s="17"/>
      <c r="I382" s="21"/>
      <c r="J382" s="22"/>
      <c r="K382" s="17"/>
      <c r="L382" s="21"/>
      <c r="M382" s="22"/>
      <c r="N382" s="52">
        <f t="shared" si="102"/>
        <v>69.734446215406948</v>
      </c>
      <c r="O382" s="53">
        <f t="shared" si="103"/>
        <v>18.821530143575853</v>
      </c>
      <c r="P382" s="53">
        <f t="shared" si="104"/>
        <v>11.444023641017194</v>
      </c>
      <c r="Q382" t="s">
        <v>305</v>
      </c>
      <c r="R382" t="s">
        <v>301</v>
      </c>
      <c r="S382" s="42">
        <v>44131</v>
      </c>
      <c r="T382" s="4">
        <v>100</v>
      </c>
      <c r="U382" s="4">
        <f t="shared" si="93"/>
        <v>28.057553956834536</v>
      </c>
      <c r="V382" s="4">
        <f t="shared" si="94"/>
        <v>80.582524271844662</v>
      </c>
      <c r="W382" s="4">
        <f t="shared" si="95"/>
        <v>88.193624557260932</v>
      </c>
      <c r="X382" s="4">
        <f t="shared" si="96"/>
        <v>31.223851170894417</v>
      </c>
      <c r="Y382" s="4">
        <f t="shared" si="97"/>
        <v>83.748821485904557</v>
      </c>
      <c r="Z382" s="4">
        <f t="shared" si="98"/>
        <v>91.359921771320813</v>
      </c>
      <c r="AA382" s="4">
        <f t="shared" si="99"/>
        <v>-3.1662972140598811</v>
      </c>
      <c r="AB382" s="4">
        <f t="shared" si="100"/>
        <v>-3.1662972140598953</v>
      </c>
      <c r="AC382" s="4">
        <f t="shared" si="101"/>
        <v>-3.1662972140598811</v>
      </c>
      <c r="AD382" s="45" t="s">
        <v>450</v>
      </c>
      <c r="AF382">
        <v>1.73</v>
      </c>
      <c r="AG382">
        <v>2.2000000000000002</v>
      </c>
      <c r="AH382" s="45" t="s">
        <v>497</v>
      </c>
      <c r="AI382" s="45" t="s">
        <v>460</v>
      </c>
    </row>
    <row r="383" spans="1:35" ht="15" x14ac:dyDescent="0.25">
      <c r="A383">
        <v>6.53</v>
      </c>
      <c r="B383">
        <v>4.1100000000000003</v>
      </c>
      <c r="C383">
        <v>1.57</v>
      </c>
      <c r="D383" s="48">
        <f t="shared" si="77"/>
        <v>3.3391034407026954E-2</v>
      </c>
      <c r="E383" s="49">
        <f>IF(OR($A383="",$B383="",$C383=""),"",A383*'MPTO_working_3-way'!$I382)</f>
        <v>6.7480434546778865</v>
      </c>
      <c r="F383" s="50">
        <f>IF(OR($A383="",$B383="",$C383=""),"",B383*'MPTO_working_3-way'!$I382)</f>
        <v>4.2472371514128815</v>
      </c>
      <c r="G383" s="51">
        <f>IF(OR($A383="",$B383="",$C383=""),"",C383*'MPTO_working_3-way'!$I382)</f>
        <v>1.6224239240190323</v>
      </c>
      <c r="H383" s="17"/>
      <c r="I383" s="21"/>
      <c r="J383" s="22"/>
      <c r="K383" s="17"/>
      <c r="L383" s="21"/>
      <c r="M383" s="22"/>
      <c r="N383" s="52">
        <f t="shared" si="102"/>
        <v>14.819110260867967</v>
      </c>
      <c r="O383" s="53">
        <f t="shared" si="103"/>
        <v>23.544717762400929</v>
      </c>
      <c r="P383" s="53">
        <f t="shared" si="104"/>
        <v>61.636171976731106</v>
      </c>
      <c r="Q383" t="s">
        <v>309</v>
      </c>
      <c r="R383" t="s">
        <v>307</v>
      </c>
      <c r="S383" s="42">
        <v>44131</v>
      </c>
      <c r="T383" s="4">
        <v>100</v>
      </c>
      <c r="U383" s="4">
        <f t="shared" si="93"/>
        <v>84.686064318529858</v>
      </c>
      <c r="V383" s="4">
        <f t="shared" si="94"/>
        <v>75.669099756691011</v>
      </c>
      <c r="W383" s="4">
        <f t="shared" si="95"/>
        <v>36.30573248407643</v>
      </c>
      <c r="X383" s="4">
        <f t="shared" si="96"/>
        <v>88.025167759232573</v>
      </c>
      <c r="Y383" s="4">
        <f t="shared" si="97"/>
        <v>79.008203197393698</v>
      </c>
      <c r="Z383" s="4">
        <f t="shared" si="98"/>
        <v>39.644835924779137</v>
      </c>
      <c r="AA383" s="4">
        <f t="shared" si="99"/>
        <v>-3.3391034407027149</v>
      </c>
      <c r="AB383" s="4">
        <f t="shared" si="100"/>
        <v>-3.3391034407026865</v>
      </c>
      <c r="AC383" s="4">
        <f t="shared" si="101"/>
        <v>-3.3391034407027078</v>
      </c>
      <c r="AD383" s="45" t="s">
        <v>443</v>
      </c>
      <c r="AF383">
        <v>2</v>
      </c>
      <c r="AG383">
        <v>1.88</v>
      </c>
      <c r="AH383" s="45" t="s">
        <v>462</v>
      </c>
      <c r="AI383" s="45" t="s">
        <v>461</v>
      </c>
    </row>
    <row r="384" spans="1:35" ht="15" x14ac:dyDescent="0.25">
      <c r="A384">
        <v>2.95</v>
      </c>
      <c r="B384">
        <v>3.43</v>
      </c>
      <c r="C384">
        <v>2.52</v>
      </c>
      <c r="D384" s="48">
        <f t="shared" si="77"/>
        <v>2.7353637177227608E-2</v>
      </c>
      <c r="E384" s="49">
        <f>IF(OR($A384="",$B384="",$C384=""),"",A384*'MPTO_working_3-way'!$I383)</f>
        <v>3.0306932296728215</v>
      </c>
      <c r="F384" s="50">
        <f>IF(OR($A384="",$B384="",$C384=""),"",B384*'MPTO_working_3-way'!$I383)</f>
        <v>3.5238229755178909</v>
      </c>
      <c r="G384" s="51">
        <f>IF(OR($A384="",$B384="",$C384=""),"",C384*'MPTO_working_3-way'!$I383)</f>
        <v>2.5889311656866134</v>
      </c>
      <c r="H384" s="17"/>
      <c r="I384" s="21"/>
      <c r="J384" s="22"/>
      <c r="K384" s="17"/>
      <c r="L384" s="21"/>
      <c r="M384" s="22"/>
      <c r="N384" s="52">
        <f t="shared" si="102"/>
        <v>32.995751275953289</v>
      </c>
      <c r="O384" s="53">
        <f t="shared" si="103"/>
        <v>28.378270047831545</v>
      </c>
      <c r="P384" s="53">
        <f t="shared" si="104"/>
        <v>38.625978676215169</v>
      </c>
      <c r="Q384" t="s">
        <v>312</v>
      </c>
      <c r="R384" t="s">
        <v>314</v>
      </c>
      <c r="S384" s="42">
        <v>44131</v>
      </c>
      <c r="T384" s="4">
        <v>100</v>
      </c>
      <c r="U384" s="4">
        <f t="shared" si="93"/>
        <v>66.101694915254228</v>
      </c>
      <c r="V384" s="4">
        <f t="shared" si="94"/>
        <v>70.845481049562679</v>
      </c>
      <c r="W384" s="4">
        <f t="shared" si="95"/>
        <v>60.317460317460316</v>
      </c>
      <c r="X384" s="4">
        <f t="shared" si="96"/>
        <v>68.837058632977005</v>
      </c>
      <c r="Y384" s="4">
        <f t="shared" si="97"/>
        <v>73.580844767285441</v>
      </c>
      <c r="Z384" s="4">
        <f t="shared" si="98"/>
        <v>63.052824035183072</v>
      </c>
      <c r="AA384" s="4">
        <f t="shared" si="99"/>
        <v>-2.7353637177227768</v>
      </c>
      <c r="AB384" s="4">
        <f t="shared" si="100"/>
        <v>-2.7353637177227625</v>
      </c>
      <c r="AC384" s="4">
        <f t="shared" si="101"/>
        <v>-2.7353637177227554</v>
      </c>
      <c r="AF384">
        <v>2.04</v>
      </c>
      <c r="AG384">
        <v>1.85</v>
      </c>
    </row>
    <row r="385" spans="1:35" ht="15" x14ac:dyDescent="0.25">
      <c r="A385">
        <v>1.69</v>
      </c>
      <c r="B385">
        <v>3.99</v>
      </c>
      <c r="C385">
        <v>5.29</v>
      </c>
      <c r="D385" s="48">
        <f t="shared" si="77"/>
        <v>3.1378459571597572E-2</v>
      </c>
      <c r="E385" s="49">
        <f>IF(OR($A385="",$B385="",$C385=""),"",A385*'MPTO_working_3-way'!$I384)</f>
        <v>1.7430295966759999</v>
      </c>
      <c r="F385" s="50">
        <f>IF(OR($A385="",$B385="",$C385=""),"",B385*'MPTO_working_3-way'!$I384)</f>
        <v>4.1152000536906748</v>
      </c>
      <c r="G385" s="51">
        <f>IF(OR($A385="",$B385="",$C385=""),"",C385*'MPTO_working_3-way'!$I384)</f>
        <v>5.4559920511337516</v>
      </c>
      <c r="H385" s="17"/>
      <c r="I385" s="21"/>
      <c r="J385" s="22"/>
      <c r="K385" s="17"/>
      <c r="L385" s="21"/>
      <c r="M385" s="22"/>
      <c r="N385" s="52">
        <f t="shared" si="102"/>
        <v>57.371372345428007</v>
      </c>
      <c r="O385" s="53">
        <f t="shared" si="103"/>
        <v>24.300155203953214</v>
      </c>
      <c r="P385" s="53">
        <f t="shared" si="104"/>
        <v>18.328472450618776</v>
      </c>
      <c r="Q385" t="s">
        <v>317</v>
      </c>
      <c r="R385" t="s">
        <v>319</v>
      </c>
      <c r="S385" s="42">
        <v>44131</v>
      </c>
      <c r="T385" s="4">
        <v>100</v>
      </c>
      <c r="U385" s="4">
        <f t="shared" si="93"/>
        <v>40.828402366863905</v>
      </c>
      <c r="V385" s="4">
        <f t="shared" si="94"/>
        <v>74.937343358395992</v>
      </c>
      <c r="W385" s="4">
        <f t="shared" si="95"/>
        <v>81.096408317580341</v>
      </c>
      <c r="X385" s="4">
        <f t="shared" si="96"/>
        <v>43.966248324023674</v>
      </c>
      <c r="Y385" s="4">
        <f t="shared" si="97"/>
        <v>78.075189315555761</v>
      </c>
      <c r="Z385" s="4">
        <f t="shared" si="98"/>
        <v>84.23425427474011</v>
      </c>
      <c r="AA385" s="4">
        <f t="shared" si="99"/>
        <v>-3.1378459571597688</v>
      </c>
      <c r="AB385" s="4">
        <f t="shared" si="100"/>
        <v>-3.1378459571597688</v>
      </c>
      <c r="AC385" s="4">
        <f t="shared" si="101"/>
        <v>-3.1378459571597688</v>
      </c>
      <c r="AF385">
        <v>1.81</v>
      </c>
      <c r="AG385">
        <v>2.08</v>
      </c>
    </row>
    <row r="386" spans="1:35" ht="15" x14ac:dyDescent="0.25">
      <c r="A386">
        <v>2.48</v>
      </c>
      <c r="B386">
        <v>3.29</v>
      </c>
      <c r="C386">
        <v>3.12</v>
      </c>
      <c r="D386" s="48">
        <f t="shared" si="77"/>
        <v>2.768999474558842E-2</v>
      </c>
      <c r="E386" s="49">
        <f>IF(OR($A386="",$B386="",$C386=""),"",A386*'MPTO_working_3-way'!$I385)</f>
        <v>2.5486711869690595</v>
      </c>
      <c r="F386" s="50">
        <f>IF(OR($A386="",$B386="",$C386=""),"",B386*'MPTO_working_3-way'!$I385)</f>
        <v>3.3811000827129858</v>
      </c>
      <c r="G386" s="51">
        <f>IF(OR($A386="",$B386="",$C386=""),"",C386*'MPTO_working_3-way'!$I385)</f>
        <v>3.206392783606236</v>
      </c>
      <c r="H386" s="17"/>
      <c r="I386" s="21"/>
      <c r="J386" s="22"/>
      <c r="K386" s="17"/>
      <c r="L386" s="21"/>
      <c r="M386" s="22"/>
      <c r="N386" s="52">
        <f t="shared" si="102"/>
        <v>39.236132346645462</v>
      </c>
      <c r="O386" s="53">
        <f t="shared" si="103"/>
        <v>29.576172711149169</v>
      </c>
      <c r="P386" s="53">
        <f t="shared" si="104"/>
        <v>31.187694942205368</v>
      </c>
      <c r="Q386" t="s">
        <v>325</v>
      </c>
      <c r="R386" t="s">
        <v>321</v>
      </c>
      <c r="S386" s="42">
        <v>44131</v>
      </c>
      <c r="T386" s="4">
        <v>100</v>
      </c>
      <c r="U386" s="4">
        <f t="shared" si="93"/>
        <v>59.677419354838712</v>
      </c>
      <c r="V386" s="4">
        <f t="shared" si="94"/>
        <v>69.6048632218845</v>
      </c>
      <c r="W386" s="4">
        <f t="shared" si="95"/>
        <v>67.948717948717942</v>
      </c>
      <c r="X386" s="4">
        <f t="shared" si="96"/>
        <v>62.446418829397544</v>
      </c>
      <c r="Y386" s="4">
        <f t="shared" si="97"/>
        <v>72.373862696443354</v>
      </c>
      <c r="Z386" s="4">
        <f t="shared" si="98"/>
        <v>70.717717423276795</v>
      </c>
      <c r="AA386" s="4">
        <f t="shared" si="99"/>
        <v>-2.7689994745588322</v>
      </c>
      <c r="AB386" s="4">
        <f t="shared" si="100"/>
        <v>-2.7689994745588535</v>
      </c>
      <c r="AC386" s="4">
        <f t="shared" si="101"/>
        <v>-2.7689994745588535</v>
      </c>
      <c r="AF386">
        <v>2.2599999999999998</v>
      </c>
      <c r="AG386">
        <v>1.69</v>
      </c>
    </row>
    <row r="387" spans="1:35" ht="15" x14ac:dyDescent="0.25">
      <c r="A387">
        <v>1.66</v>
      </c>
      <c r="B387">
        <v>4.01</v>
      </c>
      <c r="C387">
        <v>5.57</v>
      </c>
      <c r="D387" s="48">
        <f t="shared" si="77"/>
        <v>3.131941080223255E-2</v>
      </c>
      <c r="E387" s="49">
        <f>IF(OR($A387="",$B387="",$C387=""),"",A387*'MPTO_working_3-way'!$I386)</f>
        <v>1.711990221931706</v>
      </c>
      <c r="F387" s="50">
        <f>IF(OR($A387="",$B387="",$C387=""),"",B387*'MPTO_working_3-way'!$I386)</f>
        <v>4.1355908373169523</v>
      </c>
      <c r="G387" s="51">
        <f>IF(OR($A387="",$B387="",$C387=""),"",C387*'MPTO_working_3-way'!$I386)</f>
        <v>5.7444491181684354</v>
      </c>
      <c r="H387" s="17"/>
      <c r="I387" s="21"/>
      <c r="J387" s="22"/>
      <c r="K387" s="17"/>
      <c r="L387" s="21"/>
      <c r="M387" s="22"/>
      <c r="N387" s="52">
        <f t="shared" si="102"/>
        <v>58.411548570158331</v>
      </c>
      <c r="O387" s="53">
        <f t="shared" si="103"/>
        <v>24.180341802110437</v>
      </c>
      <c r="P387" s="53">
        <f t="shared" si="104"/>
        <v>17.408109627731211</v>
      </c>
      <c r="Q387" t="s">
        <v>313</v>
      </c>
      <c r="R387" t="s">
        <v>333</v>
      </c>
      <c r="S387" s="42">
        <v>44131</v>
      </c>
      <c r="T387" s="4">
        <v>100</v>
      </c>
      <c r="U387" s="4">
        <f t="shared" si="93"/>
        <v>39.759036144578317</v>
      </c>
      <c r="V387" s="4">
        <f t="shared" si="94"/>
        <v>75.062344139650875</v>
      </c>
      <c r="W387" s="4">
        <f t="shared" si="95"/>
        <v>82.046678635547579</v>
      </c>
      <c r="X387" s="4">
        <f t="shared" si="96"/>
        <v>42.890977224801553</v>
      </c>
      <c r="Y387" s="4">
        <f t="shared" si="97"/>
        <v>78.194285219874118</v>
      </c>
      <c r="Z387" s="4">
        <f t="shared" si="98"/>
        <v>85.178619715770822</v>
      </c>
      <c r="AA387" s="4">
        <f t="shared" si="99"/>
        <v>-3.1319410802232355</v>
      </c>
      <c r="AB387" s="4">
        <f t="shared" si="100"/>
        <v>-3.1319410802232426</v>
      </c>
      <c r="AC387" s="4">
        <f t="shared" si="101"/>
        <v>-3.1319410802232426</v>
      </c>
      <c r="AF387">
        <v>2.02</v>
      </c>
      <c r="AG387">
        <v>1.88</v>
      </c>
    </row>
    <row r="388" spans="1:35" ht="15" x14ac:dyDescent="0.25">
      <c r="A388">
        <v>1.72</v>
      </c>
      <c r="B388">
        <v>3.84</v>
      </c>
      <c r="C388">
        <v>5.27</v>
      </c>
      <c r="D388" s="48">
        <f t="shared" si="77"/>
        <v>3.1565336186987869E-2</v>
      </c>
      <c r="E388" s="49">
        <f>IF(OR($A388="",$B388="",$C388=""),"",A388*'MPTO_working_3-way'!$I387)</f>
        <v>1.7742923782416191</v>
      </c>
      <c r="F388" s="50">
        <f>IF(OR($A388="",$B388="",$C388=""),"",B388*'MPTO_working_3-way'!$I387)</f>
        <v>3.9612108909580335</v>
      </c>
      <c r="G388" s="51">
        <f>IF(OR($A388="",$B388="",$C388=""),"",C388*'MPTO_working_3-way'!$I387)</f>
        <v>5.4363493217054257</v>
      </c>
      <c r="H388" s="17"/>
      <c r="I388" s="21"/>
      <c r="J388" s="22"/>
      <c r="K388" s="17"/>
      <c r="L388" s="21"/>
      <c r="M388" s="22"/>
      <c r="N388" s="52">
        <f t="shared" si="102"/>
        <v>56.360496852893668</v>
      </c>
      <c r="O388" s="53">
        <f t="shared" si="103"/>
        <v>25.24480588202529</v>
      </c>
      <c r="P388" s="53">
        <f t="shared" si="104"/>
        <v>18.394697265081046</v>
      </c>
      <c r="Q388" t="s">
        <v>331</v>
      </c>
      <c r="R388" t="s">
        <v>311</v>
      </c>
      <c r="S388" s="42">
        <v>44131</v>
      </c>
      <c r="T388" s="4">
        <v>100</v>
      </c>
      <c r="U388" s="4">
        <f t="shared" si="93"/>
        <v>41.860465116279073</v>
      </c>
      <c r="V388" s="4">
        <f t="shared" si="94"/>
        <v>73.958333333333343</v>
      </c>
      <c r="W388" s="4">
        <f t="shared" si="95"/>
        <v>81.024667931688811</v>
      </c>
      <c r="X388" s="4">
        <f t="shared" si="96"/>
        <v>45.016998734977861</v>
      </c>
      <c r="Y388" s="4">
        <f t="shared" si="97"/>
        <v>77.114866952032131</v>
      </c>
      <c r="Z388" s="4">
        <f t="shared" si="98"/>
        <v>84.181201550387598</v>
      </c>
      <c r="AA388" s="4">
        <f t="shared" si="99"/>
        <v>-3.1565336186987878</v>
      </c>
      <c r="AB388" s="4">
        <f t="shared" si="100"/>
        <v>-3.1565336186987878</v>
      </c>
      <c r="AC388" s="4">
        <f t="shared" si="101"/>
        <v>-3.1565336186987878</v>
      </c>
      <c r="AF388">
        <v>2.02</v>
      </c>
      <c r="AG388">
        <v>1.88</v>
      </c>
    </row>
    <row r="389" spans="1:35" ht="15" x14ac:dyDescent="0.25">
      <c r="A389">
        <v>3</v>
      </c>
      <c r="B389">
        <v>3.48</v>
      </c>
      <c r="C389">
        <v>2.46</v>
      </c>
      <c r="D389" s="48">
        <f t="shared" ref="D389:D452" si="105">IF(OR($A389="",$B389="",$C389=""),"",(1/A389)+(1/B389)+(1/C389)-1)</f>
        <v>2.7193720213064099E-2</v>
      </c>
      <c r="E389" s="49">
        <f>IF(OR($A389="",$B389="",$C389=""),"",A389*'MPTO_working_3-way'!$I388)</f>
        <v>3.0815811606391925</v>
      </c>
      <c r="F389" s="50">
        <f>IF(OR($A389="",$B389="",$C389=""),"",B389*'MPTO_working_3-way'!$I388)</f>
        <v>3.574634146341463</v>
      </c>
      <c r="G389" s="51">
        <f>IF(OR($A389="",$B389="",$C389=""),"",C389*'MPTO_working_3-way'!$I388)</f>
        <v>2.5268965517241377</v>
      </c>
      <c r="H389" s="17"/>
      <c r="I389" s="21"/>
      <c r="J389" s="22"/>
      <c r="K389" s="17"/>
      <c r="L389" s="21"/>
      <c r="M389" s="22"/>
      <c r="N389" s="52">
        <f t="shared" si="102"/>
        <v>32.450873362445414</v>
      </c>
      <c r="O389" s="53">
        <f t="shared" si="103"/>
        <v>27.974890829694328</v>
      </c>
      <c r="P389" s="53">
        <f t="shared" si="104"/>
        <v>39.574235807860262</v>
      </c>
      <c r="Q389" t="s">
        <v>323</v>
      </c>
      <c r="R389" t="s">
        <v>327</v>
      </c>
      <c r="S389" s="42">
        <v>44131</v>
      </c>
      <c r="T389" s="4">
        <v>100</v>
      </c>
      <c r="U389" s="4">
        <f t="shared" si="93"/>
        <v>66.666666666666657</v>
      </c>
      <c r="V389" s="4">
        <f t="shared" si="94"/>
        <v>71.264367816091948</v>
      </c>
      <c r="W389" s="4">
        <f t="shared" si="95"/>
        <v>59.349593495934961</v>
      </c>
      <c r="X389" s="4">
        <f t="shared" si="96"/>
        <v>69.386038687973084</v>
      </c>
      <c r="Y389" s="4">
        <f t="shared" si="97"/>
        <v>73.98373983739836</v>
      </c>
      <c r="Z389" s="4">
        <f t="shared" si="98"/>
        <v>62.068965517241367</v>
      </c>
      <c r="AA389" s="4">
        <f t="shared" si="99"/>
        <v>-2.7193720213064267</v>
      </c>
      <c r="AB389" s="4">
        <f t="shared" si="100"/>
        <v>-2.7193720213064125</v>
      </c>
      <c r="AC389" s="4">
        <f t="shared" si="101"/>
        <v>-2.7193720213064054</v>
      </c>
      <c r="AF389">
        <v>1.97</v>
      </c>
      <c r="AG389">
        <v>1.92</v>
      </c>
    </row>
    <row r="390" spans="1:35" ht="15" x14ac:dyDescent="0.25">
      <c r="A390">
        <v>2.44</v>
      </c>
      <c r="B390">
        <v>3.34</v>
      </c>
      <c r="C390">
        <v>3.14</v>
      </c>
      <c r="D390" s="48">
        <f t="shared" si="105"/>
        <v>2.7708600758178825E-2</v>
      </c>
      <c r="E390" s="49">
        <f>IF(OR($A390="",$B390="",$C390=""),"",A390*'MPTO_working_3-way'!$I389)</f>
        <v>2.5076089858499562</v>
      </c>
      <c r="F390" s="50">
        <f>IF(OR($A390="",$B390="",$C390=""),"",B390*'MPTO_working_3-way'!$I389)</f>
        <v>3.4325467265323173</v>
      </c>
      <c r="G390" s="51">
        <f>IF(OR($A390="",$B390="",$C390=""),"",C390*'MPTO_working_3-way'!$I389)</f>
        <v>3.2270050063806814</v>
      </c>
      <c r="H390" s="17"/>
      <c r="I390" s="21"/>
      <c r="J390" s="22"/>
      <c r="K390" s="17"/>
      <c r="L390" s="21"/>
      <c r="M390" s="22"/>
      <c r="N390" s="52">
        <f t="shared" si="102"/>
        <v>39.878625640713643</v>
      </c>
      <c r="O390" s="53">
        <f t="shared" si="103"/>
        <v>29.132888192617152</v>
      </c>
      <c r="P390" s="53">
        <f t="shared" si="104"/>
        <v>30.988486166669198</v>
      </c>
      <c r="Q390" t="s">
        <v>320</v>
      </c>
      <c r="R390" t="s">
        <v>310</v>
      </c>
      <c r="S390" s="42">
        <v>44131</v>
      </c>
      <c r="T390" s="4">
        <v>100</v>
      </c>
      <c r="U390" s="4">
        <f t="shared" si="93"/>
        <v>59.016393442622956</v>
      </c>
      <c r="V390" s="4">
        <f t="shared" si="94"/>
        <v>70.059880239520965</v>
      </c>
      <c r="W390" s="4">
        <f t="shared" si="95"/>
        <v>68.152866242038215</v>
      </c>
      <c r="X390" s="4">
        <f t="shared" si="96"/>
        <v>61.787253518440835</v>
      </c>
      <c r="Y390" s="4">
        <f t="shared" si="97"/>
        <v>72.830740315338829</v>
      </c>
      <c r="Z390" s="4">
        <f t="shared" si="98"/>
        <v>70.923726317856094</v>
      </c>
      <c r="AA390" s="4">
        <f t="shared" si="99"/>
        <v>-2.770860075817879</v>
      </c>
      <c r="AB390" s="4">
        <f t="shared" si="100"/>
        <v>-2.7708600758178648</v>
      </c>
      <c r="AC390" s="4">
        <f t="shared" si="101"/>
        <v>-2.770860075817879</v>
      </c>
      <c r="AF390">
        <v>2.1</v>
      </c>
      <c r="AG390">
        <v>1.79</v>
      </c>
    </row>
    <row r="391" spans="1:35" ht="15" x14ac:dyDescent="0.25">
      <c r="A391">
        <v>1.94</v>
      </c>
      <c r="B391">
        <v>3.59</v>
      </c>
      <c r="C391">
        <v>4.21</v>
      </c>
      <c r="D391" s="48">
        <f t="shared" si="105"/>
        <v>3.1545140770600888E-2</v>
      </c>
      <c r="E391" s="49">
        <f>IF(OR($A391="",$B391="",$C391=""),"",A391*'MPTO_working_3-way'!$I390)</f>
        <v>2.0011975730949656</v>
      </c>
      <c r="F391" s="50">
        <f>IF(OR($A391="",$B391="",$C391=""),"",B391*'MPTO_working_3-way'!$I390)</f>
        <v>3.7032470553664569</v>
      </c>
      <c r="G391" s="51">
        <f>IF(OR($A391="",$B391="",$C391=""),"",C391*'MPTO_working_3-way'!$I390)</f>
        <v>4.3428050426442297</v>
      </c>
      <c r="H391" s="17"/>
      <c r="I391" s="21"/>
      <c r="J391" s="22"/>
      <c r="K391" s="17"/>
      <c r="L391" s="21"/>
      <c r="M391" s="22"/>
      <c r="N391" s="52">
        <f t="shared" si="102"/>
        <v>49.970078589164153</v>
      </c>
      <c r="O391" s="53">
        <f t="shared" si="103"/>
        <v>27.00332937687422</v>
      </c>
      <c r="P391" s="53">
        <f t="shared" si="104"/>
        <v>23.026592033961627</v>
      </c>
      <c r="Q391" t="s">
        <v>329</v>
      </c>
      <c r="R391" t="s">
        <v>315</v>
      </c>
      <c r="S391" s="42">
        <v>44131</v>
      </c>
      <c r="T391" s="4">
        <v>100</v>
      </c>
      <c r="U391" s="4">
        <f t="shared" si="93"/>
        <v>48.453608247422686</v>
      </c>
      <c r="V391" s="4">
        <f t="shared" si="94"/>
        <v>72.14484679665739</v>
      </c>
      <c r="W391" s="4">
        <f t="shared" si="95"/>
        <v>76.24703087885986</v>
      </c>
      <c r="X391" s="4">
        <f t="shared" si="96"/>
        <v>51.608122324482764</v>
      </c>
      <c r="Y391" s="4">
        <f t="shared" si="97"/>
        <v>75.299360873717475</v>
      </c>
      <c r="Z391" s="4">
        <f t="shared" si="98"/>
        <v>79.401544955919945</v>
      </c>
      <c r="AA391" s="4">
        <f t="shared" si="99"/>
        <v>-3.1545140770600781</v>
      </c>
      <c r="AB391" s="4">
        <f t="shared" si="100"/>
        <v>-3.1545140770600852</v>
      </c>
      <c r="AC391" s="4">
        <f t="shared" si="101"/>
        <v>-3.1545140770600852</v>
      </c>
      <c r="AF391">
        <v>2.2000000000000002</v>
      </c>
      <c r="AG391">
        <v>1.73</v>
      </c>
    </row>
    <row r="392" spans="1:35" ht="15" x14ac:dyDescent="0.25">
      <c r="A392">
        <v>2.82</v>
      </c>
      <c r="B392">
        <v>3.3</v>
      </c>
      <c r="C392">
        <v>2.71</v>
      </c>
      <c r="D392" s="48">
        <f t="shared" si="105"/>
        <v>2.6643922145217491E-2</v>
      </c>
      <c r="E392" s="49">
        <f>IF(OR($A392="",$B392="",$C392=""),"",A392*'MPTO_working_3-way'!$I391)</f>
        <v>2.8951358604495132</v>
      </c>
      <c r="F392" s="50">
        <f>IF(OR($A392="",$B392="",$C392=""),"",B392*'MPTO_working_3-way'!$I391)</f>
        <v>3.3879249430792173</v>
      </c>
      <c r="G392" s="51">
        <f>IF(OR($A392="",$B392="",$C392=""),"",C392*'MPTO_working_3-way'!$I391)</f>
        <v>2.7822050290135394</v>
      </c>
      <c r="H392" s="17"/>
      <c r="I392" s="21"/>
      <c r="J392" s="22"/>
      <c r="K392" s="17"/>
      <c r="L392" s="21"/>
      <c r="M392" s="22"/>
      <c r="N392" s="52">
        <f t="shared" si="102"/>
        <v>34.540693362995931</v>
      </c>
      <c r="O392" s="53">
        <f t="shared" si="103"/>
        <v>29.516592510196521</v>
      </c>
      <c r="P392" s="53">
        <f t="shared" si="104"/>
        <v>35.942714126807566</v>
      </c>
      <c r="Q392" t="s">
        <v>324</v>
      </c>
      <c r="R392" t="s">
        <v>318</v>
      </c>
      <c r="S392" s="42">
        <v>44131</v>
      </c>
      <c r="T392" s="4">
        <v>100</v>
      </c>
      <c r="U392" s="4">
        <f t="shared" si="93"/>
        <v>64.539007092198588</v>
      </c>
      <c r="V392" s="4">
        <f t="shared" si="94"/>
        <v>69.696969696969703</v>
      </c>
      <c r="W392" s="4">
        <f t="shared" si="95"/>
        <v>63.099630996309962</v>
      </c>
      <c r="X392" s="4">
        <f t="shared" si="96"/>
        <v>67.203399306720343</v>
      </c>
      <c r="Y392" s="4">
        <f t="shared" si="97"/>
        <v>72.361361911491457</v>
      </c>
      <c r="Z392" s="4">
        <f t="shared" si="98"/>
        <v>65.764023210831724</v>
      </c>
      <c r="AA392" s="4">
        <f t="shared" si="99"/>
        <v>-2.6643922145217545</v>
      </c>
      <c r="AB392" s="4">
        <f t="shared" si="100"/>
        <v>-2.6643922145217545</v>
      </c>
      <c r="AC392" s="4">
        <f t="shared" si="101"/>
        <v>-2.6643922145217616</v>
      </c>
      <c r="AF392">
        <v>2.2599999999999998</v>
      </c>
      <c r="AG392">
        <v>1.69</v>
      </c>
    </row>
    <row r="393" spans="1:35" ht="15" x14ac:dyDescent="0.25">
      <c r="A393">
        <v>4.5199999999999996</v>
      </c>
      <c r="B393">
        <v>3.86</v>
      </c>
      <c r="C393">
        <v>1.82</v>
      </c>
      <c r="D393" s="48">
        <f t="shared" si="105"/>
        <v>2.9756845016600142E-2</v>
      </c>
      <c r="E393" s="49">
        <f>IF(OR($A393="",$B393="",$C393=""),"",A393*'MPTO_working_3-way'!$I392)</f>
        <v>4.6545009394750325</v>
      </c>
      <c r="F393" s="50">
        <f>IF(OR($A393="",$B393="",$C393=""),"",B393*'MPTO_working_3-way'!$I392)</f>
        <v>3.9748614217640763</v>
      </c>
      <c r="G393" s="51">
        <f>IF(OR($A393="",$B393="",$C393=""),"",C393*'MPTO_working_3-way'!$I392)</f>
        <v>1.8741574579302123</v>
      </c>
      <c r="H393" s="17"/>
      <c r="I393" s="21"/>
      <c r="J393" s="22"/>
      <c r="K393" s="17"/>
      <c r="L393" s="21"/>
      <c r="M393" s="22"/>
      <c r="N393" s="52">
        <f t="shared" si="102"/>
        <v>21.484580473901186</v>
      </c>
      <c r="O393" s="53">
        <f t="shared" si="103"/>
        <v>25.15810977772885</v>
      </c>
      <c r="P393" s="53">
        <f t="shared" si="104"/>
        <v>53.357309748369971</v>
      </c>
      <c r="Q393" t="s">
        <v>328</v>
      </c>
      <c r="R393" t="s">
        <v>326</v>
      </c>
      <c r="S393" s="42">
        <v>44131</v>
      </c>
      <c r="T393" s="4">
        <v>100</v>
      </c>
      <c r="U393" s="4">
        <f t="shared" si="93"/>
        <v>77.876106194690252</v>
      </c>
      <c r="V393" s="4">
        <f t="shared" si="94"/>
        <v>74.093264248704671</v>
      </c>
      <c r="W393" s="4">
        <f t="shared" si="95"/>
        <v>45.054945054945051</v>
      </c>
      <c r="X393" s="4">
        <f t="shared" si="96"/>
        <v>80.851790696350278</v>
      </c>
      <c r="Y393" s="4">
        <f t="shared" si="97"/>
        <v>77.068948750364669</v>
      </c>
      <c r="Z393" s="4">
        <f t="shared" si="98"/>
        <v>48.030629556605078</v>
      </c>
      <c r="AA393" s="4">
        <f t="shared" si="99"/>
        <v>-2.9756845016600266</v>
      </c>
      <c r="AB393" s="4">
        <f t="shared" si="100"/>
        <v>-2.9756845016599982</v>
      </c>
      <c r="AC393" s="4">
        <f t="shared" si="101"/>
        <v>-2.9756845016600266</v>
      </c>
      <c r="AF393">
        <v>2.08</v>
      </c>
      <c r="AG393">
        <v>1.82</v>
      </c>
    </row>
    <row r="394" spans="1:35" ht="15" x14ac:dyDescent="0.25">
      <c r="A394">
        <v>3.46</v>
      </c>
      <c r="B394">
        <v>3.56</v>
      </c>
      <c r="C394">
        <v>2.1800000000000002</v>
      </c>
      <c r="D394" s="48">
        <f t="shared" si="105"/>
        <v>2.863181377523194E-2</v>
      </c>
      <c r="E394" s="49">
        <f>IF(OR($A394="",$B394="",$C394=""),"",A394*'MPTO_working_3-way'!$I393)</f>
        <v>3.5590660756623023</v>
      </c>
      <c r="F394" s="50">
        <f>IF(OR($A394="",$B394="",$C394=""),"",B394*'MPTO_working_3-way'!$I393)</f>
        <v>3.6619292570398256</v>
      </c>
      <c r="G394" s="51">
        <f>IF(OR($A394="",$B394="",$C394=""),"",C394*'MPTO_working_3-way'!$I393)</f>
        <v>2.2424173540300059</v>
      </c>
      <c r="H394" s="17"/>
      <c r="I394" s="21"/>
      <c r="J394" s="22"/>
      <c r="K394" s="17"/>
      <c r="L394" s="21"/>
      <c r="M394" s="22"/>
      <c r="N394" s="52">
        <f t="shared" si="102"/>
        <v>28.09725862743111</v>
      </c>
      <c r="O394" s="53">
        <f t="shared" si="103"/>
        <v>27.308009789581916</v>
      </c>
      <c r="P394" s="53">
        <f t="shared" si="104"/>
        <v>44.594731582986981</v>
      </c>
      <c r="Q394" t="s">
        <v>330</v>
      </c>
      <c r="R394" t="s">
        <v>322</v>
      </c>
      <c r="S394" s="42">
        <v>44131</v>
      </c>
      <c r="T394" s="4">
        <v>100</v>
      </c>
      <c r="U394" s="4">
        <f t="shared" si="93"/>
        <v>71.098265895953759</v>
      </c>
      <c r="V394" s="4">
        <f t="shared" si="94"/>
        <v>71.910112359550567</v>
      </c>
      <c r="W394" s="4">
        <f t="shared" si="95"/>
        <v>54.128440366972484</v>
      </c>
      <c r="X394" s="4">
        <f t="shared" si="96"/>
        <v>73.961447273476949</v>
      </c>
      <c r="Y394" s="4">
        <f t="shared" si="97"/>
        <v>74.773293737073772</v>
      </c>
      <c r="Z394" s="4">
        <f t="shared" si="98"/>
        <v>56.991621744495681</v>
      </c>
      <c r="AA394" s="4">
        <f t="shared" si="99"/>
        <v>-2.8631813775231905</v>
      </c>
      <c r="AB394" s="4">
        <f t="shared" si="100"/>
        <v>-2.8631813775232047</v>
      </c>
      <c r="AC394" s="4">
        <f t="shared" si="101"/>
        <v>-2.8631813775231976</v>
      </c>
      <c r="AF394">
        <v>1.88</v>
      </c>
      <c r="AG394">
        <v>2.0099999999999998</v>
      </c>
    </row>
    <row r="395" spans="1:35" ht="15" x14ac:dyDescent="0.25">
      <c r="A395">
        <v>2.69</v>
      </c>
      <c r="B395">
        <v>3.33</v>
      </c>
      <c r="C395">
        <v>2.81</v>
      </c>
      <c r="D395" s="48">
        <f t="shared" si="105"/>
        <v>2.7919398317207467E-2</v>
      </c>
      <c r="E395" s="49">
        <f>IF(OR($A395="",$B395="",$C395=""),"",A395*'MPTO_working_3-way'!$I394)</f>
        <v>2.7651031814732878</v>
      </c>
      <c r="F395" s="50">
        <f>IF(OR($A395="",$B395="",$C395=""),"",B395*'MPTO_working_3-way'!$I394)</f>
        <v>3.4229715963963008</v>
      </c>
      <c r="G395" s="51">
        <f>IF(OR($A395="",$B395="",$C395=""),"",C395*'MPTO_working_3-way'!$I394)</f>
        <v>2.8884535092713532</v>
      </c>
      <c r="H395" s="17"/>
      <c r="I395" s="21"/>
      <c r="J395" s="22"/>
      <c r="K395" s="17"/>
      <c r="L395" s="21"/>
      <c r="M395" s="22"/>
      <c r="N395" s="52">
        <f t="shared" si="102"/>
        <v>36.165015710812831</v>
      </c>
      <c r="O395" s="53">
        <f t="shared" si="103"/>
        <v>29.214382060686638</v>
      </c>
      <c r="P395" s="53">
        <f t="shared" si="104"/>
        <v>34.620602228500537</v>
      </c>
      <c r="Q395" t="s">
        <v>332</v>
      </c>
      <c r="R395" t="s">
        <v>316</v>
      </c>
      <c r="S395" s="42">
        <v>44131</v>
      </c>
      <c r="T395" s="4">
        <v>100</v>
      </c>
      <c r="U395" s="4">
        <f t="shared" si="93"/>
        <v>62.825278810408925</v>
      </c>
      <c r="V395" s="4">
        <f t="shared" si="94"/>
        <v>69.969969969969966</v>
      </c>
      <c r="W395" s="4">
        <f t="shared" si="95"/>
        <v>64.412811387900362</v>
      </c>
      <c r="X395" s="4">
        <f t="shared" si="96"/>
        <v>65.617218642129686</v>
      </c>
      <c r="Y395" s="4">
        <f t="shared" si="97"/>
        <v>72.761909801690734</v>
      </c>
      <c r="Z395" s="4">
        <f t="shared" si="98"/>
        <v>67.204751219621102</v>
      </c>
      <c r="AA395" s="4">
        <f t="shared" si="99"/>
        <v>-2.7919398317207609</v>
      </c>
      <c r="AB395" s="4">
        <f t="shared" si="100"/>
        <v>-2.791939831720768</v>
      </c>
      <c r="AC395" s="4">
        <f t="shared" si="101"/>
        <v>-2.7919398317207396</v>
      </c>
      <c r="AF395">
        <v>2.11</v>
      </c>
      <c r="AG395">
        <v>1.78</v>
      </c>
    </row>
    <row r="396" spans="1:35" ht="15" x14ac:dyDescent="0.25">
      <c r="A396">
        <v>2.99</v>
      </c>
      <c r="B396">
        <v>3.32</v>
      </c>
      <c r="C396">
        <v>2.52</v>
      </c>
      <c r="D396" s="48">
        <f t="shared" si="105"/>
        <v>3.2478376637622208E-2</v>
      </c>
      <c r="E396" s="49">
        <f>IF(OR($A396="",$B396="",$C396=""),"",A396*'MPTO_working_3-way'!$I395)</f>
        <v>3.0871103461464906</v>
      </c>
      <c r="F396" s="50">
        <f>IF(OR($A396="",$B396="",$C396=""),"",B396*'MPTO_working_3-way'!$I395)</f>
        <v>3.4278282104369056</v>
      </c>
      <c r="G396" s="51">
        <f>IF(OR($A396="",$B396="",$C396=""),"",C396*'MPTO_working_3-way'!$I395)</f>
        <v>2.6018455091268078</v>
      </c>
      <c r="H396" s="17"/>
      <c r="I396" s="21"/>
      <c r="J396" s="22"/>
      <c r="K396" s="17"/>
      <c r="L396" s="21"/>
      <c r="M396" s="22"/>
      <c r="N396" s="52">
        <f t="shared" si="102"/>
        <v>32.392752052036549</v>
      </c>
      <c r="O396" s="53">
        <f t="shared" si="103"/>
        <v>29.172990552888344</v>
      </c>
      <c r="P396" s="53">
        <f t="shared" si="104"/>
        <v>38.434257395075115</v>
      </c>
      <c r="Q396" t="s">
        <v>473</v>
      </c>
      <c r="R396" t="s">
        <v>474</v>
      </c>
      <c r="S396" s="42">
        <v>44131</v>
      </c>
      <c r="T396" s="4">
        <v>100</v>
      </c>
      <c r="U396" s="4">
        <f t="shared" si="93"/>
        <v>66.555183946488299</v>
      </c>
      <c r="V396" s="4">
        <f t="shared" si="94"/>
        <v>69.879518072289159</v>
      </c>
      <c r="W396" s="4">
        <f t="shared" si="95"/>
        <v>60.317460317460316</v>
      </c>
      <c r="X396" s="4">
        <f t="shared" si="96"/>
        <v>69.803021610250525</v>
      </c>
      <c r="Y396" s="4">
        <f t="shared" si="97"/>
        <v>73.127355736051385</v>
      </c>
      <c r="Z396" s="4">
        <f t="shared" si="98"/>
        <v>63.565297981222542</v>
      </c>
      <c r="AA396" s="4">
        <f t="shared" si="99"/>
        <v>-3.2478376637622262</v>
      </c>
      <c r="AB396" s="4">
        <f t="shared" si="100"/>
        <v>-3.2478376637622262</v>
      </c>
      <c r="AC396" s="4">
        <f t="shared" si="101"/>
        <v>-3.2478376637622262</v>
      </c>
      <c r="AD396" s="45" t="s">
        <v>450</v>
      </c>
      <c r="AF396">
        <v>1.85</v>
      </c>
      <c r="AG396">
        <v>2.02</v>
      </c>
      <c r="AH396" s="45" t="s">
        <v>496</v>
      </c>
      <c r="AI396" s="45" t="s">
        <v>460</v>
      </c>
    </row>
    <row r="397" spans="1:35" ht="15" x14ac:dyDescent="0.25">
      <c r="A397">
        <v>1.88</v>
      </c>
      <c r="B397">
        <v>3.83</v>
      </c>
      <c r="C397">
        <v>4.09</v>
      </c>
      <c r="D397" s="48">
        <f t="shared" si="105"/>
        <v>3.7510276867259051E-2</v>
      </c>
      <c r="E397" s="49">
        <f>IF(OR($A397="",$B397="",$C397=""),"",A397*'MPTO_working_3-way'!$I396)</f>
        <v>1.950519320510447</v>
      </c>
      <c r="F397" s="50">
        <f>IF(OR($A397="",$B397="",$C397=""),"",B397*'MPTO_working_3-way'!$I396)</f>
        <v>3.9736643604016022</v>
      </c>
      <c r="G397" s="51">
        <f>IF(OR($A397="",$B397="",$C397=""),"",C397*'MPTO_working_3-way'!$I396)</f>
        <v>4.2434170323870894</v>
      </c>
      <c r="H397" s="17"/>
      <c r="I397" s="21"/>
      <c r="J397" s="22"/>
      <c r="K397" s="17"/>
      <c r="L397" s="21"/>
      <c r="M397" s="22"/>
      <c r="N397" s="52">
        <f t="shared" si="102"/>
        <v>51.268397574154868</v>
      </c>
      <c r="O397" s="53">
        <f t="shared" si="103"/>
        <v>25.165688626478104</v>
      </c>
      <c r="P397" s="53">
        <f t="shared" si="104"/>
        <v>23.565913799367031</v>
      </c>
      <c r="Q397" t="s">
        <v>475</v>
      </c>
      <c r="R397" t="s">
        <v>476</v>
      </c>
      <c r="S397" s="42">
        <v>44131</v>
      </c>
      <c r="T397" s="4">
        <v>100</v>
      </c>
      <c r="U397" s="4">
        <f t="shared" si="93"/>
        <v>46.808510638297875</v>
      </c>
      <c r="V397" s="4">
        <f t="shared" si="94"/>
        <v>73.890339425587456</v>
      </c>
      <c r="W397" s="4">
        <f t="shared" si="95"/>
        <v>75.550122249388764</v>
      </c>
      <c r="X397" s="4">
        <f t="shared" si="96"/>
        <v>50.55953832502378</v>
      </c>
      <c r="Y397" s="4">
        <f t="shared" si="97"/>
        <v>77.641367112313375</v>
      </c>
      <c r="Z397" s="4">
        <f t="shared" si="98"/>
        <v>79.301149936114655</v>
      </c>
      <c r="AA397" s="4">
        <f t="shared" si="99"/>
        <v>-3.7510276867259051</v>
      </c>
      <c r="AB397" s="4">
        <f t="shared" si="100"/>
        <v>-3.7510276867259194</v>
      </c>
      <c r="AC397" s="4">
        <f t="shared" si="101"/>
        <v>-3.7510276867258909</v>
      </c>
      <c r="AF397">
        <v>2.02</v>
      </c>
      <c r="AG397">
        <v>1.85</v>
      </c>
    </row>
    <row r="398" spans="1:35" ht="15" x14ac:dyDescent="0.25">
      <c r="A398">
        <v>1.69</v>
      </c>
      <c r="B398">
        <v>4.09</v>
      </c>
      <c r="C398">
        <v>4.97</v>
      </c>
      <c r="D398" s="48">
        <f t="shared" si="105"/>
        <v>3.7421997298238141E-2</v>
      </c>
      <c r="E398" s="49">
        <f>IF(OR($A398="",$B398="",$C398=""),"",A398*'MPTO_working_3-way'!$I397)</f>
        <v>1.7532431754340223</v>
      </c>
      <c r="F398" s="50">
        <f>IF(OR($A398="",$B398="",$C398=""),"",B398*'MPTO_working_3-way'!$I397)</f>
        <v>4.2430559689497942</v>
      </c>
      <c r="G398" s="51">
        <f>IF(OR($A398="",$B398="",$C398=""),"",C398*'MPTO_working_3-way'!$I397)</f>
        <v>5.1559873265722436</v>
      </c>
      <c r="H398" s="17"/>
      <c r="I398" s="21"/>
      <c r="J398" s="22"/>
      <c r="K398" s="17"/>
      <c r="L398" s="21"/>
      <c r="M398" s="22"/>
      <c r="N398" s="52">
        <f t="shared" si="102"/>
        <v>57.037153431522469</v>
      </c>
      <c r="O398" s="53">
        <f t="shared" si="103"/>
        <v>23.567919144076519</v>
      </c>
      <c r="P398" s="53">
        <f t="shared" si="104"/>
        <v>19.394927424400997</v>
      </c>
      <c r="Q398" t="s">
        <v>477</v>
      </c>
      <c r="R398" t="s">
        <v>478</v>
      </c>
      <c r="S398" s="42">
        <v>44131</v>
      </c>
      <c r="T398" s="4">
        <v>100</v>
      </c>
      <c r="U398" s="4">
        <f t="shared" si="93"/>
        <v>40.828402366863905</v>
      </c>
      <c r="V398" s="4">
        <f t="shared" si="94"/>
        <v>75.550122249388764</v>
      </c>
      <c r="W398" s="4">
        <f t="shared" si="95"/>
        <v>79.879275653923543</v>
      </c>
      <c r="X398" s="4">
        <f t="shared" si="96"/>
        <v>44.570602096687708</v>
      </c>
      <c r="Y398" s="4">
        <f t="shared" si="97"/>
        <v>79.292321979212559</v>
      </c>
      <c r="Z398" s="4">
        <f t="shared" si="98"/>
        <v>83.621475383747352</v>
      </c>
      <c r="AA398" s="4">
        <f t="shared" si="99"/>
        <v>-3.7421997298238026</v>
      </c>
      <c r="AB398" s="4">
        <f t="shared" si="100"/>
        <v>-3.7421997298237955</v>
      </c>
      <c r="AC398" s="4">
        <f t="shared" si="101"/>
        <v>-3.7421997298238097</v>
      </c>
      <c r="AF398">
        <v>1.85</v>
      </c>
      <c r="AG398">
        <v>2.0299999999999998</v>
      </c>
    </row>
    <row r="399" spans="1:35" ht="15" x14ac:dyDescent="0.25">
      <c r="A399">
        <v>4.54</v>
      </c>
      <c r="B399">
        <v>4.0599999999999996</v>
      </c>
      <c r="C399">
        <v>1.74</v>
      </c>
      <c r="D399" s="48">
        <f t="shared" si="105"/>
        <v>4.1282379577989525E-2</v>
      </c>
      <c r="E399" s="49">
        <f>IF(OR($A399="",$B399="",$C399=""),"",A399*'MPTO_working_3-way'!$I398)</f>
        <v>4.7274220032840724</v>
      </c>
      <c r="F399" s="50">
        <f>IF(OR($A399="",$B399="",$C399=""),"",B399*'MPTO_working_3-way'!$I398)</f>
        <v>4.2276064610866371</v>
      </c>
      <c r="G399" s="51">
        <f>IF(OR($A399="",$B399="",$C399=""),"",C399*'MPTO_working_3-way'!$I398)</f>
        <v>1.8118313404657018</v>
      </c>
      <c r="H399" s="17"/>
      <c r="I399" s="21"/>
      <c r="J399" s="22"/>
      <c r="K399" s="17"/>
      <c r="L399" s="21"/>
      <c r="M399" s="22"/>
      <c r="N399" s="52">
        <f t="shared" si="102"/>
        <v>21.153178186870441</v>
      </c>
      <c r="O399" s="53">
        <f t="shared" si="103"/>
        <v>23.654046543938868</v>
      </c>
      <c r="P399" s="53">
        <f t="shared" si="104"/>
        <v>55.192775269190683</v>
      </c>
      <c r="Q399" t="s">
        <v>479</v>
      </c>
      <c r="R399" t="s">
        <v>480</v>
      </c>
      <c r="S399" s="42">
        <v>44131</v>
      </c>
      <c r="T399" s="4">
        <v>100</v>
      </c>
      <c r="U399" s="4">
        <f t="shared" si="93"/>
        <v>77.973568281938327</v>
      </c>
      <c r="V399" s="4">
        <f t="shared" si="94"/>
        <v>75.369458128078819</v>
      </c>
      <c r="W399" s="4">
        <f t="shared" si="95"/>
        <v>42.528735632183903</v>
      </c>
      <c r="X399" s="4">
        <f t="shared" si="96"/>
        <v>82.101806239737272</v>
      </c>
      <c r="Y399" s="4">
        <f t="shared" si="97"/>
        <v>79.497696085877749</v>
      </c>
      <c r="Z399" s="4">
        <f t="shared" si="98"/>
        <v>46.656973589982861</v>
      </c>
      <c r="AA399" s="4">
        <f t="shared" si="99"/>
        <v>-4.1282379577989445</v>
      </c>
      <c r="AB399" s="4">
        <f t="shared" si="100"/>
        <v>-4.1282379577989303</v>
      </c>
      <c r="AC399" s="4">
        <f t="shared" si="101"/>
        <v>-4.1282379577989587</v>
      </c>
      <c r="AD399" s="45" t="s">
        <v>411</v>
      </c>
      <c r="AF399">
        <v>1.78</v>
      </c>
      <c r="AG399">
        <v>2.09</v>
      </c>
      <c r="AH399" s="45" t="s">
        <v>454</v>
      </c>
      <c r="AI399" s="45" t="s">
        <v>460</v>
      </c>
    </row>
    <row r="400" spans="1:35" ht="15" x14ac:dyDescent="0.25">
      <c r="A400">
        <v>1.6</v>
      </c>
      <c r="B400">
        <v>3.76</v>
      </c>
      <c r="C400">
        <v>6.58</v>
      </c>
      <c r="D400" s="48">
        <f t="shared" si="105"/>
        <v>4.2933130699088107E-2</v>
      </c>
      <c r="E400" s="49">
        <f>IF(OR($A400="",$B400="",$C400=""),"",A400*'MPTO_working_3-way'!$I399)</f>
        <v>1.668693009118541</v>
      </c>
      <c r="F400" s="50">
        <f>IF(OR($A400="",$B400="",$C400=""),"",B400*'MPTO_working_3-way'!$I399)</f>
        <v>3.9214285714285713</v>
      </c>
      <c r="G400" s="51">
        <f>IF(OR($A400="",$B400="",$C400=""),"",C400*'MPTO_working_3-way'!$I399)</f>
        <v>6.8624999999999998</v>
      </c>
      <c r="H400" s="17"/>
      <c r="I400" s="21"/>
      <c r="J400" s="22"/>
      <c r="K400" s="17"/>
      <c r="L400" s="21"/>
      <c r="M400" s="22"/>
      <c r="N400" s="52">
        <f t="shared" si="102"/>
        <v>59.927140255009107</v>
      </c>
      <c r="O400" s="53">
        <f t="shared" si="103"/>
        <v>25.500910746812387</v>
      </c>
      <c r="P400" s="53">
        <f t="shared" si="104"/>
        <v>14.571948998178508</v>
      </c>
      <c r="Q400" t="s">
        <v>481</v>
      </c>
      <c r="R400" t="s">
        <v>482</v>
      </c>
      <c r="S400" s="42">
        <v>44131</v>
      </c>
      <c r="T400" s="4">
        <v>100</v>
      </c>
      <c r="U400" s="4">
        <f t="shared" si="93"/>
        <v>37.5</v>
      </c>
      <c r="V400" s="4">
        <f t="shared" si="94"/>
        <v>73.40425531914893</v>
      </c>
      <c r="W400" s="4">
        <f t="shared" si="95"/>
        <v>84.80243161094225</v>
      </c>
      <c r="X400" s="4">
        <f t="shared" si="96"/>
        <v>41.793313069908812</v>
      </c>
      <c r="Y400" s="4">
        <f t="shared" si="97"/>
        <v>77.69756838905775</v>
      </c>
      <c r="Z400" s="4">
        <f t="shared" si="98"/>
        <v>89.09574468085107</v>
      </c>
      <c r="AA400" s="4">
        <f t="shared" si="99"/>
        <v>-4.2933130699088125</v>
      </c>
      <c r="AB400" s="4">
        <f t="shared" si="100"/>
        <v>-4.2933130699088196</v>
      </c>
      <c r="AC400" s="4">
        <f t="shared" si="101"/>
        <v>-4.2933130699088196</v>
      </c>
      <c r="AF400">
        <v>1.88</v>
      </c>
      <c r="AG400">
        <v>1.98</v>
      </c>
    </row>
    <row r="401" spans="1:35" ht="15" x14ac:dyDescent="0.25">
      <c r="A401">
        <v>2.17</v>
      </c>
      <c r="B401">
        <v>3.62</v>
      </c>
      <c r="C401">
        <v>3.31</v>
      </c>
      <c r="D401" s="48">
        <f t="shared" si="105"/>
        <v>3.9187390635587072E-2</v>
      </c>
      <c r="E401" s="49">
        <f>IF(OR($A401="",$B401="",$C401=""),"",A401*'MPTO_working_3-way'!$I400)</f>
        <v>2.2550366376792237</v>
      </c>
      <c r="F401" s="50">
        <f>IF(OR($A401="",$B401="",$C401=""),"",B401*'MPTO_working_3-way'!$I400)</f>
        <v>3.7618583541008253</v>
      </c>
      <c r="G401" s="51">
        <f>IF(OR($A401="",$B401="",$C401=""),"",C401*'MPTO_working_3-way'!$I400)</f>
        <v>3.4397102630037932</v>
      </c>
      <c r="H401" s="17"/>
      <c r="I401" s="21"/>
      <c r="J401" s="22"/>
      <c r="K401" s="17"/>
      <c r="L401" s="21"/>
      <c r="M401" s="22"/>
      <c r="N401" s="52">
        <f t="shared" si="102"/>
        <v>44.345177514683414</v>
      </c>
      <c r="O401" s="53">
        <f t="shared" si="103"/>
        <v>26.582606410735632</v>
      </c>
      <c r="P401" s="53">
        <f t="shared" si="104"/>
        <v>29.072216074580965</v>
      </c>
      <c r="Q401" t="s">
        <v>483</v>
      </c>
      <c r="R401" t="s">
        <v>484</v>
      </c>
      <c r="S401" s="42">
        <v>44131</v>
      </c>
      <c r="T401" s="4">
        <v>100</v>
      </c>
      <c r="U401" s="4">
        <f t="shared" si="93"/>
        <v>53.917050691244242</v>
      </c>
      <c r="V401" s="4">
        <f t="shared" si="94"/>
        <v>72.375690607734811</v>
      </c>
      <c r="W401" s="4">
        <f t="shared" si="95"/>
        <v>69.78851963746223</v>
      </c>
      <c r="X401" s="4">
        <f t="shared" si="96"/>
        <v>57.83578975480296</v>
      </c>
      <c r="Y401" s="4">
        <f t="shared" si="97"/>
        <v>76.294429671293514</v>
      </c>
      <c r="Z401" s="4">
        <f t="shared" si="98"/>
        <v>73.707258701020947</v>
      </c>
      <c r="AA401" s="4">
        <f t="shared" si="99"/>
        <v>-3.9187390635587178</v>
      </c>
      <c r="AB401" s="4">
        <f t="shared" si="100"/>
        <v>-3.9187390635587036</v>
      </c>
      <c r="AC401" s="4">
        <f t="shared" si="101"/>
        <v>-3.9187390635587178</v>
      </c>
      <c r="AD401" s="45" t="s">
        <v>410</v>
      </c>
      <c r="AF401">
        <v>1.62</v>
      </c>
      <c r="AG401">
        <v>2.35</v>
      </c>
      <c r="AH401" s="45" t="s">
        <v>471</v>
      </c>
      <c r="AI401" s="45" t="s">
        <v>460</v>
      </c>
    </row>
    <row r="402" spans="1:35" ht="15" x14ac:dyDescent="0.25">
      <c r="A402">
        <v>2.59</v>
      </c>
      <c r="B402">
        <v>3.52</v>
      </c>
      <c r="C402">
        <v>2.71</v>
      </c>
      <c r="D402" s="48">
        <f t="shared" si="105"/>
        <v>3.9194985228195645E-2</v>
      </c>
      <c r="E402" s="49">
        <f>IF(OR($A402="",$B402="",$C402=""),"",A402*'MPTO_working_3-way'!$I401)</f>
        <v>2.6915150117410267</v>
      </c>
      <c r="F402" s="50">
        <f>IF(OR($A402="",$B402="",$C402=""),"",B402*'MPTO_working_3-way'!$I401)</f>
        <v>3.6579663480032485</v>
      </c>
      <c r="G402" s="51">
        <f>IF(OR($A402="",$B402="",$C402=""),"",C402*'MPTO_working_3-way'!$I401)</f>
        <v>2.81621840996841</v>
      </c>
      <c r="H402" s="17"/>
      <c r="I402" s="21"/>
      <c r="J402" s="22"/>
      <c r="K402" s="17"/>
      <c r="L402" s="21"/>
      <c r="M402" s="22"/>
      <c r="N402" s="52">
        <f t="shared" si="102"/>
        <v>37.153796119945937</v>
      </c>
      <c r="O402" s="53">
        <f t="shared" si="103"/>
        <v>27.337594304164771</v>
      </c>
      <c r="P402" s="53">
        <f t="shared" si="104"/>
        <v>35.508609575889295</v>
      </c>
      <c r="Q402" t="s">
        <v>485</v>
      </c>
      <c r="R402" t="s">
        <v>486</v>
      </c>
      <c r="S402" s="42">
        <v>44131</v>
      </c>
      <c r="T402" s="4">
        <v>100</v>
      </c>
      <c r="U402" s="4">
        <f t="shared" si="93"/>
        <v>61.389961389961393</v>
      </c>
      <c r="V402" s="4">
        <f t="shared" si="94"/>
        <v>71.590909090909093</v>
      </c>
      <c r="W402" s="4">
        <f t="shared" si="95"/>
        <v>63.099630996309962</v>
      </c>
      <c r="X402" s="4">
        <f t="shared" si="96"/>
        <v>65.309459912780937</v>
      </c>
      <c r="Y402" s="4">
        <f t="shared" si="97"/>
        <v>75.510407613728646</v>
      </c>
      <c r="Z402" s="4">
        <f t="shared" si="98"/>
        <v>67.019129519129521</v>
      </c>
      <c r="AA402" s="4">
        <f t="shared" si="99"/>
        <v>-3.9194985228195449</v>
      </c>
      <c r="AB402" s="4">
        <f t="shared" si="100"/>
        <v>-3.919498522819552</v>
      </c>
      <c r="AC402" s="4">
        <f t="shared" si="101"/>
        <v>-3.9194985228195591</v>
      </c>
      <c r="AD402" s="45" t="s">
        <v>411</v>
      </c>
      <c r="AF402">
        <v>1.93</v>
      </c>
      <c r="AG402">
        <v>1.93</v>
      </c>
      <c r="AH402" s="45" t="s">
        <v>407</v>
      </c>
      <c r="AI402" s="45" t="s">
        <v>460</v>
      </c>
    </row>
    <row r="403" spans="1:35" ht="15" x14ac:dyDescent="0.25">
      <c r="A403">
        <v>2.2599999999999998</v>
      </c>
      <c r="B403">
        <v>3.23</v>
      </c>
      <c r="C403">
        <v>3.48</v>
      </c>
      <c r="D403" s="48">
        <f t="shared" si="105"/>
        <v>3.9431721165089417E-2</v>
      </c>
      <c r="E403" s="49">
        <f>IF(OR($A403="",$B403="",$C403=""),"",A403*'MPTO_working_3-way'!$I402)</f>
        <v>2.349115689833102</v>
      </c>
      <c r="F403" s="50">
        <f>IF(OR($A403="",$B403="",$C403=""),"",B403*'MPTO_working_3-way'!$I402)</f>
        <v>3.357364459363239</v>
      </c>
      <c r="G403" s="51">
        <f>IF(OR($A403="",$B403="",$C403=""),"",C403*'MPTO_working_3-way'!$I402)</f>
        <v>3.6172223896545113</v>
      </c>
      <c r="H403" s="17"/>
      <c r="I403" s="21"/>
      <c r="J403" s="22"/>
      <c r="K403" s="17"/>
      <c r="L403" s="21"/>
      <c r="M403" s="22"/>
      <c r="N403" s="52">
        <f t="shared" si="102"/>
        <v>42.569210376822568</v>
      </c>
      <c r="O403" s="53">
        <f t="shared" si="103"/>
        <v>29.785267941677713</v>
      </c>
      <c r="P403" s="53">
        <f t="shared" si="104"/>
        <v>27.645521681499712</v>
      </c>
      <c r="Q403" t="s">
        <v>487</v>
      </c>
      <c r="R403" t="s">
        <v>488</v>
      </c>
      <c r="S403" s="42">
        <v>44131</v>
      </c>
      <c r="T403" s="4">
        <v>100</v>
      </c>
      <c r="U403" s="4">
        <f t="shared" si="93"/>
        <v>55.752212389380524</v>
      </c>
      <c r="V403" s="4">
        <f t="shared" si="94"/>
        <v>69.040247678018574</v>
      </c>
      <c r="W403" s="4">
        <f t="shared" si="95"/>
        <v>71.264367816091948</v>
      </c>
      <c r="X403" s="4">
        <f t="shared" si="96"/>
        <v>59.695384505889471</v>
      </c>
      <c r="Y403" s="4">
        <f t="shared" si="97"/>
        <v>72.983419794527521</v>
      </c>
      <c r="Z403" s="4">
        <f t="shared" si="98"/>
        <v>75.207539932600895</v>
      </c>
      <c r="AA403" s="4">
        <f t="shared" si="99"/>
        <v>-3.9431721165089471</v>
      </c>
      <c r="AB403" s="4">
        <f t="shared" si="100"/>
        <v>-3.9431721165089471</v>
      </c>
      <c r="AC403" s="4">
        <f t="shared" si="101"/>
        <v>-3.9431721165089471</v>
      </c>
      <c r="AF403">
        <v>2.02</v>
      </c>
      <c r="AG403">
        <v>1.85</v>
      </c>
    </row>
    <row r="404" spans="1:35" ht="15" x14ac:dyDescent="0.25">
      <c r="A404">
        <v>1.7</v>
      </c>
      <c r="B404">
        <v>4.07</v>
      </c>
      <c r="C404">
        <v>4.9400000000000004</v>
      </c>
      <c r="D404" s="48">
        <f t="shared" si="105"/>
        <v>3.6364689615463464E-2</v>
      </c>
      <c r="E404" s="49">
        <f>IF(OR($A404="",$B404="",$C404=""),"",A404*'MPTO_working_3-way'!$I403)</f>
        <v>1.7618199723462877</v>
      </c>
      <c r="F404" s="50">
        <f>IF(OR($A404="",$B404="",$C404=""),"",B404*'MPTO_working_3-way'!$I403)</f>
        <v>4.2180042867349368</v>
      </c>
      <c r="G404" s="51">
        <f>IF(OR($A404="",$B404="",$C404=""),"",C404*'MPTO_working_3-way'!$I403)</f>
        <v>5.1196415667003903</v>
      </c>
      <c r="H404" s="17"/>
      <c r="I404" s="21"/>
      <c r="J404" s="22"/>
      <c r="K404" s="17"/>
      <c r="L404" s="21"/>
      <c r="M404" s="22"/>
      <c r="N404" s="52">
        <f t="shared" si="102"/>
        <v>56.759488239213177</v>
      </c>
      <c r="O404" s="53">
        <f t="shared" si="103"/>
        <v>23.707894350531298</v>
      </c>
      <c r="P404" s="53">
        <f t="shared" si="104"/>
        <v>19.532617410255543</v>
      </c>
      <c r="Q404" t="s">
        <v>489</v>
      </c>
      <c r="R404" t="s">
        <v>490</v>
      </c>
      <c r="S404" s="42">
        <v>44131</v>
      </c>
      <c r="T404" s="4">
        <v>100</v>
      </c>
      <c r="U404" s="4">
        <f t="shared" si="93"/>
        <v>41.176470588235297</v>
      </c>
      <c r="V404" s="4">
        <f t="shared" si="94"/>
        <v>75.429975429975428</v>
      </c>
      <c r="W404" s="4">
        <f t="shared" si="95"/>
        <v>79.757085020242926</v>
      </c>
      <c r="X404" s="4">
        <f t="shared" si="96"/>
        <v>44.812939549781646</v>
      </c>
      <c r="Y404" s="4">
        <f t="shared" si="97"/>
        <v>79.066444391521799</v>
      </c>
      <c r="Z404" s="4">
        <f t="shared" si="98"/>
        <v>83.393553981789267</v>
      </c>
      <c r="AA404" s="4">
        <f t="shared" si="99"/>
        <v>-3.636468961546349</v>
      </c>
      <c r="AB404" s="4">
        <f t="shared" si="100"/>
        <v>-3.6364689615463703</v>
      </c>
      <c r="AC404" s="4">
        <f t="shared" si="101"/>
        <v>-3.6364689615463419</v>
      </c>
      <c r="AF404">
        <v>1.88</v>
      </c>
      <c r="AG404">
        <v>2</v>
      </c>
    </row>
    <row r="405" spans="1:35" ht="15" x14ac:dyDescent="0.25">
      <c r="A405">
        <v>2.75</v>
      </c>
      <c r="B405">
        <v>3.29</v>
      </c>
      <c r="C405">
        <v>2.69</v>
      </c>
      <c r="D405" s="48">
        <f t="shared" si="105"/>
        <v>3.9334943313429571E-2</v>
      </c>
      <c r="E405" s="49">
        <f>IF(OR($A405="",$B405="",$C405=""),"",A405*'MPTO_working_3-way'!$I404)</f>
        <v>2.8581710941119312</v>
      </c>
      <c r="F405" s="50">
        <f>IF(OR($A405="",$B405="",$C405=""),"",B405*'MPTO_working_3-way'!$I404)</f>
        <v>3.4194119635011835</v>
      </c>
      <c r="G405" s="51">
        <f>IF(OR($A405="",$B405="",$C405=""),"",C405*'MPTO_working_3-way'!$I404)</f>
        <v>2.7958109975131253</v>
      </c>
      <c r="H405" s="17"/>
      <c r="I405" s="21"/>
      <c r="J405" s="22"/>
      <c r="K405" s="17"/>
      <c r="L405" s="21"/>
      <c r="M405" s="22"/>
      <c r="N405" s="52">
        <f t="shared" si="102"/>
        <v>34.987408628548607</v>
      </c>
      <c r="O405" s="53">
        <f t="shared" si="103"/>
        <v>29.244794446355215</v>
      </c>
      <c r="P405" s="53">
        <f t="shared" si="104"/>
        <v>35.767796925096164</v>
      </c>
      <c r="Q405" t="s">
        <v>491</v>
      </c>
      <c r="R405" t="s">
        <v>492</v>
      </c>
      <c r="S405" s="42">
        <v>44131</v>
      </c>
      <c r="T405" s="4">
        <v>100</v>
      </c>
      <c r="U405" s="4">
        <f t="shared" si="93"/>
        <v>63.63636363636364</v>
      </c>
      <c r="V405" s="4">
        <f t="shared" si="94"/>
        <v>69.6048632218845</v>
      </c>
      <c r="W405" s="4">
        <f t="shared" si="95"/>
        <v>62.825278810408925</v>
      </c>
      <c r="X405" s="4">
        <f t="shared" si="96"/>
        <v>67.569857967706582</v>
      </c>
      <c r="Y405" s="4">
        <f t="shared" si="97"/>
        <v>73.538357553227442</v>
      </c>
      <c r="Z405" s="4">
        <f t="shared" si="98"/>
        <v>66.758773141751874</v>
      </c>
      <c r="AA405" s="4">
        <f t="shared" si="99"/>
        <v>-3.933494331342942</v>
      </c>
      <c r="AB405" s="4">
        <f t="shared" si="100"/>
        <v>-3.933494331342942</v>
      </c>
      <c r="AC405" s="4">
        <f t="shared" si="101"/>
        <v>-3.9334943313429491</v>
      </c>
      <c r="AF405">
        <v>2.08</v>
      </c>
      <c r="AG405">
        <v>1.81</v>
      </c>
    </row>
    <row r="406" spans="1:35" ht="15" x14ac:dyDescent="0.25">
      <c r="A406">
        <v>2.1800000000000002</v>
      </c>
      <c r="B406">
        <v>2.96</v>
      </c>
      <c r="C406">
        <v>4.32</v>
      </c>
      <c r="D406" s="48">
        <f t="shared" si="105"/>
        <v>2.8034915649594483E-2</v>
      </c>
      <c r="E406" s="49">
        <f>IF(OR($A406="",$B406="",$C406=""),"",A406*'MPTO_working_3-way'!$I405)</f>
        <v>2.2411161161161162</v>
      </c>
      <c r="F406" s="50">
        <f>IF(OR($A406="",$B406="",$C406=""),"",B406*'MPTO_working_3-way'!$I405)</f>
        <v>3.0429833503227997</v>
      </c>
      <c r="G406" s="51">
        <f>IF(OR($A406="",$B406="",$C406=""),"",C406*'MPTO_working_3-way'!$I405)</f>
        <v>4.4411108356062483</v>
      </c>
      <c r="H406" s="17"/>
      <c r="I406" s="21"/>
      <c r="J406" s="22"/>
      <c r="K406" s="17"/>
      <c r="L406" s="21"/>
      <c r="M406" s="22"/>
      <c r="N406" s="52">
        <f t="shared" si="102"/>
        <v>44.620624197420575</v>
      </c>
      <c r="O406" s="53">
        <f t="shared" si="103"/>
        <v>32.862486739992185</v>
      </c>
      <c r="P406" s="53">
        <f t="shared" si="104"/>
        <v>22.516889062587236</v>
      </c>
      <c r="Q406" t="s">
        <v>160</v>
      </c>
      <c r="R406" t="s">
        <v>357</v>
      </c>
      <c r="S406" s="42">
        <v>44131</v>
      </c>
      <c r="T406" s="4">
        <v>100</v>
      </c>
      <c r="U406" s="4">
        <f t="shared" si="93"/>
        <v>54.128440366972484</v>
      </c>
      <c r="V406" s="4">
        <f t="shared" si="94"/>
        <v>66.21621621621621</v>
      </c>
      <c r="W406" s="4">
        <f t="shared" si="95"/>
        <v>76.851851851851848</v>
      </c>
      <c r="X406" s="4">
        <f t="shared" si="96"/>
        <v>56.931931931931935</v>
      </c>
      <c r="Y406" s="4">
        <f t="shared" si="97"/>
        <v>69.019707781175669</v>
      </c>
      <c r="Z406" s="4">
        <f t="shared" si="98"/>
        <v>79.655343416811306</v>
      </c>
      <c r="AA406" s="4">
        <f t="shared" si="99"/>
        <v>-2.803491564959451</v>
      </c>
      <c r="AB406" s="4">
        <f t="shared" si="100"/>
        <v>-2.8034915649594581</v>
      </c>
      <c r="AC406" s="4">
        <f t="shared" si="101"/>
        <v>-2.8034915649594581</v>
      </c>
      <c r="AF406">
        <v>2.96</v>
      </c>
      <c r="AG406">
        <v>1.43</v>
      </c>
    </row>
    <row r="407" spans="1:35" s="68" customFormat="1" ht="15" x14ac:dyDescent="0.25">
      <c r="A407" s="60">
        <v>2.5</v>
      </c>
      <c r="B407" s="60">
        <v>3.09</v>
      </c>
      <c r="C407" s="60">
        <v>3.29</v>
      </c>
      <c r="D407" s="61">
        <f t="shared" si="105"/>
        <v>2.7575963250410673E-2</v>
      </c>
      <c r="E407" s="62">
        <f>IF(OR($A407="",$B407="",$C407=""),"",A407*'MPTO_working_3-way'!$I406)</f>
        <v>2.5689399081260267</v>
      </c>
      <c r="F407" s="63">
        <f>IF(OR($A407="",$B407="",$C407=""),"",B407*'MPTO_working_3-way'!$I406)</f>
        <v>3.1752097264437689</v>
      </c>
      <c r="G407" s="64">
        <f>IF(OR($A407="",$B407="",$C407=""),"",C407*'MPTO_working_3-way'!$I406)</f>
        <v>3.3807249190938511</v>
      </c>
      <c r="H407" s="62"/>
      <c r="I407" s="63"/>
      <c r="J407" s="64"/>
      <c r="K407" s="62"/>
      <c r="L407" s="63"/>
      <c r="M407" s="64"/>
      <c r="N407" s="65">
        <f t="shared" si="102"/>
        <v>38.926562541880294</v>
      </c>
      <c r="O407" s="66">
        <f t="shared" si="103"/>
        <v>31.493982639061731</v>
      </c>
      <c r="P407" s="66">
        <f t="shared" si="104"/>
        <v>29.579454819057975</v>
      </c>
      <c r="Q407" s="60" t="s">
        <v>80</v>
      </c>
      <c r="R407" s="60" t="s">
        <v>47</v>
      </c>
      <c r="S407" s="67">
        <v>44132</v>
      </c>
      <c r="T407" s="68">
        <v>100</v>
      </c>
      <c r="U407" s="68">
        <f t="shared" si="93"/>
        <v>60</v>
      </c>
      <c r="V407" s="68">
        <f t="shared" si="94"/>
        <v>67.637540453074436</v>
      </c>
      <c r="W407" s="68">
        <f t="shared" si="95"/>
        <v>69.6048632218845</v>
      </c>
      <c r="X407" s="68">
        <f t="shared" si="96"/>
        <v>62.757596325041078</v>
      </c>
      <c r="Y407" s="68">
        <f t="shared" si="97"/>
        <v>70.395136778115514</v>
      </c>
      <c r="Z407" s="68">
        <f t="shared" si="98"/>
        <v>72.362459546925578</v>
      </c>
      <c r="AA407" s="68">
        <f t="shared" si="99"/>
        <v>-2.757596325041078</v>
      </c>
      <c r="AB407" s="68">
        <f t="shared" si="100"/>
        <v>-2.757596325041078</v>
      </c>
      <c r="AC407" s="68">
        <f t="shared" si="101"/>
        <v>-2.757596325041078</v>
      </c>
      <c r="AD407" s="69" t="s">
        <v>443</v>
      </c>
      <c r="AE407" s="69"/>
      <c r="AF407" s="60">
        <v>2.63</v>
      </c>
      <c r="AG407" s="60">
        <v>1.53</v>
      </c>
      <c r="AH407" s="69" t="s">
        <v>407</v>
      </c>
      <c r="AI407" s="69" t="s">
        <v>461</v>
      </c>
    </row>
    <row r="408" spans="1:35" ht="15" x14ac:dyDescent="0.25">
      <c r="A408">
        <v>1.87</v>
      </c>
      <c r="B408">
        <v>3.73</v>
      </c>
      <c r="C408">
        <v>4.42</v>
      </c>
      <c r="D408" s="48">
        <f t="shared" si="105"/>
        <v>2.9100216925481037E-2</v>
      </c>
      <c r="E408" s="49">
        <f>IF(OR($A408="",$B408="",$C408=""),"",A408*'MPTO_working_3-way'!$I407)</f>
        <v>1.9244174056506496</v>
      </c>
      <c r="F408" s="50">
        <f>IF(OR($A408="",$B408="",$C408=""),"",B408*'MPTO_working_3-way'!$I407)</f>
        <v>3.8385438091320441</v>
      </c>
      <c r="G408" s="51">
        <f>IF(OR($A408="",$B408="",$C408=""),"",C408*'MPTO_working_3-way'!$I407)</f>
        <v>4.5486229588106264</v>
      </c>
      <c r="H408" s="17"/>
      <c r="I408" s="21"/>
      <c r="J408" s="22"/>
      <c r="K408" s="17"/>
      <c r="L408" s="21"/>
      <c r="M408" s="22"/>
      <c r="N408" s="52">
        <f t="shared" si="102"/>
        <v>51.963778599367735</v>
      </c>
      <c r="O408" s="53">
        <f t="shared" si="103"/>
        <v>26.051545839361307</v>
      </c>
      <c r="P408" s="53">
        <f t="shared" si="104"/>
        <v>21.984675561270965</v>
      </c>
      <c r="Q408" t="s">
        <v>132</v>
      </c>
      <c r="R408" t="s">
        <v>82</v>
      </c>
      <c r="S408" s="42">
        <v>44132</v>
      </c>
      <c r="T408" s="4">
        <v>100</v>
      </c>
      <c r="U408" s="4">
        <f t="shared" si="93"/>
        <v>46.524064171122987</v>
      </c>
      <c r="V408" s="4">
        <f t="shared" si="94"/>
        <v>73.190348525469176</v>
      </c>
      <c r="W408" s="4">
        <f t="shared" si="95"/>
        <v>77.375565610859724</v>
      </c>
      <c r="X408" s="4">
        <f t="shared" si="96"/>
        <v>49.434085863671108</v>
      </c>
      <c r="Y408" s="4">
        <f t="shared" si="97"/>
        <v>76.100370218017261</v>
      </c>
      <c r="Z408" s="4">
        <f t="shared" si="98"/>
        <v>80.285587303407823</v>
      </c>
      <c r="AA408" s="4">
        <f t="shared" si="99"/>
        <v>-2.9100216925481206</v>
      </c>
      <c r="AB408" s="4">
        <f t="shared" si="100"/>
        <v>-2.9100216925480851</v>
      </c>
      <c r="AC408" s="4">
        <f t="shared" si="101"/>
        <v>-2.9100216925480993</v>
      </c>
      <c r="AD408" s="45" t="s">
        <v>411</v>
      </c>
      <c r="AF408">
        <v>1.96</v>
      </c>
      <c r="AG408">
        <v>1.93</v>
      </c>
      <c r="AH408" s="45" t="s">
        <v>406</v>
      </c>
      <c r="AI408" s="45" t="s">
        <v>461</v>
      </c>
    </row>
    <row r="409" spans="1:35" ht="15" x14ac:dyDescent="0.25">
      <c r="A409">
        <v>3.06</v>
      </c>
      <c r="B409">
        <v>3.13</v>
      </c>
      <c r="C409">
        <v>2.63</v>
      </c>
      <c r="D409" s="48">
        <f t="shared" si="105"/>
        <v>2.6514340394418134E-2</v>
      </c>
      <c r="E409" s="49">
        <f>IF(OR($A409="",$B409="",$C409=""),"",A409*'MPTO_working_3-way'!$I408)</f>
        <v>3.1411338816069194</v>
      </c>
      <c r="F409" s="50">
        <f>IF(OR($A409="",$B409="",$C409=""),"",B409*'MPTO_working_3-way'!$I408)</f>
        <v>3.2129898854345287</v>
      </c>
      <c r="G409" s="51">
        <f>IF(OR($A409="",$B409="",$C409=""),"",C409*'MPTO_working_3-way'!$I408)</f>
        <v>2.6997327152373196</v>
      </c>
      <c r="H409" s="17"/>
      <c r="I409" s="21"/>
      <c r="J409" s="22"/>
      <c r="K409" s="17"/>
      <c r="L409" s="21"/>
      <c r="M409" s="22"/>
      <c r="N409" s="52">
        <f t="shared" si="102"/>
        <v>31.835637629314512</v>
      </c>
      <c r="O409" s="53">
        <f t="shared" si="103"/>
        <v>31.123658513003967</v>
      </c>
      <c r="P409" s="53">
        <f t="shared" si="104"/>
        <v>37.040703857681521</v>
      </c>
      <c r="Q409" t="s">
        <v>79</v>
      </c>
      <c r="R409" t="s">
        <v>48</v>
      </c>
      <c r="S409" s="42">
        <v>44132</v>
      </c>
      <c r="T409" s="4">
        <v>100</v>
      </c>
      <c r="U409" s="4">
        <f t="shared" si="93"/>
        <v>67.320261437908499</v>
      </c>
      <c r="V409" s="4">
        <f t="shared" si="94"/>
        <v>68.051118210862612</v>
      </c>
      <c r="W409" s="4">
        <f t="shared" si="95"/>
        <v>61.977186311787079</v>
      </c>
      <c r="X409" s="4">
        <f t="shared" si="96"/>
        <v>69.971695477350309</v>
      </c>
      <c r="Y409" s="4">
        <f t="shared" si="97"/>
        <v>70.702552250304436</v>
      </c>
      <c r="Z409" s="4">
        <f t="shared" si="98"/>
        <v>64.628620351228889</v>
      </c>
      <c r="AA409" s="4">
        <f t="shared" si="99"/>
        <v>-2.6514340394418099</v>
      </c>
      <c r="AB409" s="4">
        <f t="shared" si="100"/>
        <v>-2.6514340394418241</v>
      </c>
      <c r="AC409" s="4">
        <f t="shared" si="101"/>
        <v>-2.6514340394418099</v>
      </c>
      <c r="AD409" s="45" t="s">
        <v>411</v>
      </c>
      <c r="AF409">
        <v>2.46</v>
      </c>
      <c r="AG409">
        <v>1.59</v>
      </c>
      <c r="AH409" s="45" t="s">
        <v>405</v>
      </c>
      <c r="AI409" s="45" t="s">
        <v>460</v>
      </c>
    </row>
    <row r="410" spans="1:35" ht="15" x14ac:dyDescent="0.25">
      <c r="A410">
        <v>3.11</v>
      </c>
      <c r="B410">
        <v>3.11</v>
      </c>
      <c r="C410">
        <v>2.61</v>
      </c>
      <c r="D410" s="48">
        <f t="shared" si="105"/>
        <v>2.622857917236443E-2</v>
      </c>
      <c r="E410" s="49">
        <f>IF(OR($A410="",$B410="",$C410=""),"",A410*'MPTO_working_3-way'!$I409)</f>
        <v>3.191570881226053</v>
      </c>
      <c r="F410" s="50">
        <f>IF(OR($A410="",$B410="",$C410=""),"",B410*'MPTO_working_3-way'!$I409)</f>
        <v>3.191570881226053</v>
      </c>
      <c r="G410" s="51">
        <f>IF(OR($A410="",$B410="",$C410=""),"",C410*'MPTO_working_3-way'!$I409)</f>
        <v>2.678456591639871</v>
      </c>
      <c r="H410" s="17"/>
      <c r="I410" s="21"/>
      <c r="J410" s="22"/>
      <c r="K410" s="17"/>
      <c r="L410" s="21"/>
      <c r="M410" s="22"/>
      <c r="N410" s="52">
        <f t="shared" si="102"/>
        <v>31.332533013205289</v>
      </c>
      <c r="O410" s="53">
        <f t="shared" si="103"/>
        <v>31.332533013205289</v>
      </c>
      <c r="P410" s="53">
        <f t="shared" si="104"/>
        <v>37.334933973589443</v>
      </c>
      <c r="Q410" t="s">
        <v>44</v>
      </c>
      <c r="R410" t="s">
        <v>40</v>
      </c>
      <c r="S410" s="42">
        <v>44132</v>
      </c>
      <c r="T410" s="4">
        <v>100</v>
      </c>
      <c r="U410" s="4">
        <f t="shared" si="93"/>
        <v>67.845659163987136</v>
      </c>
      <c r="V410" s="4">
        <f t="shared" si="94"/>
        <v>67.845659163987136</v>
      </c>
      <c r="W410" s="4">
        <f t="shared" si="95"/>
        <v>61.685823754789276</v>
      </c>
      <c r="X410" s="4">
        <f t="shared" si="96"/>
        <v>70.468517081223595</v>
      </c>
      <c r="Y410" s="4">
        <f t="shared" si="97"/>
        <v>70.468517081223595</v>
      </c>
      <c r="Z410" s="4">
        <f t="shared" si="98"/>
        <v>64.308681672025727</v>
      </c>
      <c r="AA410" s="4">
        <f t="shared" si="99"/>
        <v>-2.622857917236459</v>
      </c>
      <c r="AB410" s="4">
        <f t="shared" si="100"/>
        <v>-2.622857917236459</v>
      </c>
      <c r="AC410" s="4">
        <f t="shared" si="101"/>
        <v>-2.6228579172364519</v>
      </c>
      <c r="AD410" s="45" t="s">
        <v>411</v>
      </c>
      <c r="AF410">
        <v>2.4</v>
      </c>
      <c r="AG410">
        <v>1.62</v>
      </c>
      <c r="AH410" s="45" t="s">
        <v>405</v>
      </c>
      <c r="AI410" s="45" t="s">
        <v>460</v>
      </c>
    </row>
    <row r="411" spans="1:35" ht="15" x14ac:dyDescent="0.25">
      <c r="A411">
        <v>2.4300000000000002</v>
      </c>
      <c r="B411">
        <v>3.08</v>
      </c>
      <c r="C411">
        <v>3.44</v>
      </c>
      <c r="D411" s="48">
        <f t="shared" si="105"/>
        <v>2.6895632838785266E-2</v>
      </c>
      <c r="E411" s="49">
        <f>IF(OR($A411="",$B411="",$C411=""),"",A411*'MPTO_working_3-way'!$I410)</f>
        <v>2.4953563877982483</v>
      </c>
      <c r="F411" s="50">
        <f>IF(OR($A411="",$B411="",$C411=""),"",B411*'MPTO_working_3-way'!$I410)</f>
        <v>3.1628385491434585</v>
      </c>
      <c r="G411" s="51">
        <f>IF(OR($A411="",$B411="",$C411=""),"",C411*'MPTO_working_3-way'!$I410)</f>
        <v>3.5325209769654213</v>
      </c>
      <c r="H411" s="17"/>
      <c r="I411" s="21"/>
      <c r="J411" s="22"/>
      <c r="K411" s="17"/>
      <c r="L411" s="21"/>
      <c r="M411" s="22"/>
      <c r="N411" s="52">
        <f t="shared" si="102"/>
        <v>40.074436056099366</v>
      </c>
      <c r="O411" s="53">
        <f t="shared" si="103"/>
        <v>31.61716870659788</v>
      </c>
      <c r="P411" s="53">
        <f t="shared" si="104"/>
        <v>28.308395237302754</v>
      </c>
      <c r="Q411" t="s">
        <v>87</v>
      </c>
      <c r="R411" t="s">
        <v>76</v>
      </c>
      <c r="S411" s="42">
        <v>44132</v>
      </c>
      <c r="T411" s="4">
        <v>100</v>
      </c>
      <c r="U411" s="4">
        <f t="shared" si="93"/>
        <v>58.847736625514408</v>
      </c>
      <c r="V411" s="4">
        <f t="shared" si="94"/>
        <v>67.532467532467535</v>
      </c>
      <c r="W411" s="4">
        <f t="shared" si="95"/>
        <v>70.930232558139537</v>
      </c>
      <c r="X411" s="4">
        <f t="shared" si="96"/>
        <v>61.537299909392942</v>
      </c>
      <c r="Y411" s="4">
        <f t="shared" si="97"/>
        <v>70.222030816346063</v>
      </c>
      <c r="Z411" s="4">
        <f t="shared" si="98"/>
        <v>73.61979584201805</v>
      </c>
      <c r="AA411" s="4">
        <f t="shared" si="99"/>
        <v>-2.6895632838785346</v>
      </c>
      <c r="AB411" s="4">
        <f t="shared" si="100"/>
        <v>-2.6895632838785275</v>
      </c>
      <c r="AC411" s="4">
        <f t="shared" si="101"/>
        <v>-2.6895632838785133</v>
      </c>
      <c r="AD411" s="45" t="s">
        <v>443</v>
      </c>
      <c r="AF411">
        <v>2.6</v>
      </c>
      <c r="AG411">
        <v>1.54</v>
      </c>
      <c r="AH411" s="45" t="s">
        <v>468</v>
      </c>
      <c r="AI411" s="45" t="s">
        <v>460</v>
      </c>
    </row>
    <row r="412" spans="1:35" ht="15" x14ac:dyDescent="0.25">
      <c r="A412">
        <v>3.18</v>
      </c>
      <c r="B412">
        <v>3.23</v>
      </c>
      <c r="C412">
        <v>2.48</v>
      </c>
      <c r="D412" s="48">
        <f t="shared" si="105"/>
        <v>2.7288738476458629E-2</v>
      </c>
      <c r="E412" s="49">
        <f>IF(OR($A412="",$B412="",$C412=""),"",A412*'MPTO_working_3-way'!$I411)</f>
        <v>3.2667781883551386</v>
      </c>
      <c r="F412" s="50">
        <f>IF(OR($A412="",$B412="",$C412=""),"",B412*'MPTO_working_3-way'!$I411)</f>
        <v>3.3181426252789614</v>
      </c>
      <c r="G412" s="51">
        <f>IF(OR($A412="",$B412="",$C412=""),"",C412*'MPTO_working_3-way'!$I411)</f>
        <v>2.5476760714216176</v>
      </c>
      <c r="H412" s="17"/>
      <c r="I412" s="21"/>
      <c r="J412" s="22"/>
      <c r="K412" s="17"/>
      <c r="L412" s="21"/>
      <c r="M412" s="22"/>
      <c r="N412" s="52">
        <f t="shared" si="102"/>
        <v>30.611199853257006</v>
      </c>
      <c r="O412" s="53">
        <f t="shared" si="103"/>
        <v>30.137342270389251</v>
      </c>
      <c r="P412" s="53">
        <f t="shared" si="104"/>
        <v>39.25145787635374</v>
      </c>
      <c r="Q412" t="s">
        <v>290</v>
      </c>
      <c r="R412" t="s">
        <v>86</v>
      </c>
      <c r="S412" s="42">
        <v>44132</v>
      </c>
      <c r="T412" s="4">
        <v>100</v>
      </c>
      <c r="U412" s="4">
        <f t="shared" si="93"/>
        <v>68.55345911949685</v>
      </c>
      <c r="V412" s="4">
        <f t="shared" si="94"/>
        <v>69.040247678018574</v>
      </c>
      <c r="W412" s="4">
        <f t="shared" si="95"/>
        <v>59.677419354838712</v>
      </c>
      <c r="X412" s="4">
        <f t="shared" si="96"/>
        <v>71.282332967142722</v>
      </c>
      <c r="Y412" s="4">
        <f t="shared" si="97"/>
        <v>71.769121525664431</v>
      </c>
      <c r="Z412" s="4">
        <f t="shared" si="98"/>
        <v>62.406293202484562</v>
      </c>
      <c r="AA412" s="4">
        <f t="shared" si="99"/>
        <v>-2.7288738476458718</v>
      </c>
      <c r="AB412" s="4">
        <f t="shared" si="100"/>
        <v>-2.7288738476458576</v>
      </c>
      <c r="AC412" s="4">
        <f t="shared" si="101"/>
        <v>-2.7288738476458505</v>
      </c>
      <c r="AD412" s="45" t="s">
        <v>411</v>
      </c>
      <c r="AF412">
        <v>2.23</v>
      </c>
      <c r="AG412">
        <v>1.71</v>
      </c>
      <c r="AH412" s="45" t="s">
        <v>457</v>
      </c>
      <c r="AI412" s="45" t="s">
        <v>460</v>
      </c>
    </row>
    <row r="413" spans="1:35" ht="15" x14ac:dyDescent="0.25">
      <c r="A413">
        <v>3.21</v>
      </c>
      <c r="B413">
        <v>3.56</v>
      </c>
      <c r="C413">
        <v>2.2999999999999998</v>
      </c>
      <c r="D413" s="48">
        <f t="shared" si="105"/>
        <v>2.7207964850925581E-2</v>
      </c>
      <c r="E413" s="49">
        <f>IF(OR($A413="",$B413="",$C413=""),"",A413*'MPTO_working_3-way'!$I412)</f>
        <v>3.2973375671714709</v>
      </c>
      <c r="F413" s="50">
        <f>IF(OR($A413="",$B413="",$C413=""),"",B413*'MPTO_working_3-way'!$I412)</f>
        <v>3.6568603548692953</v>
      </c>
      <c r="G413" s="51">
        <f>IF(OR($A413="",$B413="",$C413=""),"",C413*'MPTO_working_3-way'!$I412)</f>
        <v>2.3625783191571288</v>
      </c>
      <c r="H413" s="17"/>
      <c r="I413" s="21"/>
      <c r="J413" s="22"/>
      <c r="K413" s="17"/>
      <c r="L413" s="21"/>
      <c r="M413" s="22"/>
      <c r="N413" s="52">
        <f t="shared" si="102"/>
        <v>30.327498462883256</v>
      </c>
      <c r="O413" s="53">
        <f t="shared" si="103"/>
        <v>27.345862378049222</v>
      </c>
      <c r="P413" s="53">
        <f t="shared" si="104"/>
        <v>42.326639159067497</v>
      </c>
      <c r="Q413" t="s">
        <v>391</v>
      </c>
      <c r="R413" t="s">
        <v>381</v>
      </c>
      <c r="S413" s="42">
        <v>44132</v>
      </c>
      <c r="T413" s="4">
        <v>100</v>
      </c>
      <c r="U413" s="4">
        <f t="shared" si="93"/>
        <v>68.847352024922117</v>
      </c>
      <c r="V413" s="4">
        <f t="shared" si="94"/>
        <v>71.910112359550567</v>
      </c>
      <c r="W413" s="4">
        <f t="shared" si="95"/>
        <v>56.521739130434774</v>
      </c>
      <c r="X413" s="4">
        <f t="shared" si="96"/>
        <v>71.568148510014666</v>
      </c>
      <c r="Y413" s="4">
        <f t="shared" si="97"/>
        <v>74.630908844643102</v>
      </c>
      <c r="Z413" s="4">
        <f t="shared" si="98"/>
        <v>59.242535615527324</v>
      </c>
      <c r="AA413" s="4">
        <f t="shared" si="99"/>
        <v>-2.7207964850925492</v>
      </c>
      <c r="AB413" s="4">
        <f t="shared" si="100"/>
        <v>-2.720796485092535</v>
      </c>
      <c r="AC413" s="4">
        <f t="shared" si="101"/>
        <v>-2.7207964850925492</v>
      </c>
      <c r="AD413" s="45" t="s">
        <v>411</v>
      </c>
      <c r="AF413">
        <v>1.8</v>
      </c>
      <c r="AG413">
        <v>2.09</v>
      </c>
      <c r="AH413" s="45" t="s">
        <v>405</v>
      </c>
      <c r="AI413" s="45" t="s">
        <v>460</v>
      </c>
    </row>
    <row r="414" spans="1:35" ht="15" x14ac:dyDescent="0.25">
      <c r="A414">
        <v>1.46</v>
      </c>
      <c r="B414">
        <v>4.41</v>
      </c>
      <c r="C414">
        <v>8</v>
      </c>
      <c r="D414" s="48">
        <f t="shared" si="105"/>
        <v>3.6688876463827569E-2</v>
      </c>
      <c r="E414" s="49">
        <f>IF(OR($A414="",$B414="",$C414=""),"",A414*'MPTO_working_3-way'!$I413)</f>
        <v>1.5135657596371883</v>
      </c>
      <c r="F414" s="50">
        <f>IF(OR($A414="",$B414="",$C414=""),"",B414*'MPTO_working_3-way'!$I413)</f>
        <v>4.5717979452054793</v>
      </c>
      <c r="G414" s="51">
        <f>IF(OR($A414="",$B414="",$C414=""),"",C414*'MPTO_working_3-way'!$I413)</f>
        <v>8.2935110117106206</v>
      </c>
      <c r="H414" s="17"/>
      <c r="I414" s="21"/>
      <c r="J414" s="22"/>
      <c r="K414" s="17"/>
      <c r="L414" s="21"/>
      <c r="M414" s="22"/>
      <c r="N414" s="52">
        <f t="shared" si="102"/>
        <v>66.069147880281491</v>
      </c>
      <c r="O414" s="53">
        <f t="shared" si="103"/>
        <v>21.87323263156712</v>
      </c>
      <c r="P414" s="53">
        <f t="shared" si="104"/>
        <v>12.057619488151374</v>
      </c>
      <c r="Q414" t="s">
        <v>172</v>
      </c>
      <c r="R414" t="s">
        <v>171</v>
      </c>
      <c r="S414" s="42">
        <v>44132</v>
      </c>
      <c r="T414" s="4">
        <v>100</v>
      </c>
      <c r="U414" s="4">
        <f t="shared" si="93"/>
        <v>31.506849315068493</v>
      </c>
      <c r="V414" s="4">
        <f t="shared" si="94"/>
        <v>77.32426303854875</v>
      </c>
      <c r="W414" s="4">
        <f t="shared" si="95"/>
        <v>87.5</v>
      </c>
      <c r="X414" s="4">
        <f t="shared" si="96"/>
        <v>35.175736961451243</v>
      </c>
      <c r="Y414" s="4">
        <f t="shared" si="97"/>
        <v>80.993150684931507</v>
      </c>
      <c r="Z414" s="4">
        <f t="shared" si="98"/>
        <v>91.168887646382743</v>
      </c>
      <c r="AA414" s="4">
        <f t="shared" si="99"/>
        <v>-3.6688876463827498</v>
      </c>
      <c r="AB414" s="4">
        <f t="shared" si="100"/>
        <v>-3.6688876463827569</v>
      </c>
      <c r="AC414" s="4">
        <f t="shared" si="101"/>
        <v>-3.6688876463827427</v>
      </c>
      <c r="AD414" s="45" t="s">
        <v>411</v>
      </c>
      <c r="AF414">
        <v>1.98</v>
      </c>
      <c r="AG414">
        <v>1.9</v>
      </c>
      <c r="AH414" s="45" t="s">
        <v>459</v>
      </c>
      <c r="AI414" s="45" t="s">
        <v>460</v>
      </c>
    </row>
    <row r="415" spans="1:35" ht="15" x14ac:dyDescent="0.25">
      <c r="A415">
        <v>2.69</v>
      </c>
      <c r="B415">
        <v>2.83</v>
      </c>
      <c r="C415">
        <v>3.26</v>
      </c>
      <c r="D415" s="48">
        <f t="shared" si="105"/>
        <v>3.185256861294361E-2</v>
      </c>
      <c r="E415" s="49">
        <f>IF(OR($A415="",$B415="",$C415=""),"",A415*'MPTO_working_3-way'!$I414)</f>
        <v>2.7756834095688183</v>
      </c>
      <c r="F415" s="50">
        <f>IF(OR($A415="",$B415="",$C415=""),"",B415*'MPTO_working_3-way'!$I414)</f>
        <v>2.9201427691746304</v>
      </c>
      <c r="G415" s="51">
        <f>IF(OR($A415="",$B415="",$C415=""),"",C415*'MPTO_working_3-way'!$I414)</f>
        <v>3.363839373678196</v>
      </c>
      <c r="H415" s="17"/>
      <c r="I415" s="21"/>
      <c r="J415" s="22"/>
      <c r="K415" s="17"/>
      <c r="L415" s="21"/>
      <c r="M415" s="22"/>
      <c r="N415" s="52">
        <f t="shared" si="102"/>
        <v>36.027163492515974</v>
      </c>
      <c r="O415" s="53">
        <f t="shared" si="103"/>
        <v>34.244900987585858</v>
      </c>
      <c r="P415" s="53">
        <f t="shared" si="104"/>
        <v>29.727935519898153</v>
      </c>
      <c r="Q415" t="s">
        <v>156</v>
      </c>
      <c r="R415" t="s">
        <v>119</v>
      </c>
      <c r="S415" s="42">
        <v>44132</v>
      </c>
      <c r="T415" s="4">
        <v>100</v>
      </c>
      <c r="U415" s="4">
        <f t="shared" si="93"/>
        <v>62.825278810408925</v>
      </c>
      <c r="V415" s="4">
        <f t="shared" si="94"/>
        <v>64.664310954063609</v>
      </c>
      <c r="W415" s="4">
        <f t="shared" si="95"/>
        <v>69.325153374233125</v>
      </c>
      <c r="X415" s="4">
        <f t="shared" si="96"/>
        <v>66.010535671703281</v>
      </c>
      <c r="Y415" s="4">
        <f t="shared" si="97"/>
        <v>67.849567815357958</v>
      </c>
      <c r="Z415" s="4">
        <f t="shared" si="98"/>
        <v>72.510410235527473</v>
      </c>
      <c r="AA415" s="4">
        <f t="shared" si="99"/>
        <v>-3.1852568612943557</v>
      </c>
      <c r="AB415" s="4">
        <f t="shared" si="100"/>
        <v>-3.1852568612943486</v>
      </c>
      <c r="AC415" s="4">
        <f t="shared" si="101"/>
        <v>-3.1852568612943486</v>
      </c>
      <c r="AD415" s="45" t="s">
        <v>411</v>
      </c>
      <c r="AF415">
        <v>2.9</v>
      </c>
      <c r="AG415">
        <v>1.44</v>
      </c>
      <c r="AH415" s="45" t="s">
        <v>405</v>
      </c>
      <c r="AI415" s="45" t="s">
        <v>460</v>
      </c>
    </row>
    <row r="416" spans="1:35" ht="15" x14ac:dyDescent="0.25">
      <c r="A416">
        <v>3.07</v>
      </c>
      <c r="B416">
        <v>2.82</v>
      </c>
      <c r="C416">
        <v>2.84</v>
      </c>
      <c r="D416" s="48">
        <f t="shared" si="105"/>
        <v>3.2455504157153481E-2</v>
      </c>
      <c r="E416" s="49">
        <f>IF(OR($A416="",$B416="",$C416=""),"",A416*'MPTO_working_3-way'!$I415)</f>
        <v>3.1696383977624611</v>
      </c>
      <c r="F416" s="50">
        <f>IF(OR($A416="",$B416="",$C416=""),"",B416*'MPTO_working_3-way'!$I415)</f>
        <v>2.9115245217231727</v>
      </c>
      <c r="G416" s="51">
        <f>IF(OR($A416="",$B416="",$C416=""),"",C416*'MPTO_working_3-way'!$I415)</f>
        <v>2.9321736318063158</v>
      </c>
      <c r="H416" s="17"/>
      <c r="I416" s="21"/>
      <c r="J416" s="22"/>
      <c r="K416" s="17"/>
      <c r="L416" s="21"/>
      <c r="M416" s="22"/>
      <c r="N416" s="52">
        <f t="shared" si="102"/>
        <v>31.549340161512706</v>
      </c>
      <c r="O416" s="53">
        <f t="shared" si="103"/>
        <v>34.346267480795753</v>
      </c>
      <c r="P416" s="53">
        <f t="shared" si="104"/>
        <v>34.104392357691552</v>
      </c>
      <c r="Q416" t="s">
        <v>341</v>
      </c>
      <c r="R416" t="s">
        <v>161</v>
      </c>
      <c r="S416" s="42">
        <v>44132</v>
      </c>
      <c r="T416" s="4">
        <v>100</v>
      </c>
      <c r="U416" s="4">
        <f t="shared" si="93"/>
        <v>67.426710097719877</v>
      </c>
      <c r="V416" s="4">
        <f t="shared" si="94"/>
        <v>64.539007092198588</v>
      </c>
      <c r="W416" s="4">
        <f t="shared" si="95"/>
        <v>64.788732394366207</v>
      </c>
      <c r="X416" s="4">
        <f t="shared" si="96"/>
        <v>70.672260513435219</v>
      </c>
      <c r="Y416" s="4">
        <f t="shared" si="97"/>
        <v>67.784557507913945</v>
      </c>
      <c r="Z416" s="4">
        <f t="shared" si="98"/>
        <v>68.03428281008155</v>
      </c>
      <c r="AA416" s="4">
        <f t="shared" si="99"/>
        <v>-3.2455504157153428</v>
      </c>
      <c r="AB416" s="4">
        <f t="shared" si="100"/>
        <v>-3.245550415715357</v>
      </c>
      <c r="AC416" s="4">
        <f t="shared" si="101"/>
        <v>-3.2455504157153428</v>
      </c>
      <c r="AD416" s="45" t="s">
        <v>443</v>
      </c>
      <c r="AF416">
        <v>2.82</v>
      </c>
      <c r="AG416">
        <v>1.46</v>
      </c>
      <c r="AH416" s="45" t="s">
        <v>455</v>
      </c>
      <c r="AI416" s="45" t="s">
        <v>461</v>
      </c>
    </row>
    <row r="417" spans="1:35" ht="15" x14ac:dyDescent="0.25">
      <c r="A417">
        <v>1.51</v>
      </c>
      <c r="B417">
        <v>3.97</v>
      </c>
      <c r="C417">
        <v>8.1300000000000008</v>
      </c>
      <c r="D417" s="48">
        <f t="shared" si="105"/>
        <v>3.7142054407182323E-2</v>
      </c>
      <c r="E417" s="49">
        <f>IF(OR($A417="",$B417="",$C417=""),"",A417*'MPTO_working_3-way'!$I416)</f>
        <v>1.5660845021548453</v>
      </c>
      <c r="F417" s="50">
        <f>IF(OR($A417="",$B417="",$C417=""),"",B417*'MPTO_working_3-way'!$I416)</f>
        <v>4.1174539559965142</v>
      </c>
      <c r="G417" s="51">
        <f>IF(OR($A417="",$B417="",$C417=""),"",C417*'MPTO_working_3-way'!$I416)</f>
        <v>8.4319649023303924</v>
      </c>
      <c r="H417" s="17"/>
      <c r="I417" s="21"/>
      <c r="J417" s="22"/>
      <c r="K417" s="17"/>
      <c r="L417" s="21"/>
      <c r="M417" s="22"/>
      <c r="N417" s="52">
        <f t="shared" si="102"/>
        <v>63.853514840614004</v>
      </c>
      <c r="O417" s="53">
        <f t="shared" si="103"/>
        <v>24.286853251719677</v>
      </c>
      <c r="P417" s="53">
        <f t="shared" si="104"/>
        <v>11.859631907666314</v>
      </c>
      <c r="Q417" t="s">
        <v>115</v>
      </c>
      <c r="R417" t="s">
        <v>122</v>
      </c>
      <c r="S417" s="42">
        <v>44132</v>
      </c>
      <c r="T417" s="4">
        <v>100</v>
      </c>
      <c r="U417" s="4">
        <f t="shared" si="93"/>
        <v>33.774834437086092</v>
      </c>
      <c r="V417" s="4">
        <f t="shared" si="94"/>
        <v>74.811083123425689</v>
      </c>
      <c r="W417" s="4">
        <f t="shared" si="95"/>
        <v>87.699876998769994</v>
      </c>
      <c r="X417" s="4">
        <f t="shared" si="96"/>
        <v>37.489039877804316</v>
      </c>
      <c r="Y417" s="4">
        <f t="shared" si="97"/>
        <v>78.525288564143921</v>
      </c>
      <c r="Z417" s="4">
        <f t="shared" si="98"/>
        <v>91.414082439488226</v>
      </c>
      <c r="AA417" s="4">
        <f t="shared" si="99"/>
        <v>-3.7142054407182243</v>
      </c>
      <c r="AB417" s="4">
        <f t="shared" si="100"/>
        <v>-3.7142054407182314</v>
      </c>
      <c r="AC417" s="4">
        <f t="shared" si="101"/>
        <v>-3.7142054407182314</v>
      </c>
      <c r="AD417" s="45" t="s">
        <v>443</v>
      </c>
      <c r="AF417">
        <v>2.36</v>
      </c>
      <c r="AG417">
        <v>1.63</v>
      </c>
      <c r="AH417" s="45" t="s">
        <v>404</v>
      </c>
      <c r="AI417" s="45" t="s">
        <v>460</v>
      </c>
    </row>
    <row r="418" spans="1:35" ht="15" x14ac:dyDescent="0.25">
      <c r="A418">
        <v>2.38</v>
      </c>
      <c r="B418">
        <v>3.02</v>
      </c>
      <c r="C418">
        <v>3.54</v>
      </c>
      <c r="D418" s="48">
        <f t="shared" si="105"/>
        <v>3.377977074767502E-2</v>
      </c>
      <c r="E418" s="49">
        <f>IF(OR($A418="",$B418="",$C418=""),"",A418*'MPTO_working_3-way'!$I417)</f>
        <v>2.4603958543794664</v>
      </c>
      <c r="F418" s="50">
        <f>IF(OR($A418="",$B418="",$C418=""),"",B418*'MPTO_working_3-way'!$I417)</f>
        <v>3.1220149076579786</v>
      </c>
      <c r="G418" s="51">
        <f>IF(OR($A418="",$B418="",$C418=""),"",C418*'MPTO_working_3-way'!$I417)</f>
        <v>3.6595803884467695</v>
      </c>
      <c r="H418" s="17"/>
      <c r="I418" s="21"/>
      <c r="J418" s="22"/>
      <c r="K418" s="17"/>
      <c r="L418" s="21"/>
      <c r="M418" s="22"/>
      <c r="N418" s="52">
        <f t="shared" si="102"/>
        <v>40.643866238841831</v>
      </c>
      <c r="O418" s="53">
        <f t="shared" si="103"/>
        <v>32.030596572332307</v>
      </c>
      <c r="P418" s="53">
        <f t="shared" si="104"/>
        <v>27.325537188825866</v>
      </c>
      <c r="Q418" t="s">
        <v>118</v>
      </c>
      <c r="R418" t="s">
        <v>402</v>
      </c>
      <c r="S418" s="42">
        <v>44132</v>
      </c>
      <c r="T418" s="4">
        <v>100</v>
      </c>
      <c r="U418" s="4">
        <f t="shared" si="93"/>
        <v>57.983193277310924</v>
      </c>
      <c r="V418" s="4">
        <f t="shared" si="94"/>
        <v>66.88741721854305</v>
      </c>
      <c r="W418" s="4">
        <f t="shared" si="95"/>
        <v>71.751412429378533</v>
      </c>
      <c r="X418" s="4">
        <f t="shared" si="96"/>
        <v>61.361170352078418</v>
      </c>
      <c r="Y418" s="4">
        <f t="shared" si="97"/>
        <v>70.26539429331055</v>
      </c>
      <c r="Z418" s="4">
        <f t="shared" si="98"/>
        <v>75.129389504146033</v>
      </c>
      <c r="AA418" s="4">
        <f t="shared" si="99"/>
        <v>-3.3779770747674931</v>
      </c>
      <c r="AB418" s="4">
        <f t="shared" si="100"/>
        <v>-3.3779770747675002</v>
      </c>
      <c r="AC418" s="4">
        <f t="shared" si="101"/>
        <v>-3.3779770747675002</v>
      </c>
      <c r="AD418" s="45" t="s">
        <v>443</v>
      </c>
      <c r="AF418">
        <v>2.86</v>
      </c>
      <c r="AG418">
        <v>1.44</v>
      </c>
      <c r="AH418" s="45" t="s">
        <v>471</v>
      </c>
      <c r="AI418" s="45" t="s">
        <v>461</v>
      </c>
    </row>
    <row r="419" spans="1:35" ht="15" x14ac:dyDescent="0.25">
      <c r="A419">
        <v>2.92</v>
      </c>
      <c r="B419">
        <v>2.9</v>
      </c>
      <c r="C419">
        <v>2.9</v>
      </c>
      <c r="D419" s="48">
        <f t="shared" si="105"/>
        <v>3.212092583845072E-2</v>
      </c>
      <c r="E419" s="49">
        <f>IF(OR($A419="",$B419="",$C419=""),"",A419*'MPTO_working_3-way'!$I418)</f>
        <v>3.0137931034482759</v>
      </c>
      <c r="F419" s="50">
        <f>IF(OR($A419="",$B419="",$C419=""),"",B419*'MPTO_working_3-way'!$I418)</f>
        <v>2.993150684931507</v>
      </c>
      <c r="G419" s="51">
        <f>IF(OR($A419="",$B419="",$C419=""),"",C419*'MPTO_working_3-way'!$I418)</f>
        <v>2.993150684931507</v>
      </c>
      <c r="H419" s="17"/>
      <c r="I419" s="21"/>
      <c r="J419" s="22"/>
      <c r="K419" s="17"/>
      <c r="L419" s="21"/>
      <c r="M419" s="22"/>
      <c r="N419" s="52">
        <f t="shared" si="102"/>
        <v>33.180778032036613</v>
      </c>
      <c r="O419" s="53">
        <f t="shared" si="103"/>
        <v>33.409610983981693</v>
      </c>
      <c r="P419" s="53">
        <f t="shared" si="104"/>
        <v>33.409610983981693</v>
      </c>
      <c r="Q419" t="s">
        <v>121</v>
      </c>
      <c r="R419" t="s">
        <v>157</v>
      </c>
      <c r="S419" s="42">
        <v>44133</v>
      </c>
      <c r="T419" s="4">
        <v>100</v>
      </c>
      <c r="U419" s="4">
        <f t="shared" si="93"/>
        <v>65.753424657534239</v>
      </c>
      <c r="V419" s="4">
        <f t="shared" si="94"/>
        <v>65.517241379310349</v>
      </c>
      <c r="W419" s="4">
        <f t="shared" si="95"/>
        <v>65.517241379310349</v>
      </c>
      <c r="X419" s="4">
        <f t="shared" si="96"/>
        <v>68.965517241379317</v>
      </c>
      <c r="Y419" s="4">
        <f t="shared" si="97"/>
        <v>68.729333963155412</v>
      </c>
      <c r="Z419" s="4">
        <f t="shared" si="98"/>
        <v>68.729333963155412</v>
      </c>
      <c r="AA419" s="4">
        <f t="shared" si="99"/>
        <v>-3.2120925838450773</v>
      </c>
      <c r="AB419" s="4">
        <f t="shared" si="100"/>
        <v>-3.2120925838450631</v>
      </c>
      <c r="AC419" s="4">
        <f t="shared" si="101"/>
        <v>-3.2120925838450631</v>
      </c>
      <c r="AD419" s="45" t="s">
        <v>443</v>
      </c>
      <c r="AF419">
        <v>3.13</v>
      </c>
      <c r="AG419">
        <v>1.38</v>
      </c>
      <c r="AH419" s="45" t="s">
        <v>455</v>
      </c>
      <c r="AI419" s="45" t="s">
        <v>461</v>
      </c>
    </row>
    <row r="420" spans="1:35" ht="15" x14ac:dyDescent="0.25">
      <c r="A420">
        <v>2.0699999999999998</v>
      </c>
      <c r="B420">
        <v>3.2</v>
      </c>
      <c r="C420">
        <v>4.18</v>
      </c>
      <c r="D420" s="48">
        <f t="shared" si="105"/>
        <v>3.482623720037914E-2</v>
      </c>
      <c r="E420" s="49">
        <f>IF(OR($A420="",$B420="",$C420=""),"",A420*'MPTO_working_3-way'!$I419)</f>
        <v>2.1420903110047846</v>
      </c>
      <c r="F420" s="50">
        <f>IF(OR($A420="",$B420="",$C420=""),"",B420*'MPTO_working_3-way'!$I419)</f>
        <v>3.3114439590412132</v>
      </c>
      <c r="G420" s="51">
        <f>IF(OR($A420="",$B420="",$C420=""),"",C420*'MPTO_working_3-way'!$I419)</f>
        <v>4.3255736714975841</v>
      </c>
      <c r="H420" s="17"/>
      <c r="I420" s="21"/>
      <c r="J420" s="22"/>
      <c r="K420" s="17"/>
      <c r="L420" s="21"/>
      <c r="M420" s="22"/>
      <c r="N420" s="52">
        <f t="shared" si="102"/>
        <v>46.683372538617789</v>
      </c>
      <c r="O420" s="53">
        <f t="shared" si="103"/>
        <v>30.19830661091838</v>
      </c>
      <c r="P420" s="53">
        <f t="shared" si="104"/>
        <v>23.118320850463835</v>
      </c>
      <c r="Q420" t="s">
        <v>152</v>
      </c>
      <c r="R420" t="s">
        <v>116</v>
      </c>
      <c r="S420" s="42">
        <v>44133</v>
      </c>
      <c r="T420" s="4">
        <v>100</v>
      </c>
      <c r="U420" s="4">
        <f t="shared" si="93"/>
        <v>51.690821256038639</v>
      </c>
      <c r="V420" s="4">
        <f t="shared" si="94"/>
        <v>68.75</v>
      </c>
      <c r="W420" s="4">
        <f t="shared" si="95"/>
        <v>76.076555023923447</v>
      </c>
      <c r="X420" s="4">
        <f t="shared" si="96"/>
        <v>55.17344497607656</v>
      </c>
      <c r="Y420" s="4">
        <f t="shared" si="97"/>
        <v>72.232623720037907</v>
      </c>
      <c r="Z420" s="4">
        <f t="shared" si="98"/>
        <v>79.559178743961354</v>
      </c>
      <c r="AA420" s="4">
        <f t="shared" si="99"/>
        <v>-3.4826237200379211</v>
      </c>
      <c r="AB420" s="4">
        <f t="shared" si="100"/>
        <v>-3.4826237200379069</v>
      </c>
      <c r="AC420" s="4">
        <f t="shared" si="101"/>
        <v>-3.4826237200379069</v>
      </c>
      <c r="AD420" s="45" t="s">
        <v>443</v>
      </c>
      <c r="AF420">
        <v>2.9</v>
      </c>
      <c r="AG420">
        <v>1.43</v>
      </c>
      <c r="AH420" s="45" t="s">
        <v>459</v>
      </c>
      <c r="AI420" s="45" t="s">
        <v>461</v>
      </c>
    </row>
    <row r="421" spans="1:35" ht="15" x14ac:dyDescent="0.25">
      <c r="A421">
        <v>2.85</v>
      </c>
      <c r="B421">
        <v>3.1</v>
      </c>
      <c r="C421">
        <v>2.78</v>
      </c>
      <c r="D421" s="48">
        <f t="shared" si="105"/>
        <v>3.3170068359573701E-2</v>
      </c>
      <c r="E421" s="49">
        <f>IF(OR($A421="",$B421="",$C421=""),"",A421*'MPTO_working_3-way'!$I420)</f>
        <v>2.9445346948247852</v>
      </c>
      <c r="F421" s="50">
        <f>IF(OR($A421="",$B421="",$C421=""),"",B421*'MPTO_working_3-way'!$I420)</f>
        <v>3.2028272119146788</v>
      </c>
      <c r="G421" s="51">
        <f>IF(OR($A421="",$B421="",$C421=""),"",C421*'MPTO_working_3-way'!$I420)</f>
        <v>2.8722127900396148</v>
      </c>
      <c r="H421" s="17"/>
      <c r="I421" s="21"/>
      <c r="J421" s="22"/>
      <c r="K421" s="17"/>
      <c r="L421" s="21"/>
      <c r="M421" s="22"/>
      <c r="N421" s="52">
        <f t="shared" si="102"/>
        <v>33.961223203026478</v>
      </c>
      <c r="O421" s="53">
        <f t="shared" si="103"/>
        <v>31.222414880201764</v>
      </c>
      <c r="P421" s="53">
        <f t="shared" si="104"/>
        <v>34.816361916771754</v>
      </c>
      <c r="Q421" t="s">
        <v>58</v>
      </c>
      <c r="R421" t="s">
        <v>163</v>
      </c>
      <c r="S421" s="42">
        <v>44133</v>
      </c>
      <c r="T421" s="4">
        <v>100</v>
      </c>
      <c r="U421" s="4">
        <f t="shared" si="93"/>
        <v>64.912280701754383</v>
      </c>
      <c r="V421" s="4">
        <f t="shared" si="94"/>
        <v>67.741935483870961</v>
      </c>
      <c r="W421" s="4">
        <f t="shared" si="95"/>
        <v>64.02877697841727</v>
      </c>
      <c r="X421" s="4">
        <f t="shared" si="96"/>
        <v>68.22928753771177</v>
      </c>
      <c r="Y421" s="4">
        <f t="shared" si="97"/>
        <v>71.058942319828347</v>
      </c>
      <c r="Z421" s="4">
        <f t="shared" si="98"/>
        <v>67.345783814374641</v>
      </c>
      <c r="AA421" s="4">
        <f t="shared" si="99"/>
        <v>-3.3170068359573861</v>
      </c>
      <c r="AB421" s="4">
        <f t="shared" si="100"/>
        <v>-3.3170068359573861</v>
      </c>
      <c r="AC421" s="4">
        <f t="shared" si="101"/>
        <v>-3.3170068359573719</v>
      </c>
      <c r="AD421" s="45" t="s">
        <v>411</v>
      </c>
      <c r="AF421">
        <v>2.66</v>
      </c>
      <c r="AG421">
        <v>1.51</v>
      </c>
      <c r="AH421" s="45" t="s">
        <v>406</v>
      </c>
      <c r="AI421" s="45" t="s">
        <v>461</v>
      </c>
    </row>
    <row r="422" spans="1:35" ht="15" x14ac:dyDescent="0.25">
      <c r="A422">
        <v>2.08</v>
      </c>
      <c r="B422">
        <v>3.14</v>
      </c>
      <c r="C422">
        <v>4.2699999999999996</v>
      </c>
      <c r="D422" s="48">
        <f t="shared" si="105"/>
        <v>3.3432605819574635E-2</v>
      </c>
      <c r="E422" s="49">
        <f>IF(OR($A422="",$B422="",$C422=""),"",A422*'MPTO_working_3-way'!$I421)</f>
        <v>2.1495398201047151</v>
      </c>
      <c r="F422" s="50">
        <f>IF(OR($A422="",$B422="",$C422=""),"",B422*'MPTO_working_3-way'!$I421)</f>
        <v>3.2449783822734646</v>
      </c>
      <c r="G422" s="51">
        <f>IF(OR($A422="",$B422="",$C422=""),"",C422*'MPTO_working_3-way'!$I421)</f>
        <v>4.4127572268495836</v>
      </c>
      <c r="H422" s="17"/>
      <c r="I422" s="21"/>
      <c r="J422" s="22"/>
      <c r="K422" s="17"/>
      <c r="L422" s="21"/>
      <c r="M422" s="22"/>
      <c r="N422" s="52">
        <f t="shared" si="102"/>
        <v>46.521585254991223</v>
      </c>
      <c r="O422" s="53">
        <f t="shared" si="103"/>
        <v>30.816846283561063</v>
      </c>
      <c r="P422" s="53">
        <f t="shared" si="104"/>
        <v>22.661568461447715</v>
      </c>
      <c r="Q422" t="s">
        <v>158</v>
      </c>
      <c r="R422" t="s">
        <v>60</v>
      </c>
      <c r="S422" s="42">
        <v>44133</v>
      </c>
      <c r="T422" s="4">
        <v>100</v>
      </c>
      <c r="U422" s="4">
        <f t="shared" si="93"/>
        <v>51.92307692307692</v>
      </c>
      <c r="V422" s="4">
        <f t="shared" si="94"/>
        <v>68.152866242038215</v>
      </c>
      <c r="W422" s="4">
        <f t="shared" si="95"/>
        <v>76.580796252927385</v>
      </c>
      <c r="X422" s="4">
        <f t="shared" si="96"/>
        <v>55.266337505034379</v>
      </c>
      <c r="Y422" s="4">
        <f t="shared" si="97"/>
        <v>71.496126823995681</v>
      </c>
      <c r="Z422" s="4">
        <f t="shared" si="98"/>
        <v>79.924056834884865</v>
      </c>
      <c r="AA422" s="4">
        <f t="shared" si="99"/>
        <v>-3.343260581957459</v>
      </c>
      <c r="AB422" s="4">
        <f t="shared" si="100"/>
        <v>-3.3432605819574661</v>
      </c>
      <c r="AC422" s="4">
        <f t="shared" si="101"/>
        <v>-3.3432605819574803</v>
      </c>
      <c r="AD422" s="45" t="s">
        <v>498</v>
      </c>
      <c r="AF422">
        <v>2.76</v>
      </c>
      <c r="AG422">
        <v>1.48</v>
      </c>
      <c r="AH422" s="45" t="s">
        <v>404</v>
      </c>
      <c r="AI422" s="45" t="s">
        <v>460</v>
      </c>
    </row>
    <row r="423" spans="1:35" ht="15" x14ac:dyDescent="0.25">
      <c r="A423">
        <v>4.55</v>
      </c>
      <c r="B423">
        <v>3.06</v>
      </c>
      <c r="C423">
        <v>2.0299999999999998</v>
      </c>
      <c r="D423" s="48">
        <f t="shared" si="105"/>
        <v>3.9188442839558579E-2</v>
      </c>
      <c r="E423" s="49">
        <f>IF(OR($A423="",$B423="",$C423=""),"",A423*'MPTO_working_3-way'!$I422)</f>
        <v>4.7283074149199917</v>
      </c>
      <c r="F423" s="50">
        <f>IF(OR($A423="",$B423="",$C423=""),"",B423*'MPTO_working_3-way'!$I422)</f>
        <v>3.1799166350890493</v>
      </c>
      <c r="G423" s="51">
        <f>IF(OR($A423="",$B423="",$C423=""),"",C423*'MPTO_working_3-way'!$I422)</f>
        <v>2.1095525389643037</v>
      </c>
      <c r="H423" s="17"/>
      <c r="I423" s="21"/>
      <c r="J423" s="22"/>
      <c r="K423" s="17"/>
      <c r="L423" s="21"/>
      <c r="M423" s="22"/>
      <c r="N423" s="52">
        <f t="shared" si="102"/>
        <v>21.149217092876377</v>
      </c>
      <c r="O423" s="53">
        <f t="shared" si="103"/>
        <v>31.447365285159318</v>
      </c>
      <c r="P423" s="53">
        <f t="shared" si="104"/>
        <v>47.403417621964302</v>
      </c>
      <c r="Q423" t="s">
        <v>493</v>
      </c>
      <c r="R423" t="s">
        <v>151</v>
      </c>
      <c r="S423" s="42">
        <v>44133</v>
      </c>
      <c r="T423" s="4">
        <v>100</v>
      </c>
      <c r="U423" s="4">
        <f t="shared" si="93"/>
        <v>78.021978021978015</v>
      </c>
      <c r="V423" s="4">
        <f t="shared" si="94"/>
        <v>67.320261437908499</v>
      </c>
      <c r="W423" s="4">
        <f t="shared" si="95"/>
        <v>50.73891625615763</v>
      </c>
      <c r="X423" s="4">
        <f t="shared" si="96"/>
        <v>81.940822305933864</v>
      </c>
      <c r="Y423" s="4">
        <f t="shared" si="97"/>
        <v>71.239105721864348</v>
      </c>
      <c r="Z423" s="4">
        <f t="shared" si="98"/>
        <v>54.657760540113486</v>
      </c>
      <c r="AA423" s="4">
        <f t="shared" si="99"/>
        <v>-3.9188442839558491</v>
      </c>
      <c r="AB423" s="4">
        <f t="shared" si="100"/>
        <v>-3.9188442839558491</v>
      </c>
      <c r="AC423" s="4">
        <f t="shared" si="101"/>
        <v>-3.9188442839558562</v>
      </c>
      <c r="AD423" s="45" t="s">
        <v>411</v>
      </c>
      <c r="AF423">
        <v>2.63</v>
      </c>
      <c r="AG423">
        <v>1.51</v>
      </c>
      <c r="AH423" s="45" t="s">
        <v>406</v>
      </c>
      <c r="AI423" s="45" t="s">
        <v>461</v>
      </c>
    </row>
    <row r="424" spans="1:35" ht="15" x14ac:dyDescent="0.25">
      <c r="A424">
        <v>2.0099999999999998</v>
      </c>
      <c r="B424">
        <v>3.11</v>
      </c>
      <c r="C424">
        <v>4.63</v>
      </c>
      <c r="D424" s="48">
        <f t="shared" si="105"/>
        <v>3.503856755336332E-2</v>
      </c>
      <c r="E424" s="49">
        <f>IF(OR($A424="",$B424="",$C424=""),"",A424*'MPTO_working_3-way'!$I423)</f>
        <v>2.0804275207822602</v>
      </c>
      <c r="F424" s="50">
        <f>IF(OR($A424="",$B424="",$C424=""),"",B424*'MPTO_working_3-way'!$I423)</f>
        <v>3.2189699450909597</v>
      </c>
      <c r="G424" s="51">
        <f>IF(OR($A424="",$B424="",$C424=""),"",C424*'MPTO_working_3-way'!$I423)</f>
        <v>4.7922285677720717</v>
      </c>
      <c r="H424" s="17"/>
      <c r="I424" s="21"/>
      <c r="J424" s="22"/>
      <c r="K424" s="17"/>
      <c r="L424" s="21"/>
      <c r="M424" s="22"/>
      <c r="N424" s="52">
        <f t="shared" si="102"/>
        <v>48.067043432687846</v>
      </c>
      <c r="O424" s="53">
        <f t="shared" si="103"/>
        <v>31.065838360032984</v>
      </c>
      <c r="P424" s="53">
        <f t="shared" si="104"/>
        <v>20.867118207279177</v>
      </c>
      <c r="Q424" t="s">
        <v>162</v>
      </c>
      <c r="R424" t="s">
        <v>123</v>
      </c>
      <c r="S424" s="42">
        <v>44133</v>
      </c>
      <c r="T424" s="4">
        <v>100</v>
      </c>
      <c r="U424" s="4">
        <f t="shared" si="93"/>
        <v>50.248756218905463</v>
      </c>
      <c r="V424" s="4">
        <f t="shared" si="94"/>
        <v>67.845659163987136</v>
      </c>
      <c r="W424" s="4">
        <f t="shared" si="95"/>
        <v>78.40172786177105</v>
      </c>
      <c r="X424" s="4">
        <f t="shared" si="96"/>
        <v>53.752612974241806</v>
      </c>
      <c r="Y424" s="4">
        <f t="shared" si="97"/>
        <v>71.34951591932348</v>
      </c>
      <c r="Z424" s="4">
        <f t="shared" si="98"/>
        <v>81.905584617107394</v>
      </c>
      <c r="AA424" s="4">
        <f t="shared" si="99"/>
        <v>-3.5038567553363436</v>
      </c>
      <c r="AB424" s="4">
        <f t="shared" si="100"/>
        <v>-3.5038567553363436</v>
      </c>
      <c r="AC424" s="4">
        <f t="shared" si="101"/>
        <v>-3.5038567553363436</v>
      </c>
      <c r="AD424" s="45" t="s">
        <v>411</v>
      </c>
      <c r="AF424">
        <v>2.76</v>
      </c>
      <c r="AG424">
        <v>1.48</v>
      </c>
      <c r="AH424" s="45" t="s">
        <v>405</v>
      </c>
      <c r="AI424" s="45" t="s">
        <v>460</v>
      </c>
    </row>
    <row r="425" spans="1:35" s="28" customFormat="1" ht="15" x14ac:dyDescent="0.25">
      <c r="A425" s="23">
        <v>1.86</v>
      </c>
      <c r="B425" s="23">
        <v>4.24</v>
      </c>
      <c r="C425" s="23">
        <v>3.91</v>
      </c>
      <c r="D425" s="24">
        <f t="shared" si="105"/>
        <v>2.9237940909248916E-2</v>
      </c>
      <c r="E425" s="25">
        <f>IF(OR($A425="",$B425="",$C425=""),"",A425*'MPTO_working_3-way'!$I424)</f>
        <v>1.9143825700912032</v>
      </c>
      <c r="F425" s="26">
        <f>IF(OR($A425="",$B425="",$C425=""),"",B425*'MPTO_working_3-way'!$I424)</f>
        <v>4.3639688694552152</v>
      </c>
      <c r="G425" s="27">
        <f>IF(OR($A425="",$B425="",$C425=""),"",C425*'MPTO_working_3-way'!$I424)</f>
        <v>4.0243203489551638</v>
      </c>
      <c r="H425" s="25"/>
      <c r="I425" s="26"/>
      <c r="J425" s="27"/>
      <c r="K425" s="25"/>
      <c r="L425" s="26"/>
      <c r="M425" s="27"/>
      <c r="N425" s="40">
        <f t="shared" ref="N425:N434" si="106">(1/E425)* 100</f>
        <v>52.236163012723161</v>
      </c>
      <c r="O425" s="41">
        <f t="shared" ref="O425:O434" si="107">(1/F425)* 100</f>
        <v>22.91492056690214</v>
      </c>
      <c r="P425" s="41">
        <f t="shared" ref="P425:P434" si="108">(1/G425)* 100</f>
        <v>24.848916420374696</v>
      </c>
      <c r="Q425" s="23" t="s">
        <v>241</v>
      </c>
      <c r="R425" s="23" t="s">
        <v>236</v>
      </c>
      <c r="S425" s="37" t="s">
        <v>506</v>
      </c>
      <c r="T425" s="28">
        <v>100</v>
      </c>
      <c r="U425" s="28">
        <f t="shared" si="93"/>
        <v>46.236559139784944</v>
      </c>
      <c r="V425" s="28">
        <f t="shared" si="94"/>
        <v>76.415094339622627</v>
      </c>
      <c r="W425" s="28">
        <f t="shared" si="95"/>
        <v>74.424552429667528</v>
      </c>
      <c r="X425" s="28">
        <f t="shared" si="96"/>
        <v>49.160353230709845</v>
      </c>
      <c r="Y425" s="28">
        <f t="shared" si="97"/>
        <v>79.338888430547527</v>
      </c>
      <c r="Z425" s="28">
        <f t="shared" si="98"/>
        <v>77.348346520592401</v>
      </c>
      <c r="AA425" s="28">
        <f t="shared" si="99"/>
        <v>-2.9237940909249005</v>
      </c>
      <c r="AB425" s="28">
        <f t="shared" si="100"/>
        <v>-2.9237940909249005</v>
      </c>
      <c r="AC425" s="28">
        <f t="shared" si="101"/>
        <v>-2.9237940909248721</v>
      </c>
      <c r="AD425" s="46" t="s">
        <v>410</v>
      </c>
      <c r="AE425" s="46"/>
      <c r="AF425" s="23">
        <v>1.4</v>
      </c>
      <c r="AG425" s="23">
        <v>3.09</v>
      </c>
      <c r="AH425" s="46"/>
      <c r="AI425" s="46"/>
    </row>
    <row r="426" spans="1:35" ht="15" x14ac:dyDescent="0.25">
      <c r="A426">
        <v>1.55</v>
      </c>
      <c r="B426">
        <v>4.43</v>
      </c>
      <c r="C426">
        <v>6.28</v>
      </c>
      <c r="D426" s="48">
        <f t="shared" si="105"/>
        <v>3.0130593423902008E-2</v>
      </c>
      <c r="E426" s="49">
        <f>IF(OR($A426="",$B426="",$C426=""),"",A426*'MPTO_working_3-way'!$I425)</f>
        <v>1.5967024198070481</v>
      </c>
      <c r="F426" s="50">
        <f>IF(OR($A426="",$B426="",$C426=""),"",B426*'MPTO_working_3-way'!$I425)</f>
        <v>4.5634785288678854</v>
      </c>
      <c r="G426" s="51">
        <f>IF(OR($A426="",$B426="",$C426=""),"",C426*'MPTO_working_3-way'!$I425)</f>
        <v>6.4692201267021048</v>
      </c>
      <c r="H426" s="17"/>
      <c r="I426" s="21"/>
      <c r="J426" s="22"/>
      <c r="K426" s="17"/>
      <c r="L426" s="21"/>
      <c r="M426" s="22"/>
      <c r="N426" s="52">
        <f t="shared" si="106"/>
        <v>62.629077753940152</v>
      </c>
      <c r="O426" s="53">
        <f t="shared" si="107"/>
        <v>21.913108469211569</v>
      </c>
      <c r="P426" s="53">
        <f t="shared" si="108"/>
        <v>15.457813776848283</v>
      </c>
      <c r="Q426" t="s">
        <v>499</v>
      </c>
      <c r="R426" t="s">
        <v>500</v>
      </c>
      <c r="S426" s="38" t="s">
        <v>506</v>
      </c>
      <c r="T426" s="4">
        <v>100</v>
      </c>
      <c r="U426" s="4">
        <f t="shared" ref="U426:U489" si="109">(1/A426)*((T426*A426)-T426)</f>
        <v>35.483870967741936</v>
      </c>
      <c r="V426" s="4">
        <f t="shared" ref="V426:V489" si="110">(1/B426)*((T426*B426)-T426)</f>
        <v>77.426636568848764</v>
      </c>
      <c r="W426" s="4">
        <f t="shared" ref="W426:W489" si="111">(1/C426)*((T426*C426)-T426)</f>
        <v>84.076433121019107</v>
      </c>
      <c r="X426" s="4">
        <f t="shared" ref="X426:X489" si="112">((1/B426)+(1/C426))*T426</f>
        <v>38.496930310132136</v>
      </c>
      <c r="Y426" s="4">
        <f t="shared" ref="Y426:Y489" si="113">((1/A426)+(1/C426))*T426</f>
        <v>80.439695911238957</v>
      </c>
      <c r="Z426" s="4">
        <f t="shared" ref="Z426:Z489" si="114">((1/A426)+(1/B426))*T426</f>
        <v>87.089492463409314</v>
      </c>
      <c r="AA426" s="4">
        <f t="shared" ref="AA426:AA489" si="115">U426-X426</f>
        <v>-3.0130593423901999</v>
      </c>
      <c r="AB426" s="4">
        <f t="shared" ref="AB426:AB489" si="116">V426-Y426</f>
        <v>-3.0130593423901928</v>
      </c>
      <c r="AC426" s="4">
        <f t="shared" ref="AC426:AC489" si="117">W426-Z426</f>
        <v>-3.013059342390207</v>
      </c>
      <c r="AF426">
        <v>1.78</v>
      </c>
      <c r="AG426">
        <v>2.11</v>
      </c>
    </row>
    <row r="427" spans="1:35" ht="15" x14ac:dyDescent="0.25">
      <c r="A427">
        <v>1.27</v>
      </c>
      <c r="B427">
        <v>6.17</v>
      </c>
      <c r="C427">
        <v>11.6</v>
      </c>
      <c r="D427" s="48">
        <f t="shared" si="105"/>
        <v>3.5683025649849487E-2</v>
      </c>
      <c r="E427" s="49">
        <f>IF(OR($A427="",$B427="",$C427=""),"",A427*'MPTO_working_3-way'!$I426)</f>
        <v>1.3153174425753089</v>
      </c>
      <c r="F427" s="50">
        <f>IF(OR($A427="",$B427="",$C427=""),"",B427*'MPTO_working_3-way'!$I426)</f>
        <v>6.3901642682595714</v>
      </c>
      <c r="G427" s="51">
        <f>IF(OR($A427="",$B427="",$C427=""),"",C427*'MPTO_working_3-way'!$I426)</f>
        <v>12.013923097538253</v>
      </c>
      <c r="H427" s="17"/>
      <c r="I427" s="21"/>
      <c r="J427" s="22"/>
      <c r="K427" s="17"/>
      <c r="L427" s="21"/>
      <c r="M427" s="22"/>
      <c r="N427" s="52">
        <f t="shared" si="106"/>
        <v>76.027274301332369</v>
      </c>
      <c r="O427" s="53">
        <f t="shared" si="107"/>
        <v>15.649049977745886</v>
      </c>
      <c r="P427" s="53">
        <f t="shared" si="108"/>
        <v>8.3236757209217345</v>
      </c>
      <c r="Q427" t="s">
        <v>244</v>
      </c>
      <c r="R427" t="s">
        <v>234</v>
      </c>
      <c r="S427" s="38" t="s">
        <v>506</v>
      </c>
      <c r="T427" s="4">
        <v>100</v>
      </c>
      <c r="U427" s="4">
        <f t="shared" si="109"/>
        <v>21.259842519685037</v>
      </c>
      <c r="V427" s="4">
        <f t="shared" si="110"/>
        <v>83.792544570502429</v>
      </c>
      <c r="W427" s="4">
        <f t="shared" si="111"/>
        <v>91.379310344827587</v>
      </c>
      <c r="X427" s="4">
        <f t="shared" si="112"/>
        <v>24.828145084669984</v>
      </c>
      <c r="Y427" s="4">
        <f t="shared" si="113"/>
        <v>87.360847135487376</v>
      </c>
      <c r="Z427" s="4">
        <f t="shared" si="114"/>
        <v>94.947612909812534</v>
      </c>
      <c r="AA427" s="4">
        <f t="shared" si="115"/>
        <v>-3.5683025649849469</v>
      </c>
      <c r="AB427" s="4">
        <f t="shared" si="116"/>
        <v>-3.5683025649849469</v>
      </c>
      <c r="AC427" s="4">
        <f t="shared" si="117"/>
        <v>-3.5683025649849469</v>
      </c>
      <c r="AF427">
        <v>1.54</v>
      </c>
      <c r="AG427">
        <v>2.58</v>
      </c>
    </row>
    <row r="428" spans="1:35" ht="15" x14ac:dyDescent="0.25">
      <c r="A428">
        <v>2.09</v>
      </c>
      <c r="B428">
        <v>3.71</v>
      </c>
      <c r="C428">
        <v>3.64</v>
      </c>
      <c r="D428" s="48">
        <f t="shared" si="105"/>
        <v>2.2735953222547067E-2</v>
      </c>
      <c r="E428" s="49">
        <f>IF(OR($A428="",$B428="",$C428=""),"",A428*'MPTO_working_3-way'!$I427)</f>
        <v>2.1375181422351233</v>
      </c>
      <c r="F428" s="50">
        <f>IF(OR($A428="",$B428="",$C428=""),"",B428*'MPTO_working_3-way'!$I427)</f>
        <v>3.7943503864556494</v>
      </c>
      <c r="G428" s="51">
        <f>IF(OR($A428="",$B428="",$C428=""),"",C428*'MPTO_working_3-way'!$I427)</f>
        <v>3.7227588697300713</v>
      </c>
      <c r="H428" s="17"/>
      <c r="I428" s="21"/>
      <c r="J428" s="22"/>
      <c r="K428" s="17"/>
      <c r="L428" s="21"/>
      <c r="M428" s="22"/>
      <c r="N428" s="52">
        <f t="shared" si="106"/>
        <v>46.783228653878801</v>
      </c>
      <c r="O428" s="53">
        <f t="shared" si="107"/>
        <v>26.354972476174311</v>
      </c>
      <c r="P428" s="53">
        <f t="shared" si="108"/>
        <v>26.861798869946892</v>
      </c>
      <c r="Q428" t="s">
        <v>373</v>
      </c>
      <c r="R428" t="s">
        <v>387</v>
      </c>
      <c r="S428" s="38" t="s">
        <v>506</v>
      </c>
      <c r="T428" s="4">
        <v>100</v>
      </c>
      <c r="U428" s="4">
        <f t="shared" si="109"/>
        <v>52.153110047846894</v>
      </c>
      <c r="V428" s="4">
        <f t="shared" si="110"/>
        <v>73.045822102425873</v>
      </c>
      <c r="W428" s="4">
        <f t="shared" si="111"/>
        <v>72.527472527472526</v>
      </c>
      <c r="X428" s="4">
        <f t="shared" si="112"/>
        <v>54.426705370101594</v>
      </c>
      <c r="Y428" s="4">
        <f t="shared" si="113"/>
        <v>75.31941742468058</v>
      </c>
      <c r="Z428" s="4">
        <f t="shared" si="114"/>
        <v>74.801067849727247</v>
      </c>
      <c r="AA428" s="4">
        <f t="shared" si="115"/>
        <v>-2.2735953222546996</v>
      </c>
      <c r="AB428" s="4">
        <f t="shared" si="116"/>
        <v>-2.2735953222547067</v>
      </c>
      <c r="AC428" s="4">
        <f t="shared" si="117"/>
        <v>-2.2735953222547209</v>
      </c>
      <c r="AF428">
        <v>1.72</v>
      </c>
      <c r="AG428">
        <v>2.23</v>
      </c>
    </row>
    <row r="429" spans="1:35" ht="15" x14ac:dyDescent="0.25">
      <c r="A429">
        <v>7.79</v>
      </c>
      <c r="B429">
        <v>5.12</v>
      </c>
      <c r="C429">
        <v>1.42</v>
      </c>
      <c r="D429" s="48">
        <f t="shared" si="105"/>
        <v>2.7907556862355243E-2</v>
      </c>
      <c r="E429" s="49">
        <f>IF(OR($A429="",$B429="",$C429=""),"",A429*'MPTO_working_3-way'!$I428)</f>
        <v>8.0073998679577478</v>
      </c>
      <c r="F429" s="50">
        <f>IF(OR($A429="",$B429="",$C429=""),"",B429*'MPTO_working_3-way'!$I428)</f>
        <v>5.2628866911352592</v>
      </c>
      <c r="G429" s="51">
        <f>IF(OR($A429="",$B429="",$C429=""),"",C429*'MPTO_working_3-way'!$I428)</f>
        <v>1.4596287307445444</v>
      </c>
      <c r="H429" s="17"/>
      <c r="I429" s="21"/>
      <c r="J429" s="22"/>
      <c r="K429" s="17"/>
      <c r="L429" s="21"/>
      <c r="M429" s="22"/>
      <c r="N429" s="52">
        <f t="shared" si="106"/>
        <v>12.488448391363345</v>
      </c>
      <c r="O429" s="53">
        <f t="shared" si="107"/>
        <v>19.000979095453214</v>
      </c>
      <c r="P429" s="53">
        <f t="shared" si="108"/>
        <v>68.510572513183433</v>
      </c>
      <c r="Q429" t="s">
        <v>367</v>
      </c>
      <c r="R429" t="s">
        <v>376</v>
      </c>
      <c r="S429" s="38" t="s">
        <v>506</v>
      </c>
      <c r="T429" s="4">
        <v>100</v>
      </c>
      <c r="U429" s="4">
        <f t="shared" si="109"/>
        <v>87.163029525032087</v>
      </c>
      <c r="V429" s="4">
        <f t="shared" si="110"/>
        <v>80.46875</v>
      </c>
      <c r="W429" s="4">
        <f t="shared" si="111"/>
        <v>29.577464788732396</v>
      </c>
      <c r="X429" s="4">
        <f t="shared" si="112"/>
        <v>89.953785211267615</v>
      </c>
      <c r="Y429" s="4">
        <f t="shared" si="113"/>
        <v>83.259505686235528</v>
      </c>
      <c r="Z429" s="4">
        <f t="shared" si="114"/>
        <v>32.368220474967906</v>
      </c>
      <c r="AA429" s="4">
        <f t="shared" si="115"/>
        <v>-2.7907556862355278</v>
      </c>
      <c r="AB429" s="4">
        <f t="shared" si="116"/>
        <v>-2.7907556862355278</v>
      </c>
      <c r="AC429" s="4">
        <f t="shared" si="117"/>
        <v>-2.7907556862355101</v>
      </c>
      <c r="AF429">
        <v>1.62</v>
      </c>
      <c r="AG429">
        <v>2.4300000000000002</v>
      </c>
    </row>
    <row r="430" spans="1:35" ht="15" x14ac:dyDescent="0.25">
      <c r="A430">
        <v>1.76</v>
      </c>
      <c r="B430">
        <v>4.3</v>
      </c>
      <c r="C430">
        <v>4.47</v>
      </c>
      <c r="D430" s="48">
        <f t="shared" si="105"/>
        <v>2.4453604249140337E-2</v>
      </c>
      <c r="E430" s="49">
        <f>IF(OR($A430="",$B430="",$C430=""),"",A430*'MPTO_working_3-way'!$I429)</f>
        <v>1.8030383434784869</v>
      </c>
      <c r="F430" s="50">
        <f>IF(OR($A430="",$B430="",$C430=""),"",B430*'MPTO_working_3-way'!$I429)</f>
        <v>4.4051504982713032</v>
      </c>
      <c r="G430" s="51">
        <f>IF(OR($A430="",$B430="",$C430=""),"",C430*'MPTO_working_3-way'!$I429)</f>
        <v>4.5793076109936575</v>
      </c>
      <c r="H430" s="17"/>
      <c r="I430" s="21"/>
      <c r="J430" s="22"/>
      <c r="K430" s="17"/>
      <c r="L430" s="21"/>
      <c r="M430" s="22"/>
      <c r="N430" s="52">
        <f t="shared" si="106"/>
        <v>55.461937546528475</v>
      </c>
      <c r="O430" s="53">
        <f t="shared" si="107"/>
        <v>22.700700019044216</v>
      </c>
      <c r="P430" s="53">
        <f t="shared" si="108"/>
        <v>21.83736243442732</v>
      </c>
      <c r="Q430" t="s">
        <v>366</v>
      </c>
      <c r="R430" t="s">
        <v>374</v>
      </c>
      <c r="S430" s="38" t="s">
        <v>506</v>
      </c>
      <c r="T430" s="4">
        <v>100</v>
      </c>
      <c r="U430" s="4">
        <f t="shared" si="109"/>
        <v>43.181818181818187</v>
      </c>
      <c r="V430" s="4">
        <f t="shared" si="110"/>
        <v>76.744186046511629</v>
      </c>
      <c r="W430" s="4">
        <f t="shared" si="111"/>
        <v>77.628635346756155</v>
      </c>
      <c r="X430" s="4">
        <f t="shared" si="112"/>
        <v>45.627178606732222</v>
      </c>
      <c r="Y430" s="4">
        <f t="shared" si="113"/>
        <v>79.189546471425672</v>
      </c>
      <c r="Z430" s="4">
        <f t="shared" si="114"/>
        <v>80.073995771670198</v>
      </c>
      <c r="AA430" s="4">
        <f t="shared" si="115"/>
        <v>-2.4453604249140355</v>
      </c>
      <c r="AB430" s="4">
        <f t="shared" si="116"/>
        <v>-2.4453604249140426</v>
      </c>
      <c r="AC430" s="4">
        <f t="shared" si="117"/>
        <v>-2.4453604249140426</v>
      </c>
      <c r="AF430">
        <v>1.56</v>
      </c>
      <c r="AG430">
        <v>2.59</v>
      </c>
    </row>
    <row r="431" spans="1:35" ht="15" x14ac:dyDescent="0.25">
      <c r="A431">
        <v>13.36</v>
      </c>
      <c r="B431">
        <v>7.81</v>
      </c>
      <c r="C431">
        <v>1.18</v>
      </c>
      <c r="D431" s="48">
        <f t="shared" si="105"/>
        <v>5.0348899631237343E-2</v>
      </c>
      <c r="E431" s="49">
        <f>IF(OR($A431="",$B431="",$C431=""),"",A431*'MPTO_working_3-way'!$I430)</f>
        <v>14.032661299073331</v>
      </c>
      <c r="F431" s="50">
        <f>IF(OR($A431="",$B431="",$C431=""),"",B431*'MPTO_working_3-way'!$I430)</f>
        <v>8.2032249061199636</v>
      </c>
      <c r="G431" s="51">
        <f>IF(OR($A431="",$B431="",$C431=""),"",C431*'MPTO_working_3-way'!$I430)</f>
        <v>1.23941170156486</v>
      </c>
      <c r="H431" s="17"/>
      <c r="I431" s="21"/>
      <c r="J431" s="22"/>
      <c r="K431" s="17"/>
      <c r="L431" s="21"/>
      <c r="M431" s="22"/>
      <c r="N431" s="52">
        <f t="shared" si="106"/>
        <v>7.1262320003835384</v>
      </c>
      <c r="O431" s="53">
        <f t="shared" si="107"/>
        <v>12.19032772408759</v>
      </c>
      <c r="P431" s="53">
        <f t="shared" si="108"/>
        <v>80.683440275528866</v>
      </c>
      <c r="Q431" t="s">
        <v>368</v>
      </c>
      <c r="R431" t="s">
        <v>359</v>
      </c>
      <c r="S431" s="38" t="s">
        <v>506</v>
      </c>
      <c r="T431" s="4">
        <v>100</v>
      </c>
      <c r="U431" s="4">
        <f t="shared" si="109"/>
        <v>92.514970059880255</v>
      </c>
      <c r="V431" s="4">
        <f t="shared" si="110"/>
        <v>87.195902688860428</v>
      </c>
      <c r="W431" s="4">
        <f t="shared" si="111"/>
        <v>15.254237288135595</v>
      </c>
      <c r="X431" s="4">
        <f t="shared" si="112"/>
        <v>97.549860023003973</v>
      </c>
      <c r="Y431" s="4">
        <f t="shared" si="113"/>
        <v>92.230792651984174</v>
      </c>
      <c r="Z431" s="4">
        <f t="shared" si="114"/>
        <v>20.289127251259327</v>
      </c>
      <c r="AA431" s="4">
        <f t="shared" si="115"/>
        <v>-5.0348899631237174</v>
      </c>
      <c r="AB431" s="4">
        <f t="shared" si="116"/>
        <v>-5.0348899631237458</v>
      </c>
      <c r="AC431" s="4">
        <f t="shared" si="117"/>
        <v>-5.0348899631237316</v>
      </c>
      <c r="AF431">
        <v>1.23</v>
      </c>
      <c r="AG431">
        <v>4.16</v>
      </c>
    </row>
    <row r="432" spans="1:35" ht="15" x14ac:dyDescent="0.25">
      <c r="A432">
        <v>3.02</v>
      </c>
      <c r="B432">
        <v>3.73</v>
      </c>
      <c r="C432">
        <v>2.36</v>
      </c>
      <c r="D432" s="48">
        <f t="shared" si="105"/>
        <v>2.2951156119199956E-2</v>
      </c>
      <c r="E432" s="49">
        <f>IF(OR($A432="",$B432="",$C432=""),"",A432*'MPTO_working_3-way'!$I431)</f>
        <v>3.0893124914799839</v>
      </c>
      <c r="F432" s="50">
        <f>IF(OR($A432="",$B432="",$C432=""),"",B432*'MPTO_working_3-way'!$I431)</f>
        <v>3.815607812324616</v>
      </c>
      <c r="G432" s="51">
        <f>IF(OR($A432="",$B432="",$C432=""),"",C432*'MPTO_working_3-way'!$I431)</f>
        <v>2.4141647284413117</v>
      </c>
      <c r="H432" s="17"/>
      <c r="I432" s="21"/>
      <c r="J432" s="22"/>
      <c r="K432" s="17"/>
      <c r="L432" s="21"/>
      <c r="M432" s="22"/>
      <c r="N432" s="52">
        <f t="shared" si="106"/>
        <v>32.36966162399888</v>
      </c>
      <c r="O432" s="53">
        <f t="shared" si="107"/>
        <v>26.208144263934745</v>
      </c>
      <c r="P432" s="53">
        <f t="shared" si="108"/>
        <v>41.422194112066371</v>
      </c>
      <c r="Q432" t="s">
        <v>377</v>
      </c>
      <c r="R432" t="s">
        <v>386</v>
      </c>
      <c r="S432" s="38" t="s">
        <v>506</v>
      </c>
      <c r="T432" s="4">
        <v>100</v>
      </c>
      <c r="U432" s="4">
        <f t="shared" si="109"/>
        <v>66.88741721854305</v>
      </c>
      <c r="V432" s="4">
        <f t="shared" si="110"/>
        <v>73.190348525469176</v>
      </c>
      <c r="W432" s="4">
        <f t="shared" si="111"/>
        <v>57.627118644067799</v>
      </c>
      <c r="X432" s="4">
        <f t="shared" si="112"/>
        <v>69.182532830463046</v>
      </c>
      <c r="Y432" s="4">
        <f t="shared" si="113"/>
        <v>75.485464137389172</v>
      </c>
      <c r="Z432" s="4">
        <f t="shared" si="114"/>
        <v>59.922234255987796</v>
      </c>
      <c r="AA432" s="4">
        <f t="shared" si="115"/>
        <v>-2.2951156119199965</v>
      </c>
      <c r="AB432" s="4">
        <f t="shared" si="116"/>
        <v>-2.2951156119199965</v>
      </c>
      <c r="AC432" s="4">
        <f t="shared" si="117"/>
        <v>-2.2951156119199965</v>
      </c>
      <c r="AF432">
        <v>1.61</v>
      </c>
      <c r="AG432">
        <v>2.44</v>
      </c>
    </row>
    <row r="433" spans="1:33" ht="15" x14ac:dyDescent="0.25">
      <c r="A433">
        <v>3.39</v>
      </c>
      <c r="B433">
        <v>3.52</v>
      </c>
      <c r="C433">
        <v>2.23</v>
      </c>
      <c r="D433" s="48">
        <f t="shared" si="105"/>
        <v>2.7506653101914802E-2</v>
      </c>
      <c r="E433" s="49">
        <f>IF(OR($A433="",$B433="",$C433=""),"",A433*'MPTO_working_3-way'!$I432)</f>
        <v>3.4832475540154912</v>
      </c>
      <c r="F433" s="50">
        <f>IF(OR($A433="",$B433="",$C433=""),"",B433*'MPTO_working_3-way'!$I432)</f>
        <v>3.6168234189187403</v>
      </c>
      <c r="G433" s="51">
        <f>IF(OR($A433="",$B433="",$C433=""),"",C433*'MPTO_working_3-way'!$I432)</f>
        <v>2.2913398364172699</v>
      </c>
      <c r="H433" s="17"/>
      <c r="I433" s="21"/>
      <c r="J433" s="22"/>
      <c r="K433" s="17"/>
      <c r="L433" s="21"/>
      <c r="M433" s="22"/>
      <c r="N433" s="52">
        <f t="shared" si="106"/>
        <v>28.708840944916446</v>
      </c>
      <c r="O433" s="53">
        <f t="shared" si="107"/>
        <v>27.648571250928057</v>
      </c>
      <c r="P433" s="53">
        <f t="shared" si="108"/>
        <v>43.642587804155497</v>
      </c>
      <c r="Q433" t="s">
        <v>393</v>
      </c>
      <c r="R433" t="s">
        <v>364</v>
      </c>
      <c r="S433" s="38" t="s">
        <v>506</v>
      </c>
      <c r="T433" s="4">
        <v>100</v>
      </c>
      <c r="U433" s="4">
        <f t="shared" si="109"/>
        <v>70.501474926253692</v>
      </c>
      <c r="V433" s="4">
        <f t="shared" si="110"/>
        <v>71.590909090909093</v>
      </c>
      <c r="W433" s="4">
        <f t="shared" si="111"/>
        <v>55.156950672645742</v>
      </c>
      <c r="X433" s="4">
        <f t="shared" si="112"/>
        <v>73.252140236445172</v>
      </c>
      <c r="Y433" s="4">
        <f t="shared" si="113"/>
        <v>74.341574401100573</v>
      </c>
      <c r="Z433" s="4">
        <f t="shared" si="114"/>
        <v>57.907615982837221</v>
      </c>
      <c r="AA433" s="4">
        <f t="shared" si="115"/>
        <v>-2.7506653101914793</v>
      </c>
      <c r="AB433" s="4">
        <f t="shared" si="116"/>
        <v>-2.7506653101914793</v>
      </c>
      <c r="AC433" s="4">
        <f t="shared" si="117"/>
        <v>-2.7506653101914793</v>
      </c>
      <c r="AF433">
        <v>1.8</v>
      </c>
      <c r="AG433">
        <v>2.09</v>
      </c>
    </row>
    <row r="434" spans="1:33" ht="15" x14ac:dyDescent="0.25">
      <c r="A434">
        <v>3.31</v>
      </c>
      <c r="B434">
        <v>3.53</v>
      </c>
      <c r="C434">
        <v>2.2599999999999998</v>
      </c>
      <c r="D434" s="48">
        <f t="shared" si="105"/>
        <v>2.787879871174237E-2</v>
      </c>
      <c r="E434" s="49">
        <f>IF(OR($A434="",$B434="",$C434=""),"",A434*'MPTO_working_3-way'!$I433)</f>
        <v>3.4022788237358674</v>
      </c>
      <c r="F434" s="50">
        <f>IF(OR($A434="",$B434="",$C434=""),"",B434*'MPTO_working_3-way'!$I433)</f>
        <v>3.6284121594524503</v>
      </c>
      <c r="G434" s="51">
        <f>IF(OR($A434="",$B434="",$C434=""),"",C434*'MPTO_working_3-way'!$I433)</f>
        <v>2.3230060850885375</v>
      </c>
      <c r="H434" s="17"/>
      <c r="I434" s="21"/>
      <c r="J434" s="22"/>
      <c r="K434" s="17"/>
      <c r="L434" s="21"/>
      <c r="M434" s="22"/>
      <c r="N434" s="52">
        <f t="shared" si="106"/>
        <v>29.392064901428373</v>
      </c>
      <c r="O434" s="53">
        <f t="shared" si="107"/>
        <v>27.560264822585818</v>
      </c>
      <c r="P434" s="53">
        <f t="shared" si="108"/>
        <v>43.047670275985809</v>
      </c>
      <c r="Q434" t="s">
        <v>383</v>
      </c>
      <c r="R434" t="s">
        <v>394</v>
      </c>
      <c r="S434" s="38" t="s">
        <v>506</v>
      </c>
      <c r="T434" s="4">
        <v>100</v>
      </c>
      <c r="U434" s="4">
        <f t="shared" si="109"/>
        <v>69.78851963746223</v>
      </c>
      <c r="V434" s="4">
        <f t="shared" si="110"/>
        <v>71.671388101982998</v>
      </c>
      <c r="W434" s="4">
        <f t="shared" si="111"/>
        <v>55.752212389380524</v>
      </c>
      <c r="X434" s="4">
        <f t="shared" si="112"/>
        <v>72.57639950863647</v>
      </c>
      <c r="Y434" s="4">
        <f t="shared" si="113"/>
        <v>74.459267973157225</v>
      </c>
      <c r="Z434" s="4">
        <f t="shared" si="114"/>
        <v>58.540092260554765</v>
      </c>
      <c r="AA434" s="4">
        <f t="shared" si="115"/>
        <v>-2.7878798711742405</v>
      </c>
      <c r="AB434" s="4">
        <f t="shared" si="116"/>
        <v>-2.7878798711742263</v>
      </c>
      <c r="AC434" s="4">
        <f t="shared" si="117"/>
        <v>-2.7878798711742405</v>
      </c>
      <c r="AF434">
        <v>1.82</v>
      </c>
      <c r="AG434">
        <v>2.06</v>
      </c>
    </row>
    <row r="435" spans="1:33" ht="15" x14ac:dyDescent="0.25">
      <c r="A435">
        <v>2.54</v>
      </c>
      <c r="B435">
        <v>3.45</v>
      </c>
      <c r="C435">
        <v>2.9</v>
      </c>
      <c r="D435" s="48">
        <f t="shared" si="105"/>
        <v>2.8383446072239416E-2</v>
      </c>
      <c r="E435" s="49">
        <f>IF(OR($A435="",$B435="",$C435=""),"",A435*'MPTO_working_3-way'!$I434)</f>
        <v>2.6120939530234883</v>
      </c>
      <c r="F435" s="50">
        <f>IF(OR($A435="",$B435="",$C435=""),"",B435*'MPTO_working_3-way'!$I434)</f>
        <v>3.547922888949226</v>
      </c>
      <c r="G435" s="51">
        <f>IF(OR($A435="",$B435="",$C435=""),"",C435*'MPTO_working_3-way'!$I434)</f>
        <v>2.9823119936094944</v>
      </c>
      <c r="H435" s="17"/>
      <c r="I435" s="21"/>
      <c r="J435" s="22"/>
      <c r="K435" s="17"/>
      <c r="L435" s="21"/>
      <c r="M435" s="22"/>
      <c r="N435" s="52">
        <f t="shared" ref="N435:N498" si="118">(1/E435)* 100</f>
        <v>38.283462156577635</v>
      </c>
      <c r="O435" s="53">
        <f t="shared" ref="O435:O498" si="119">(1/F435)* 100</f>
        <v>28.185505471799189</v>
      </c>
      <c r="P435" s="53">
        <f t="shared" ref="P435:P498" si="120">(1/G435)* 100</f>
        <v>33.531032371623176</v>
      </c>
      <c r="Q435" t="s">
        <v>391</v>
      </c>
      <c r="R435" t="s">
        <v>380</v>
      </c>
      <c r="S435" s="38" t="s">
        <v>506</v>
      </c>
      <c r="T435" s="4">
        <v>100</v>
      </c>
      <c r="U435" s="4">
        <f t="shared" si="109"/>
        <v>60.629921259842511</v>
      </c>
      <c r="V435" s="4">
        <f t="shared" si="110"/>
        <v>71.014492753623188</v>
      </c>
      <c r="W435" s="4">
        <f t="shared" si="111"/>
        <v>65.517241379310349</v>
      </c>
      <c r="X435" s="4">
        <f t="shared" si="112"/>
        <v>63.468265867066464</v>
      </c>
      <c r="Y435" s="4">
        <f t="shared" si="113"/>
        <v>73.852837360847133</v>
      </c>
      <c r="Z435" s="4">
        <f t="shared" si="114"/>
        <v>68.35558598653428</v>
      </c>
      <c r="AA435" s="4">
        <f t="shared" si="115"/>
        <v>-2.8383446072239522</v>
      </c>
      <c r="AB435" s="4">
        <f t="shared" si="116"/>
        <v>-2.8383446072239451</v>
      </c>
      <c r="AC435" s="4">
        <f t="shared" si="117"/>
        <v>-2.8383446072239309</v>
      </c>
      <c r="AF435">
        <v>1.86</v>
      </c>
      <c r="AG435">
        <v>2.0299999999999998</v>
      </c>
    </row>
    <row r="436" spans="1:33" ht="15" x14ac:dyDescent="0.25">
      <c r="A436">
        <v>2.13</v>
      </c>
      <c r="B436">
        <v>3.33</v>
      </c>
      <c r="C436">
        <v>3.87</v>
      </c>
      <c r="D436" s="48">
        <f t="shared" si="105"/>
        <v>2.8181801191955014E-2</v>
      </c>
      <c r="E436" s="49">
        <f>IF(OR($A436="",$B436="",$C436=""),"",A436*'MPTO_working_3-way'!$I435)</f>
        <v>2.1900272365388642</v>
      </c>
      <c r="F436" s="50">
        <f>IF(OR($A436="",$B436="",$C436=""),"",B436*'MPTO_working_3-way'!$I435)</f>
        <v>3.4238453979692101</v>
      </c>
      <c r="G436" s="51">
        <f>IF(OR($A436="",$B436="",$C436=""),"",C436*'MPTO_working_3-way'!$I435)</f>
        <v>3.9790635706128659</v>
      </c>
      <c r="H436" s="17"/>
      <c r="I436" s="21"/>
      <c r="J436" s="22"/>
      <c r="K436" s="17"/>
      <c r="L436" s="21"/>
      <c r="M436" s="22"/>
      <c r="N436" s="52">
        <f t="shared" si="118"/>
        <v>45.661532574380566</v>
      </c>
      <c r="O436" s="53">
        <f t="shared" si="119"/>
        <v>29.206926241270452</v>
      </c>
      <c r="P436" s="53">
        <f t="shared" si="120"/>
        <v>25.131541184348993</v>
      </c>
      <c r="Q436" t="s">
        <v>395</v>
      </c>
      <c r="R436" t="s">
        <v>363</v>
      </c>
      <c r="S436" s="38" t="s">
        <v>506</v>
      </c>
      <c r="T436" s="4">
        <v>100</v>
      </c>
      <c r="U436" s="4">
        <f t="shared" si="109"/>
        <v>53.051643192488264</v>
      </c>
      <c r="V436" s="4">
        <f t="shared" si="110"/>
        <v>69.969969969969966</v>
      </c>
      <c r="W436" s="4">
        <f t="shared" si="111"/>
        <v>74.160206718346245</v>
      </c>
      <c r="X436" s="4">
        <f t="shared" si="112"/>
        <v>55.869823311683774</v>
      </c>
      <c r="Y436" s="4">
        <f t="shared" si="113"/>
        <v>72.788150089165484</v>
      </c>
      <c r="Z436" s="4">
        <f t="shared" si="114"/>
        <v>76.978386837541763</v>
      </c>
      <c r="AA436" s="4">
        <f t="shared" si="115"/>
        <v>-2.8181801191955103</v>
      </c>
      <c r="AB436" s="4">
        <f t="shared" si="116"/>
        <v>-2.8181801191955174</v>
      </c>
      <c r="AC436" s="4">
        <f t="shared" si="117"/>
        <v>-2.8181801191955174</v>
      </c>
      <c r="AF436">
        <v>1.7</v>
      </c>
      <c r="AG436">
        <v>2.2400000000000002</v>
      </c>
    </row>
    <row r="437" spans="1:33" ht="15" x14ac:dyDescent="0.25">
      <c r="A437">
        <v>9.8000000000000007</v>
      </c>
      <c r="B437">
        <v>5.91</v>
      </c>
      <c r="C437">
        <v>1.33</v>
      </c>
      <c r="D437" s="48">
        <f t="shared" si="105"/>
        <v>2.3125253307307414E-2</v>
      </c>
      <c r="E437" s="49">
        <f>IF(OR($A437="",$B437="",$C437=""),"",A437*'MPTO_working_3-way'!$I436)</f>
        <v>10.026627482411614</v>
      </c>
      <c r="F437" s="50">
        <f>IF(OR($A437="",$B437="",$C437=""),"",B437*'MPTO_working_3-way'!$I436)</f>
        <v>6.0466702470461868</v>
      </c>
      <c r="G437" s="51">
        <f>IF(OR($A437="",$B437="",$C437=""),"",C437*'MPTO_working_3-way'!$I436)</f>
        <v>1.360756586898719</v>
      </c>
      <c r="H437" s="17"/>
      <c r="I437" s="21"/>
      <c r="J437" s="22"/>
      <c r="K437" s="17"/>
      <c r="L437" s="21"/>
      <c r="M437" s="22"/>
      <c r="N437" s="52">
        <f t="shared" si="118"/>
        <v>9.9734432315767947</v>
      </c>
      <c r="O437" s="53">
        <f t="shared" si="119"/>
        <v>16.538027693646804</v>
      </c>
      <c r="P437" s="53">
        <f t="shared" si="120"/>
        <v>73.48852907477638</v>
      </c>
      <c r="Q437" t="s">
        <v>70</v>
      </c>
      <c r="R437" t="s">
        <v>68</v>
      </c>
      <c r="S437" s="38" t="s">
        <v>506</v>
      </c>
      <c r="T437" s="4">
        <v>100</v>
      </c>
      <c r="U437" s="4">
        <f t="shared" si="109"/>
        <v>89.795918367346943</v>
      </c>
      <c r="V437" s="4">
        <f t="shared" si="110"/>
        <v>83.079526226734345</v>
      </c>
      <c r="W437" s="4">
        <f t="shared" si="111"/>
        <v>24.81203007518797</v>
      </c>
      <c r="X437" s="4">
        <f t="shared" si="112"/>
        <v>92.108443698077679</v>
      </c>
      <c r="Y437" s="4">
        <f t="shared" si="113"/>
        <v>85.392051557465081</v>
      </c>
      <c r="Z437" s="4">
        <f t="shared" si="114"/>
        <v>27.124555405918709</v>
      </c>
      <c r="AA437" s="4">
        <f t="shared" si="115"/>
        <v>-2.3125253307307361</v>
      </c>
      <c r="AB437" s="4">
        <f t="shared" si="116"/>
        <v>-2.3125253307307361</v>
      </c>
      <c r="AC437" s="4">
        <f t="shared" si="117"/>
        <v>-2.3125253307307396</v>
      </c>
      <c r="AD437" s="45" t="s">
        <v>411</v>
      </c>
      <c r="AF437">
        <v>1.54</v>
      </c>
      <c r="AG437">
        <v>2.64</v>
      </c>
    </row>
    <row r="438" spans="1:33" ht="15" x14ac:dyDescent="0.25">
      <c r="A438">
        <v>6.32</v>
      </c>
      <c r="B438">
        <v>4.3899999999999997</v>
      </c>
      <c r="C438">
        <v>1.56</v>
      </c>
      <c r="D438" s="48">
        <f t="shared" si="105"/>
        <v>2.7043921928729064E-2</v>
      </c>
      <c r="E438" s="49">
        <f>IF(OR($A438="",$B438="",$C438=""),"",A438*'MPTO_working_3-way'!$I437)</f>
        <v>6.4909175865895676</v>
      </c>
      <c r="F438" s="50">
        <f>IF(OR($A438="",$B438="",$C438=""),"",B438*'MPTO_working_3-way'!$I437)</f>
        <v>4.5087228172671203</v>
      </c>
      <c r="G438" s="51">
        <f>IF(OR($A438="",$B438="",$C438=""),"",C438*'MPTO_working_3-way'!$I437)</f>
        <v>1.6021885182088174</v>
      </c>
      <c r="H438" s="17"/>
      <c r="I438" s="21"/>
      <c r="J438" s="22"/>
      <c r="K438" s="17"/>
      <c r="L438" s="21"/>
      <c r="M438" s="22"/>
      <c r="N438" s="52">
        <f t="shared" si="118"/>
        <v>15.406142300528208</v>
      </c>
      <c r="O438" s="53">
        <f t="shared" si="119"/>
        <v>22.179229917844708</v>
      </c>
      <c r="P438" s="53">
        <f t="shared" si="120"/>
        <v>62.414627781627097</v>
      </c>
      <c r="Q438" t="s">
        <v>73</v>
      </c>
      <c r="R438" t="s">
        <v>35</v>
      </c>
      <c r="S438" s="38" t="s">
        <v>506</v>
      </c>
      <c r="T438" s="4">
        <v>100</v>
      </c>
      <c r="U438" s="4">
        <f t="shared" si="109"/>
        <v>84.177215189873408</v>
      </c>
      <c r="V438" s="4">
        <f t="shared" si="110"/>
        <v>77.220956719817764</v>
      </c>
      <c r="W438" s="4">
        <f t="shared" si="111"/>
        <v>35.897435897435898</v>
      </c>
      <c r="X438" s="4">
        <f t="shared" si="112"/>
        <v>86.881607382746324</v>
      </c>
      <c r="Y438" s="4">
        <f t="shared" si="113"/>
        <v>79.92534891269068</v>
      </c>
      <c r="Z438" s="4">
        <f t="shared" si="114"/>
        <v>38.601828090308814</v>
      </c>
      <c r="AA438" s="4">
        <f t="shared" si="115"/>
        <v>-2.7043921928729162</v>
      </c>
      <c r="AB438" s="4">
        <f t="shared" si="116"/>
        <v>-2.7043921928729162</v>
      </c>
      <c r="AC438" s="4">
        <f t="shared" si="117"/>
        <v>-2.7043921928729162</v>
      </c>
      <c r="AF438">
        <v>1.71</v>
      </c>
      <c r="AG438">
        <v>2.25</v>
      </c>
    </row>
    <row r="439" spans="1:33" ht="15" x14ac:dyDescent="0.25">
      <c r="A439">
        <v>1.4</v>
      </c>
      <c r="B439">
        <v>5.32</v>
      </c>
      <c r="C439">
        <v>8.0299999999999994</v>
      </c>
      <c r="D439" s="48">
        <f t="shared" si="105"/>
        <v>2.6788640343074377E-2</v>
      </c>
      <c r="E439" s="49">
        <f>IF(OR($A439="",$B439="",$C439=""),"",A439*'MPTO_working_3-way'!$I438)</f>
        <v>1.4375040964803041</v>
      </c>
      <c r="F439" s="50">
        <f>IF(OR($A439="",$B439="",$C439=""),"",B439*'MPTO_working_3-way'!$I438)</f>
        <v>5.4625155666251564</v>
      </c>
      <c r="G439" s="51">
        <f>IF(OR($A439="",$B439="",$C439=""),"",C439*'MPTO_working_3-way'!$I438)</f>
        <v>8.2451127819548873</v>
      </c>
      <c r="H439" s="17"/>
      <c r="I439" s="21"/>
      <c r="J439" s="22"/>
      <c r="K439" s="17"/>
      <c r="L439" s="21"/>
      <c r="M439" s="22"/>
      <c r="N439" s="52">
        <f t="shared" si="118"/>
        <v>69.565019150100312</v>
      </c>
      <c r="O439" s="53">
        <f t="shared" si="119"/>
        <v>18.3065839868685</v>
      </c>
      <c r="P439" s="53">
        <f t="shared" si="120"/>
        <v>12.128396863031188</v>
      </c>
      <c r="Q439" t="s">
        <v>75</v>
      </c>
      <c r="R439" t="s">
        <v>72</v>
      </c>
      <c r="S439" s="38" t="s">
        <v>506</v>
      </c>
      <c r="T439" s="4">
        <v>100</v>
      </c>
      <c r="U439" s="4">
        <f t="shared" si="109"/>
        <v>28.571428571428573</v>
      </c>
      <c r="V439" s="4">
        <f t="shared" si="110"/>
        <v>81.203007518796994</v>
      </c>
      <c r="W439" s="4">
        <f t="shared" si="111"/>
        <v>87.546699875466999</v>
      </c>
      <c r="X439" s="4">
        <f t="shared" si="112"/>
        <v>31.250292605736007</v>
      </c>
      <c r="Y439" s="4">
        <f t="shared" si="113"/>
        <v>83.881871553104432</v>
      </c>
      <c r="Z439" s="4">
        <f t="shared" si="114"/>
        <v>90.225563909774436</v>
      </c>
      <c r="AA439" s="4">
        <f t="shared" si="115"/>
        <v>-2.6788640343074341</v>
      </c>
      <c r="AB439" s="4">
        <f t="shared" si="116"/>
        <v>-2.6788640343074377</v>
      </c>
      <c r="AC439" s="4">
        <f t="shared" si="117"/>
        <v>-2.6788640343074377</v>
      </c>
      <c r="AF439">
        <v>1.41</v>
      </c>
      <c r="AG439">
        <v>3.12</v>
      </c>
    </row>
    <row r="440" spans="1:33" ht="15" x14ac:dyDescent="0.25">
      <c r="A440">
        <v>3.64</v>
      </c>
      <c r="B440">
        <v>3.47</v>
      </c>
      <c r="C440">
        <v>2.15</v>
      </c>
      <c r="D440" s="48">
        <f t="shared" si="105"/>
        <v>2.8025991835388009E-2</v>
      </c>
      <c r="E440" s="49">
        <f>IF(OR($A440="",$B440="",$C440=""),"",A440*'MPTO_working_3-way'!$I439)</f>
        <v>3.7420146102808123</v>
      </c>
      <c r="F440" s="50">
        <f>IF(OR($A440="",$B440="",$C440=""),"",B440*'MPTO_working_3-way'!$I439)</f>
        <v>3.5672501916687964</v>
      </c>
      <c r="G440" s="51">
        <f>IF(OR($A440="",$B440="",$C440=""),"",C440*'MPTO_working_3-way'!$I439)</f>
        <v>2.2102558824460843</v>
      </c>
      <c r="H440" s="17"/>
      <c r="I440" s="21"/>
      <c r="J440" s="22"/>
      <c r="K440" s="17"/>
      <c r="L440" s="21"/>
      <c r="M440" s="22"/>
      <c r="N440" s="52">
        <f t="shared" si="118"/>
        <v>26.723572838347547</v>
      </c>
      <c r="O440" s="53">
        <f t="shared" si="119"/>
        <v>28.032796867891953</v>
      </c>
      <c r="P440" s="53">
        <f t="shared" si="120"/>
        <v>45.243630293760496</v>
      </c>
      <c r="Q440" t="s">
        <v>82</v>
      </c>
      <c r="R440" t="s">
        <v>37</v>
      </c>
      <c r="S440" s="38" t="s">
        <v>506</v>
      </c>
      <c r="T440" s="4">
        <v>100</v>
      </c>
      <c r="U440" s="4">
        <f t="shared" si="109"/>
        <v>72.527472527472526</v>
      </c>
      <c r="V440" s="4">
        <f t="shared" si="110"/>
        <v>71.181556195965413</v>
      </c>
      <c r="W440" s="4">
        <f t="shared" si="111"/>
        <v>53.488372093023258</v>
      </c>
      <c r="X440" s="4">
        <f t="shared" si="112"/>
        <v>75.330071711011328</v>
      </c>
      <c r="Y440" s="4">
        <f t="shared" si="113"/>
        <v>73.984155379504216</v>
      </c>
      <c r="Z440" s="4">
        <f t="shared" si="114"/>
        <v>56.290971276562054</v>
      </c>
      <c r="AA440" s="4">
        <f t="shared" si="115"/>
        <v>-2.8025991835388027</v>
      </c>
      <c r="AB440" s="4">
        <f t="shared" si="116"/>
        <v>-2.8025991835388027</v>
      </c>
      <c r="AC440" s="4">
        <f t="shared" si="117"/>
        <v>-2.8025991835387956</v>
      </c>
      <c r="AD440" s="45" t="s">
        <v>411</v>
      </c>
      <c r="AF440">
        <v>2.06</v>
      </c>
      <c r="AG440">
        <v>1.84</v>
      </c>
    </row>
    <row r="441" spans="1:33" ht="15" x14ac:dyDescent="0.25">
      <c r="A441">
        <v>3.47</v>
      </c>
      <c r="B441">
        <v>3.24</v>
      </c>
      <c r="C441">
        <v>2.3199999999999998</v>
      </c>
      <c r="D441" s="48">
        <f t="shared" si="105"/>
        <v>2.7860896107608557E-2</v>
      </c>
      <c r="E441" s="49">
        <f>IF(OR($A441="",$B441="",$C441=""),"",A441*'MPTO_working_3-way'!$I440)</f>
        <v>3.5666773094934019</v>
      </c>
      <c r="F441" s="50">
        <f>IF(OR($A441="",$B441="",$C441=""),"",B441*'MPTO_working_3-way'!$I440)</f>
        <v>3.3302693033886519</v>
      </c>
      <c r="G441" s="51">
        <f>IF(OR($A441="",$B441="",$C441=""),"",C441*'MPTO_working_3-way'!$I440)</f>
        <v>2.3846372789696515</v>
      </c>
      <c r="H441" s="17"/>
      <c r="I441" s="21"/>
      <c r="J441" s="22"/>
      <c r="K441" s="17"/>
      <c r="L441" s="21"/>
      <c r="M441" s="22"/>
      <c r="N441" s="52">
        <f t="shared" si="118"/>
        <v>28.037299515106302</v>
      </c>
      <c r="O441" s="53">
        <f t="shared" si="119"/>
        <v>30.027601641178659</v>
      </c>
      <c r="P441" s="53">
        <f t="shared" si="120"/>
        <v>41.935098843715032</v>
      </c>
      <c r="Q441" t="s">
        <v>45</v>
      </c>
      <c r="R441" t="s">
        <v>36</v>
      </c>
      <c r="S441" s="38" t="s">
        <v>506</v>
      </c>
      <c r="T441" s="4">
        <v>100</v>
      </c>
      <c r="U441" s="4">
        <f t="shared" si="109"/>
        <v>71.181556195965413</v>
      </c>
      <c r="V441" s="4">
        <f t="shared" si="110"/>
        <v>69.135802469135797</v>
      </c>
      <c r="W441" s="4">
        <f t="shared" si="111"/>
        <v>56.896551724137922</v>
      </c>
      <c r="X441" s="4">
        <f t="shared" si="112"/>
        <v>73.967645806726267</v>
      </c>
      <c r="Y441" s="4">
        <f t="shared" si="113"/>
        <v>71.921892079896651</v>
      </c>
      <c r="Z441" s="4">
        <f t="shared" si="114"/>
        <v>59.682641334898776</v>
      </c>
      <c r="AA441" s="4">
        <f t="shared" si="115"/>
        <v>-2.7860896107608539</v>
      </c>
      <c r="AB441" s="4">
        <f t="shared" si="116"/>
        <v>-2.7860896107608539</v>
      </c>
      <c r="AC441" s="4">
        <f t="shared" si="117"/>
        <v>-2.7860896107608539</v>
      </c>
      <c r="AF441">
        <v>2.38</v>
      </c>
      <c r="AG441">
        <v>1.63</v>
      </c>
    </row>
    <row r="442" spans="1:33" ht="15" x14ac:dyDescent="0.25">
      <c r="A442">
        <v>1.66</v>
      </c>
      <c r="B442">
        <v>3.75</v>
      </c>
      <c r="C442">
        <v>6.19</v>
      </c>
      <c r="D442" s="48">
        <f t="shared" si="105"/>
        <v>3.0627193750770498E-2</v>
      </c>
      <c r="E442" s="49">
        <f>IF(OR($A442="",$B442="",$C442=""),"",A442*'MPTO_working_3-way'!$I441)</f>
        <v>1.710841141626279</v>
      </c>
      <c r="F442" s="50">
        <f>IF(OR($A442="",$B442="",$C442=""),"",B442*'MPTO_working_3-way'!$I441)</f>
        <v>3.8648519765653893</v>
      </c>
      <c r="G442" s="51">
        <f>IF(OR($A442="",$B442="",$C442=""),"",C442*'MPTO_working_3-way'!$I441)</f>
        <v>6.3795823293172695</v>
      </c>
      <c r="H442" s="17"/>
      <c r="I442" s="21"/>
      <c r="J442" s="22"/>
      <c r="K442" s="17"/>
      <c r="L442" s="21"/>
      <c r="M442" s="22"/>
      <c r="N442" s="52">
        <f t="shared" si="118"/>
        <v>58.450780476872751</v>
      </c>
      <c r="O442" s="53">
        <f t="shared" si="119"/>
        <v>25.87421215776234</v>
      </c>
      <c r="P442" s="53">
        <f t="shared" si="120"/>
        <v>15.675007365364904</v>
      </c>
      <c r="Q442" t="s">
        <v>132</v>
      </c>
      <c r="R442" t="s">
        <v>79</v>
      </c>
      <c r="S442" s="38" t="s">
        <v>506</v>
      </c>
      <c r="T442" s="4">
        <v>100</v>
      </c>
      <c r="U442" s="4">
        <f t="shared" si="109"/>
        <v>39.759036144578317</v>
      </c>
      <c r="V442" s="4">
        <f t="shared" si="110"/>
        <v>73.333333333333329</v>
      </c>
      <c r="W442" s="4">
        <f t="shared" si="111"/>
        <v>83.844911147011302</v>
      </c>
      <c r="X442" s="4">
        <f t="shared" si="112"/>
        <v>42.821755519655355</v>
      </c>
      <c r="Y442" s="4">
        <f t="shared" si="113"/>
        <v>76.396052708410394</v>
      </c>
      <c r="Z442" s="4">
        <f t="shared" si="114"/>
        <v>86.907630522088368</v>
      </c>
      <c r="AA442" s="4">
        <f t="shared" si="115"/>
        <v>-3.0627193750770374</v>
      </c>
      <c r="AB442" s="4">
        <f t="shared" si="116"/>
        <v>-3.0627193750770658</v>
      </c>
      <c r="AC442" s="4">
        <f t="shared" si="117"/>
        <v>-3.0627193750770658</v>
      </c>
      <c r="AF442">
        <v>2.14</v>
      </c>
      <c r="AG442">
        <v>1.76</v>
      </c>
    </row>
    <row r="443" spans="1:33" ht="15" x14ac:dyDescent="0.25">
      <c r="A443">
        <v>5.03</v>
      </c>
      <c r="B443">
        <v>3.66</v>
      </c>
      <c r="C443">
        <v>1.79</v>
      </c>
      <c r="D443" s="48">
        <f t="shared" si="105"/>
        <v>3.0690418650595852E-2</v>
      </c>
      <c r="E443" s="49">
        <f>IF(OR($A443="",$B443="",$C443=""),"",A443*'MPTO_working_3-way'!$I442)</f>
        <v>5.1843728058124974</v>
      </c>
      <c r="F443" s="50">
        <f>IF(OR($A443="",$B443="",$C443=""),"",B443*'MPTO_working_3-way'!$I442)</f>
        <v>3.7723269322611808</v>
      </c>
      <c r="G443" s="51">
        <f>IF(OR($A443="",$B443="",$C443=""),"",C443*'MPTO_working_3-way'!$I442)</f>
        <v>1.8449358493845667</v>
      </c>
      <c r="H443" s="17"/>
      <c r="I443" s="21"/>
      <c r="J443" s="22"/>
      <c r="K443" s="17"/>
      <c r="L443" s="21"/>
      <c r="M443" s="22"/>
      <c r="N443" s="52">
        <f t="shared" si="118"/>
        <v>19.28873631307615</v>
      </c>
      <c r="O443" s="53">
        <f t="shared" si="119"/>
        <v>26.508837064145641</v>
      </c>
      <c r="P443" s="53">
        <f t="shared" si="120"/>
        <v>54.202426622778233</v>
      </c>
      <c r="Q443" t="s">
        <v>44</v>
      </c>
      <c r="R443" t="s">
        <v>42</v>
      </c>
      <c r="S443" s="38" t="s">
        <v>506</v>
      </c>
      <c r="T443" s="4">
        <v>100</v>
      </c>
      <c r="U443" s="4">
        <f t="shared" si="109"/>
        <v>80.119284294234589</v>
      </c>
      <c r="V443" s="4">
        <f t="shared" si="110"/>
        <v>72.67759562841529</v>
      </c>
      <c r="W443" s="4">
        <f t="shared" si="111"/>
        <v>44.134078212290497</v>
      </c>
      <c r="X443" s="4">
        <f t="shared" si="112"/>
        <v>83.188326159294192</v>
      </c>
      <c r="Y443" s="4">
        <f t="shared" si="113"/>
        <v>75.746637493474907</v>
      </c>
      <c r="Z443" s="4">
        <f t="shared" si="114"/>
        <v>47.2031200773501</v>
      </c>
      <c r="AA443" s="4">
        <f t="shared" si="115"/>
        <v>-3.069041865059603</v>
      </c>
      <c r="AB443" s="4">
        <f t="shared" si="116"/>
        <v>-3.0690418650596172</v>
      </c>
      <c r="AC443" s="4">
        <f t="shared" si="117"/>
        <v>-3.069041865059603</v>
      </c>
      <c r="AD443" s="45" t="s">
        <v>410</v>
      </c>
      <c r="AF443">
        <v>2.09</v>
      </c>
      <c r="AG443">
        <v>1.81</v>
      </c>
    </row>
    <row r="444" spans="1:33" ht="15" x14ac:dyDescent="0.25">
      <c r="A444">
        <v>2.48</v>
      </c>
      <c r="B444">
        <v>3.07</v>
      </c>
      <c r="C444">
        <v>3.35</v>
      </c>
      <c r="D444" s="48">
        <f t="shared" si="105"/>
        <v>2.7466168160981352E-2</v>
      </c>
      <c r="E444" s="49">
        <f>IF(OR($A444="",$B444="",$C444=""),"",A444*'MPTO_working_3-way'!$I443)</f>
        <v>2.5481160970392338</v>
      </c>
      <c r="F444" s="50">
        <f>IF(OR($A444="",$B444="",$C444=""),"",B444*'MPTO_working_3-way'!$I443)</f>
        <v>3.1543211362542127</v>
      </c>
      <c r="G444" s="51">
        <f>IF(OR($A444="",$B444="",$C444=""),"",C444*'MPTO_working_3-way'!$I443)</f>
        <v>3.4420116633392874</v>
      </c>
      <c r="H444" s="17"/>
      <c r="I444" s="21"/>
      <c r="J444" s="22"/>
      <c r="K444" s="17"/>
      <c r="L444" s="21"/>
      <c r="M444" s="22"/>
      <c r="N444" s="52">
        <f t="shared" si="118"/>
        <v>39.2446796738164</v>
      </c>
      <c r="O444" s="53">
        <f t="shared" si="119"/>
        <v>31.702542537806082</v>
      </c>
      <c r="P444" s="53">
        <f t="shared" si="120"/>
        <v>29.052777788377515</v>
      </c>
      <c r="Q444" t="s">
        <v>77</v>
      </c>
      <c r="R444" t="s">
        <v>40</v>
      </c>
      <c r="S444" s="38" t="s">
        <v>506</v>
      </c>
      <c r="T444" s="4">
        <v>100</v>
      </c>
      <c r="U444" s="4">
        <f t="shared" si="109"/>
        <v>59.677419354838712</v>
      </c>
      <c r="V444" s="4">
        <f t="shared" si="110"/>
        <v>67.426710097719877</v>
      </c>
      <c r="W444" s="4">
        <f t="shared" si="111"/>
        <v>70.149253731343279</v>
      </c>
      <c r="X444" s="4">
        <f t="shared" si="112"/>
        <v>62.424036170936844</v>
      </c>
      <c r="Y444" s="4">
        <f t="shared" si="113"/>
        <v>70.173326913818016</v>
      </c>
      <c r="Z444" s="4">
        <f t="shared" si="114"/>
        <v>72.895870547441419</v>
      </c>
      <c r="AA444" s="4">
        <f t="shared" si="115"/>
        <v>-2.7466168160981326</v>
      </c>
      <c r="AB444" s="4">
        <f t="shared" si="116"/>
        <v>-2.7466168160981397</v>
      </c>
      <c r="AC444" s="4">
        <f t="shared" si="117"/>
        <v>-2.7466168160981397</v>
      </c>
      <c r="AF444">
        <v>2.38</v>
      </c>
      <c r="AG444">
        <v>1.63</v>
      </c>
    </row>
    <row r="445" spans="1:33" ht="15" x14ac:dyDescent="0.25">
      <c r="A445">
        <v>2.02</v>
      </c>
      <c r="B445">
        <v>3.28</v>
      </c>
      <c r="C445">
        <v>4.38</v>
      </c>
      <c r="D445" s="48">
        <f t="shared" si="105"/>
        <v>2.823805601408802E-2</v>
      </c>
      <c r="E445" s="49">
        <f>IF(OR($A445="",$B445="",$C445=""),"",A445*'MPTO_working_3-way'!$I444)</f>
        <v>2.0770408731484578</v>
      </c>
      <c r="F445" s="50">
        <f>IF(OR($A445="",$B445="",$C445=""),"",B445*'MPTO_working_3-way'!$I444)</f>
        <v>3.3726208237262085</v>
      </c>
      <c r="G445" s="51">
        <f>IF(OR($A445="",$B445="",$C445=""),"",C445*'MPTO_working_3-way'!$I444)</f>
        <v>4.5036826853417056</v>
      </c>
      <c r="H445" s="17"/>
      <c r="I445" s="21"/>
      <c r="J445" s="22"/>
      <c r="K445" s="17"/>
      <c r="L445" s="21"/>
      <c r="M445" s="22"/>
      <c r="N445" s="52">
        <f t="shared" si="118"/>
        <v>48.145417498894084</v>
      </c>
      <c r="O445" s="53">
        <f t="shared" si="119"/>
        <v>29.65053150846526</v>
      </c>
      <c r="P445" s="53">
        <f t="shared" si="120"/>
        <v>22.204050992640649</v>
      </c>
      <c r="Q445" t="s">
        <v>76</v>
      </c>
      <c r="R445" t="s">
        <v>47</v>
      </c>
      <c r="S445" s="38" t="s">
        <v>506</v>
      </c>
      <c r="T445" s="4">
        <v>100</v>
      </c>
      <c r="U445" s="4">
        <f t="shared" si="109"/>
        <v>50.495049504950494</v>
      </c>
      <c r="V445" s="4">
        <f t="shared" si="110"/>
        <v>69.512195121951223</v>
      </c>
      <c r="W445" s="4">
        <f t="shared" si="111"/>
        <v>77.168949771689498</v>
      </c>
      <c r="X445" s="4">
        <f t="shared" si="112"/>
        <v>53.318855106359287</v>
      </c>
      <c r="Y445" s="4">
        <f t="shared" si="113"/>
        <v>72.336000723360002</v>
      </c>
      <c r="Z445" s="4">
        <f t="shared" si="114"/>
        <v>79.992755373098291</v>
      </c>
      <c r="AA445" s="4">
        <f t="shared" si="115"/>
        <v>-2.8238056014087931</v>
      </c>
      <c r="AB445" s="4">
        <f t="shared" si="116"/>
        <v>-2.8238056014087789</v>
      </c>
      <c r="AC445" s="4">
        <f t="shared" si="117"/>
        <v>-2.8238056014087931</v>
      </c>
      <c r="AF445">
        <v>2.4300000000000002</v>
      </c>
      <c r="AG445">
        <v>1.61</v>
      </c>
    </row>
    <row r="446" spans="1:33" ht="15" x14ac:dyDescent="0.25">
      <c r="A446">
        <v>2.1800000000000002</v>
      </c>
      <c r="B446">
        <v>3.23</v>
      </c>
      <c r="C446">
        <v>3.83</v>
      </c>
      <c r="D446" s="48">
        <f t="shared" si="105"/>
        <v>2.9409725294214706E-2</v>
      </c>
      <c r="E446" s="49">
        <f>IF(OR($A446="",$B446="",$C446=""),"",A446*'MPTO_working_3-way'!$I445)</f>
        <v>2.244113201141388</v>
      </c>
      <c r="F446" s="50">
        <f>IF(OR($A446="",$B446="",$C446=""),"",B446*'MPTO_working_3-way'!$I445)</f>
        <v>3.3249934127003136</v>
      </c>
      <c r="G446" s="51">
        <f>IF(OR($A446="",$B446="",$C446=""),"",C446*'MPTO_working_3-way'!$I445)</f>
        <v>3.9426392478768424</v>
      </c>
      <c r="H446" s="17"/>
      <c r="I446" s="21"/>
      <c r="J446" s="22"/>
      <c r="K446" s="17"/>
      <c r="L446" s="21"/>
      <c r="M446" s="22"/>
      <c r="N446" s="52">
        <f t="shared" si="118"/>
        <v>44.561031925278357</v>
      </c>
      <c r="O446" s="53">
        <f t="shared" si="119"/>
        <v>30.075247553283841</v>
      </c>
      <c r="P446" s="53">
        <f t="shared" si="120"/>
        <v>25.363720521437809</v>
      </c>
      <c r="Q446" t="s">
        <v>87</v>
      </c>
      <c r="R446" t="s">
        <v>80</v>
      </c>
      <c r="S446" s="38" t="s">
        <v>506</v>
      </c>
      <c r="T446" s="4">
        <v>100</v>
      </c>
      <c r="U446" s="4">
        <f t="shared" si="109"/>
        <v>54.128440366972484</v>
      </c>
      <c r="V446" s="4">
        <f t="shared" si="110"/>
        <v>69.040247678018574</v>
      </c>
      <c r="W446" s="4">
        <f t="shared" si="111"/>
        <v>73.890339425587456</v>
      </c>
      <c r="X446" s="4">
        <f t="shared" si="112"/>
        <v>57.069412896393956</v>
      </c>
      <c r="Y446" s="4">
        <f t="shared" si="113"/>
        <v>71.981220207440046</v>
      </c>
      <c r="Z446" s="4">
        <f t="shared" si="114"/>
        <v>76.831311955008943</v>
      </c>
      <c r="AA446" s="4">
        <f t="shared" si="115"/>
        <v>-2.9409725294214724</v>
      </c>
      <c r="AB446" s="4">
        <f t="shared" si="116"/>
        <v>-2.9409725294214724</v>
      </c>
      <c r="AC446" s="4">
        <f t="shared" si="117"/>
        <v>-2.9409725294214866</v>
      </c>
      <c r="AF446">
        <v>2.5299999999999998</v>
      </c>
      <c r="AG446">
        <v>1.56</v>
      </c>
    </row>
    <row r="447" spans="1:33" ht="15" x14ac:dyDescent="0.25">
      <c r="A447">
        <v>3.14</v>
      </c>
      <c r="B447">
        <v>3.16</v>
      </c>
      <c r="C447">
        <v>2.54</v>
      </c>
      <c r="D447" s="48">
        <f t="shared" si="105"/>
        <v>2.8627821183724311E-2</v>
      </c>
      <c r="E447" s="49">
        <f>IF(OR($A447="",$B447="",$C447=""),"",A447*'MPTO_working_3-way'!$I446)</f>
        <v>3.2298913585168947</v>
      </c>
      <c r="F447" s="50">
        <f>IF(OR($A447="",$B447="",$C447=""),"",B447*'MPTO_working_3-way'!$I446)</f>
        <v>3.250463914940569</v>
      </c>
      <c r="G447" s="51">
        <f>IF(OR($A447="",$B447="",$C447=""),"",C447*'MPTO_working_3-way'!$I446)</f>
        <v>2.61271466580666</v>
      </c>
      <c r="H447" s="17"/>
      <c r="I447" s="21"/>
      <c r="J447" s="22"/>
      <c r="K447" s="17"/>
      <c r="L447" s="21"/>
      <c r="M447" s="22"/>
      <c r="N447" s="52">
        <f t="shared" si="118"/>
        <v>30.960793692428751</v>
      </c>
      <c r="O447" s="53">
        <f t="shared" si="119"/>
        <v>30.764839301970344</v>
      </c>
      <c r="P447" s="53">
        <f t="shared" si="120"/>
        <v>38.274367005600894</v>
      </c>
      <c r="Q447" t="s">
        <v>85</v>
      </c>
      <c r="R447" t="s">
        <v>48</v>
      </c>
      <c r="S447" s="38" t="s">
        <v>506</v>
      </c>
      <c r="T447" s="4">
        <v>100</v>
      </c>
      <c r="U447" s="4">
        <f t="shared" si="109"/>
        <v>68.152866242038215</v>
      </c>
      <c r="V447" s="4">
        <f t="shared" si="110"/>
        <v>68.35443037974683</v>
      </c>
      <c r="W447" s="4">
        <f t="shared" si="111"/>
        <v>60.629921259842511</v>
      </c>
      <c r="X447" s="4">
        <f t="shared" si="112"/>
        <v>71.015648360410637</v>
      </c>
      <c r="Y447" s="4">
        <f t="shared" si="113"/>
        <v>71.217212498119252</v>
      </c>
      <c r="Z447" s="4">
        <f t="shared" si="114"/>
        <v>63.492703378214941</v>
      </c>
      <c r="AA447" s="4">
        <f t="shared" si="115"/>
        <v>-2.8627821183724222</v>
      </c>
      <c r="AB447" s="4">
        <f t="shared" si="116"/>
        <v>-2.8627821183724222</v>
      </c>
      <c r="AC447" s="4">
        <f t="shared" si="117"/>
        <v>-2.8627821183724294</v>
      </c>
      <c r="AF447">
        <v>2.2799999999999998</v>
      </c>
      <c r="AG447">
        <v>1.68</v>
      </c>
    </row>
    <row r="448" spans="1:33" ht="15" x14ac:dyDescent="0.25">
      <c r="A448">
        <v>1.88</v>
      </c>
      <c r="B448">
        <v>3.48</v>
      </c>
      <c r="C448">
        <v>4.78</v>
      </c>
      <c r="D448" s="48">
        <f t="shared" si="105"/>
        <v>2.8476236376603792E-2</v>
      </c>
      <c r="E448" s="49">
        <f>IF(OR($A448="",$B448="",$C448=""),"",A448*'MPTO_working_3-way'!$I447)</f>
        <v>1.9335353243880151</v>
      </c>
      <c r="F448" s="50">
        <f>IF(OR($A448="",$B448="",$C448=""),"",B448*'MPTO_working_3-way'!$I447)</f>
        <v>3.579097302590581</v>
      </c>
      <c r="G448" s="51">
        <f>IF(OR($A448="",$B448="",$C448=""),"",C448*'MPTO_working_3-way'!$I447)</f>
        <v>4.916116409880166</v>
      </c>
      <c r="H448" s="17"/>
      <c r="I448" s="21"/>
      <c r="J448" s="22"/>
      <c r="K448" s="17"/>
      <c r="L448" s="21"/>
      <c r="M448" s="22"/>
      <c r="N448" s="52">
        <f t="shared" si="118"/>
        <v>51.718734454283158</v>
      </c>
      <c r="O448" s="53">
        <f t="shared" si="119"/>
        <v>27.940005969555269</v>
      </c>
      <c r="P448" s="53">
        <f t="shared" si="120"/>
        <v>20.341259576161576</v>
      </c>
      <c r="Q448" t="s">
        <v>139</v>
      </c>
      <c r="R448" t="s">
        <v>290</v>
      </c>
      <c r="S448" s="38" t="s">
        <v>506</v>
      </c>
      <c r="T448" s="4">
        <v>100</v>
      </c>
      <c r="U448" s="4">
        <f t="shared" si="109"/>
        <v>46.808510638297875</v>
      </c>
      <c r="V448" s="4">
        <f t="shared" si="110"/>
        <v>71.264367816091948</v>
      </c>
      <c r="W448" s="4">
        <f t="shared" si="111"/>
        <v>79.079497907949786</v>
      </c>
      <c r="X448" s="4">
        <f t="shared" si="112"/>
        <v>49.656134275958252</v>
      </c>
      <c r="Y448" s="4">
        <f t="shared" si="113"/>
        <v>74.111991453752339</v>
      </c>
      <c r="Z448" s="4">
        <f t="shared" si="114"/>
        <v>81.927121545610177</v>
      </c>
      <c r="AA448" s="4">
        <f t="shared" si="115"/>
        <v>-2.8476236376603765</v>
      </c>
      <c r="AB448" s="4">
        <f t="shared" si="116"/>
        <v>-2.8476236376603907</v>
      </c>
      <c r="AC448" s="4">
        <f t="shared" si="117"/>
        <v>-2.8476236376603907</v>
      </c>
      <c r="AF448">
        <v>2.19</v>
      </c>
      <c r="AG448">
        <v>1.73</v>
      </c>
    </row>
    <row r="449" spans="1:33" ht="15" x14ac:dyDescent="0.25">
      <c r="A449">
        <v>2.4300000000000002</v>
      </c>
      <c r="B449">
        <v>3.46</v>
      </c>
      <c r="C449">
        <v>3.05</v>
      </c>
      <c r="D449" s="48">
        <f t="shared" si="105"/>
        <v>2.84088272443348E-2</v>
      </c>
      <c r="E449" s="49">
        <f>IF(OR($A449="",$B449="",$C449=""),"",A449*'MPTO_working_3-way'!$I448)</f>
        <v>2.4990334502037337</v>
      </c>
      <c r="F449" s="50">
        <f>IF(OR($A449="",$B449="",$C449=""),"",B449*'MPTO_working_3-way'!$I448)</f>
        <v>3.5582945422653984</v>
      </c>
      <c r="G449" s="51">
        <f>IF(OR($A449="",$B449="",$C449=""),"",C449*'MPTO_working_3-way'!$I448)</f>
        <v>3.136646923095221</v>
      </c>
      <c r="H449" s="17"/>
      <c r="I449" s="21"/>
      <c r="J449" s="22"/>
      <c r="K449" s="17"/>
      <c r="L449" s="21"/>
      <c r="M449" s="22"/>
      <c r="N449" s="52">
        <f t="shared" si="118"/>
        <v>40.01547077805121</v>
      </c>
      <c r="O449" s="53">
        <f t="shared" si="119"/>
        <v>28.103350864353889</v>
      </c>
      <c r="P449" s="53">
        <f t="shared" si="120"/>
        <v>31.881178357594901</v>
      </c>
      <c r="Q449" t="s">
        <v>81</v>
      </c>
      <c r="R449" t="s">
        <v>49</v>
      </c>
      <c r="S449" s="38" t="s">
        <v>506</v>
      </c>
      <c r="T449" s="4">
        <v>100</v>
      </c>
      <c r="U449" s="4">
        <f t="shared" si="109"/>
        <v>58.847736625514408</v>
      </c>
      <c r="V449" s="4">
        <f t="shared" si="110"/>
        <v>71.098265895953759</v>
      </c>
      <c r="W449" s="4">
        <f t="shared" si="111"/>
        <v>67.21311475409837</v>
      </c>
      <c r="X449" s="4">
        <f t="shared" si="112"/>
        <v>61.688619349947892</v>
      </c>
      <c r="Y449" s="4">
        <f t="shared" si="113"/>
        <v>73.939148620387243</v>
      </c>
      <c r="Z449" s="4">
        <f t="shared" si="114"/>
        <v>70.053997478531841</v>
      </c>
      <c r="AA449" s="4">
        <f t="shared" si="115"/>
        <v>-2.8408827244334844</v>
      </c>
      <c r="AB449" s="4">
        <f t="shared" si="116"/>
        <v>-2.8408827244334844</v>
      </c>
      <c r="AC449" s="4">
        <f t="shared" si="117"/>
        <v>-2.8408827244334702</v>
      </c>
      <c r="AF449">
        <v>1.94</v>
      </c>
      <c r="AG449">
        <v>1.94</v>
      </c>
    </row>
    <row r="450" spans="1:33" ht="15" x14ac:dyDescent="0.25">
      <c r="A450">
        <v>4.13</v>
      </c>
      <c r="B450">
        <v>3.44</v>
      </c>
      <c r="C450">
        <v>2.02</v>
      </c>
      <c r="D450" s="48">
        <f t="shared" si="105"/>
        <v>2.7877929974426507E-2</v>
      </c>
      <c r="E450" s="49">
        <f>IF(OR($A450="",$B450="",$C450=""),"",A450*'MPTO_working_3-way'!$I449)</f>
        <v>4.245135850794381</v>
      </c>
      <c r="F450" s="50">
        <f>IF(OR($A450="",$B450="",$C450=""),"",B450*'MPTO_working_3-way'!$I449)</f>
        <v>3.535900079112027</v>
      </c>
      <c r="G450" s="51">
        <f>IF(OR($A450="",$B450="",$C450=""),"",C450*'MPTO_working_3-way'!$I449)</f>
        <v>2.0763134185483416</v>
      </c>
      <c r="H450" s="17"/>
      <c r="I450" s="21"/>
      <c r="J450" s="22"/>
      <c r="K450" s="17"/>
      <c r="L450" s="21"/>
      <c r="M450" s="22"/>
      <c r="N450" s="52">
        <f t="shared" si="118"/>
        <v>23.5563721668147</v>
      </c>
      <c r="O450" s="53">
        <f t="shared" si="119"/>
        <v>28.281342165390903</v>
      </c>
      <c r="P450" s="53">
        <f t="shared" si="120"/>
        <v>48.162285667794407</v>
      </c>
      <c r="Q450" t="s">
        <v>289</v>
      </c>
      <c r="R450" t="s">
        <v>86</v>
      </c>
      <c r="S450" s="38" t="s">
        <v>506</v>
      </c>
      <c r="T450" s="4">
        <v>100</v>
      </c>
      <c r="U450" s="4">
        <f t="shared" si="109"/>
        <v>75.786924939467312</v>
      </c>
      <c r="V450" s="4">
        <f t="shared" si="110"/>
        <v>70.930232558139537</v>
      </c>
      <c r="W450" s="4">
        <f t="shared" si="111"/>
        <v>50.495049504950494</v>
      </c>
      <c r="X450" s="4">
        <f t="shared" si="112"/>
        <v>78.574717936909977</v>
      </c>
      <c r="Y450" s="4">
        <f t="shared" si="113"/>
        <v>73.718025555582187</v>
      </c>
      <c r="Z450" s="4">
        <f t="shared" si="114"/>
        <v>53.282842502393159</v>
      </c>
      <c r="AA450" s="4">
        <f t="shared" si="115"/>
        <v>-2.787792997442665</v>
      </c>
      <c r="AB450" s="4">
        <f t="shared" si="116"/>
        <v>-2.7877929974426507</v>
      </c>
      <c r="AC450" s="4">
        <f t="shared" si="117"/>
        <v>-2.787792997442665</v>
      </c>
      <c r="AF450">
        <v>2.08</v>
      </c>
      <c r="AG450">
        <v>1.81</v>
      </c>
    </row>
    <row r="451" spans="1:33" ht="15" x14ac:dyDescent="0.25">
      <c r="A451">
        <v>5.47</v>
      </c>
      <c r="B451">
        <v>3.58</v>
      </c>
      <c r="C451">
        <v>1.74</v>
      </c>
      <c r="D451" s="48">
        <f t="shared" si="105"/>
        <v>3.6857609106653477E-2</v>
      </c>
      <c r="E451" s="49">
        <f>IF(OR($A451="",$B451="",$C451=""),"",A451*'MPTO_working_3-way'!$I450)</f>
        <v>5.6716111218133944</v>
      </c>
      <c r="F451" s="50">
        <f>IF(OR($A451="",$B451="",$C451=""),"",B451*'MPTO_working_3-way'!$I450)</f>
        <v>3.7119502406018197</v>
      </c>
      <c r="G451" s="51">
        <f>IF(OR($A451="",$B451="",$C451=""),"",C451*'MPTO_working_3-way'!$I450)</f>
        <v>1.804132239845577</v>
      </c>
      <c r="H451" s="17"/>
      <c r="I451" s="21"/>
      <c r="J451" s="22"/>
      <c r="K451" s="17"/>
      <c r="L451" s="21"/>
      <c r="M451" s="22"/>
      <c r="N451" s="52">
        <f t="shared" si="118"/>
        <v>17.631674290113676</v>
      </c>
      <c r="O451" s="53">
        <f t="shared" si="119"/>
        <v>26.940016303609436</v>
      </c>
      <c r="P451" s="53">
        <f t="shared" si="120"/>
        <v>55.428309406276895</v>
      </c>
      <c r="Q451" t="s">
        <v>298</v>
      </c>
      <c r="R451" t="s">
        <v>307</v>
      </c>
      <c r="S451" s="38" t="s">
        <v>506</v>
      </c>
      <c r="T451" s="4">
        <v>100</v>
      </c>
      <c r="U451" s="4">
        <f t="shared" si="109"/>
        <v>81.71846435100548</v>
      </c>
      <c r="V451" s="4">
        <f t="shared" si="110"/>
        <v>72.067039106145245</v>
      </c>
      <c r="W451" s="4">
        <f t="shared" si="111"/>
        <v>42.528735632183903</v>
      </c>
      <c r="X451" s="4">
        <f t="shared" si="112"/>
        <v>85.404225261670845</v>
      </c>
      <c r="Y451" s="4">
        <f t="shared" si="113"/>
        <v>75.75280001681061</v>
      </c>
      <c r="Z451" s="4">
        <f t="shared" si="114"/>
        <v>46.214496542849261</v>
      </c>
      <c r="AA451" s="4">
        <f t="shared" si="115"/>
        <v>-3.6857609106653655</v>
      </c>
      <c r="AB451" s="4">
        <f t="shared" si="116"/>
        <v>-3.6857609106653655</v>
      </c>
      <c r="AC451" s="4">
        <f t="shared" si="117"/>
        <v>-3.6857609106653584</v>
      </c>
      <c r="AF451">
        <v>2.09</v>
      </c>
      <c r="AG451">
        <v>1.78</v>
      </c>
    </row>
    <row r="452" spans="1:33" ht="15" x14ac:dyDescent="0.25">
      <c r="A452">
        <v>2.91</v>
      </c>
      <c r="B452">
        <v>3.51</v>
      </c>
      <c r="C452">
        <v>2.4700000000000002</v>
      </c>
      <c r="D452" s="48">
        <f t="shared" si="105"/>
        <v>3.3401196179275505E-2</v>
      </c>
      <c r="E452" s="49">
        <f>IF(OR($A452="",$B452="",$C452=""),"",A452*'MPTO_working_3-way'!$I451)</f>
        <v>3.0071974808816919</v>
      </c>
      <c r="F452" s="50">
        <f>IF(OR($A452="",$B452="",$C452=""),"",B452*'MPTO_working_3-way'!$I451)</f>
        <v>3.6272381985892568</v>
      </c>
      <c r="G452" s="51">
        <f>IF(OR($A452="",$B452="",$C452=""),"",C452*'MPTO_working_3-way'!$I451)</f>
        <v>2.5525009545628108</v>
      </c>
      <c r="H452" s="17"/>
      <c r="I452" s="21"/>
      <c r="J452" s="22"/>
      <c r="K452" s="17"/>
      <c r="L452" s="21"/>
      <c r="M452" s="22"/>
      <c r="N452" s="52">
        <f t="shared" si="118"/>
        <v>33.253552729992514</v>
      </c>
      <c r="O452" s="53">
        <f t="shared" si="119"/>
        <v>27.569184741959614</v>
      </c>
      <c r="P452" s="53">
        <f t="shared" si="120"/>
        <v>39.177262528047862</v>
      </c>
      <c r="Q452" t="s">
        <v>297</v>
      </c>
      <c r="R452" t="s">
        <v>304</v>
      </c>
      <c r="S452" s="38" t="s">
        <v>506</v>
      </c>
      <c r="T452" s="4">
        <v>100</v>
      </c>
      <c r="U452" s="4">
        <f t="shared" si="109"/>
        <v>65.635738831615114</v>
      </c>
      <c r="V452" s="4">
        <f t="shared" si="110"/>
        <v>71.509971509971507</v>
      </c>
      <c r="W452" s="4">
        <f t="shared" si="111"/>
        <v>59.514170040485837</v>
      </c>
      <c r="X452" s="4">
        <f t="shared" si="112"/>
        <v>68.975858449542656</v>
      </c>
      <c r="Y452" s="4">
        <f t="shared" si="113"/>
        <v>74.850091127899049</v>
      </c>
      <c r="Z452" s="4">
        <f t="shared" si="114"/>
        <v>62.854289658413379</v>
      </c>
      <c r="AA452" s="4">
        <f t="shared" si="115"/>
        <v>-3.3401196179275416</v>
      </c>
      <c r="AB452" s="4">
        <f t="shared" si="116"/>
        <v>-3.3401196179275416</v>
      </c>
      <c r="AC452" s="4">
        <f t="shared" si="117"/>
        <v>-3.3401196179275416</v>
      </c>
      <c r="AF452">
        <v>2.0699999999999998</v>
      </c>
      <c r="AG452">
        <v>1.81</v>
      </c>
    </row>
    <row r="453" spans="1:33" ht="15" x14ac:dyDescent="0.25">
      <c r="A453">
        <v>2.5</v>
      </c>
      <c r="B453">
        <v>3.31</v>
      </c>
      <c r="C453">
        <v>3.02</v>
      </c>
      <c r="D453" s="48">
        <f t="shared" ref="D453:D516" si="121">IF(OR($A453="",$B453="",$C453=""),"",(1/A453)+(1/B453)+(1/C453)-1)</f>
        <v>3.3240631439947155E-2</v>
      </c>
      <c r="E453" s="49">
        <f>IF(OR($A453="",$B453="",$C453=""),"",A453*'MPTO_working_3-way'!$I452)</f>
        <v>2.5831015785998677</v>
      </c>
      <c r="F453" s="50">
        <f>IF(OR($A453="",$B453="",$C453=""),"",B453*'MPTO_working_3-way'!$I452)</f>
        <v>3.4200264900662249</v>
      </c>
      <c r="G453" s="51">
        <f>IF(OR($A453="",$B453="",$C453=""),"",C453*'MPTO_working_3-way'!$I452)</f>
        <v>3.1203867069486404</v>
      </c>
      <c r="H453" s="17"/>
      <c r="I453" s="21"/>
      <c r="J453" s="22"/>
      <c r="K453" s="17"/>
      <c r="L453" s="21"/>
      <c r="M453" s="22"/>
      <c r="N453" s="52">
        <f t="shared" si="118"/>
        <v>38.713150434526675</v>
      </c>
      <c r="O453" s="53">
        <f t="shared" si="119"/>
        <v>29.239539603116821</v>
      </c>
      <c r="P453" s="53">
        <f t="shared" si="120"/>
        <v>32.047309962356515</v>
      </c>
      <c r="Q453" t="s">
        <v>294</v>
      </c>
      <c r="R453" t="s">
        <v>299</v>
      </c>
      <c r="S453" s="38" t="s">
        <v>506</v>
      </c>
      <c r="T453" s="4">
        <v>100</v>
      </c>
      <c r="U453" s="4">
        <f t="shared" si="109"/>
        <v>60</v>
      </c>
      <c r="V453" s="4">
        <f t="shared" si="110"/>
        <v>69.78851963746223</v>
      </c>
      <c r="W453" s="4">
        <f t="shared" si="111"/>
        <v>66.88741721854305</v>
      </c>
      <c r="X453" s="4">
        <f t="shared" si="112"/>
        <v>63.324063143994721</v>
      </c>
      <c r="Y453" s="4">
        <f t="shared" si="113"/>
        <v>73.112582781456965</v>
      </c>
      <c r="Z453" s="4">
        <f t="shared" si="114"/>
        <v>70.21148036253777</v>
      </c>
      <c r="AA453" s="4">
        <f t="shared" si="115"/>
        <v>-3.3240631439947208</v>
      </c>
      <c r="AB453" s="4">
        <f t="shared" si="116"/>
        <v>-3.324063143994735</v>
      </c>
      <c r="AC453" s="4">
        <f t="shared" si="117"/>
        <v>-3.3240631439947208</v>
      </c>
      <c r="AF453">
        <v>2.04</v>
      </c>
      <c r="AG453">
        <v>1.84</v>
      </c>
    </row>
    <row r="454" spans="1:33" ht="15" x14ac:dyDescent="0.25">
      <c r="A454">
        <v>2.5299999999999998</v>
      </c>
      <c r="B454">
        <v>3.22</v>
      </c>
      <c r="C454">
        <v>3.06</v>
      </c>
      <c r="D454" s="48">
        <f t="shared" si="121"/>
        <v>3.2613308828142618E-2</v>
      </c>
      <c r="E454" s="49">
        <f>IF(OR($A454="",$B454="",$C454=""),"",A454*'MPTO_working_3-way'!$I453)</f>
        <v>2.6125116713352008</v>
      </c>
      <c r="F454" s="50">
        <f>IF(OR($A454="",$B454="",$C454=""),"",B454*'MPTO_working_3-way'!$I453)</f>
        <v>3.3250148544266196</v>
      </c>
      <c r="G454" s="51">
        <f>IF(OR($A454="",$B454="",$C454=""),"",C454*'MPTO_working_3-way'!$I453)</f>
        <v>3.1597967250141163</v>
      </c>
      <c r="H454" s="17"/>
      <c r="I454" s="21"/>
      <c r="J454" s="22"/>
      <c r="K454" s="17"/>
      <c r="L454" s="21"/>
      <c r="M454" s="22"/>
      <c r="N454" s="52">
        <f t="shared" si="118"/>
        <v>38.277340957827015</v>
      </c>
      <c r="O454" s="53">
        <f t="shared" si="119"/>
        <v>30.075053609721223</v>
      </c>
      <c r="P454" s="53">
        <f t="shared" si="120"/>
        <v>31.647605432451755</v>
      </c>
      <c r="Q454" t="s">
        <v>296</v>
      </c>
      <c r="R454" t="s">
        <v>300</v>
      </c>
      <c r="S454" s="38" t="s">
        <v>506</v>
      </c>
      <c r="T454" s="4">
        <v>100</v>
      </c>
      <c r="U454" s="4">
        <f t="shared" si="109"/>
        <v>60.474308300395251</v>
      </c>
      <c r="V454" s="4">
        <f t="shared" si="110"/>
        <v>68.944099378881987</v>
      </c>
      <c r="W454" s="4">
        <f t="shared" si="111"/>
        <v>67.320261437908499</v>
      </c>
      <c r="X454" s="4">
        <f t="shared" si="112"/>
        <v>63.735639183209514</v>
      </c>
      <c r="Y454" s="4">
        <f t="shared" si="113"/>
        <v>72.20543026169625</v>
      </c>
      <c r="Z454" s="4">
        <f t="shared" si="114"/>
        <v>70.581592320722763</v>
      </c>
      <c r="AA454" s="4">
        <f t="shared" si="115"/>
        <v>-3.2613308828142635</v>
      </c>
      <c r="AB454" s="4">
        <f t="shared" si="116"/>
        <v>-3.2613308828142635</v>
      </c>
      <c r="AC454" s="4">
        <f t="shared" si="117"/>
        <v>-3.2613308828142635</v>
      </c>
      <c r="AF454">
        <v>1.89</v>
      </c>
      <c r="AG454">
        <v>1.98</v>
      </c>
    </row>
    <row r="455" spans="1:33" ht="15" x14ac:dyDescent="0.25">
      <c r="A455">
        <v>2.04</v>
      </c>
      <c r="B455">
        <v>3.59</v>
      </c>
      <c r="C455">
        <v>3.77</v>
      </c>
      <c r="D455" s="48">
        <f t="shared" si="121"/>
        <v>3.3999599854719342E-2</v>
      </c>
      <c r="E455" s="49">
        <f>IF(OR($A455="",$B455="",$C455=""),"",A455*'MPTO_working_3-way'!$I454)</f>
        <v>2.1093591837036274</v>
      </c>
      <c r="F455" s="50">
        <f>IF(OR($A455="",$B455="",$C455=""),"",B455*'MPTO_working_3-way'!$I454)</f>
        <v>3.7120585634784424</v>
      </c>
      <c r="G455" s="51">
        <f>IF(OR($A455="",$B455="",$C455=""),"",C455*'MPTO_working_3-way'!$I454)</f>
        <v>3.8981784914522919</v>
      </c>
      <c r="H455" s="17"/>
      <c r="I455" s="21"/>
      <c r="J455" s="22"/>
      <c r="K455" s="17"/>
      <c r="L455" s="21"/>
      <c r="M455" s="22"/>
      <c r="N455" s="52">
        <f t="shared" si="118"/>
        <v>47.407762875367347</v>
      </c>
      <c r="O455" s="53">
        <f t="shared" si="119"/>
        <v>26.939230157590359</v>
      </c>
      <c r="P455" s="53">
        <f t="shared" si="120"/>
        <v>25.65300696704228</v>
      </c>
      <c r="Q455" t="s">
        <v>343</v>
      </c>
      <c r="R455" t="s">
        <v>293</v>
      </c>
      <c r="S455" s="38" t="s">
        <v>506</v>
      </c>
      <c r="T455" s="4">
        <v>100</v>
      </c>
      <c r="U455" s="4">
        <f t="shared" si="109"/>
        <v>50.980392156862742</v>
      </c>
      <c r="V455" s="4">
        <f t="shared" si="110"/>
        <v>72.14484679665739</v>
      </c>
      <c r="W455" s="4">
        <f t="shared" si="111"/>
        <v>73.474801061007966</v>
      </c>
      <c r="X455" s="4">
        <f t="shared" si="112"/>
        <v>54.380352142334665</v>
      </c>
      <c r="Y455" s="4">
        <f t="shared" si="113"/>
        <v>75.544806782129285</v>
      </c>
      <c r="Z455" s="4">
        <f t="shared" si="114"/>
        <v>76.874761046479875</v>
      </c>
      <c r="AA455" s="4">
        <f t="shared" si="115"/>
        <v>-3.3999599854719236</v>
      </c>
      <c r="AB455" s="4">
        <f t="shared" si="116"/>
        <v>-3.3999599854718952</v>
      </c>
      <c r="AC455" s="4">
        <f t="shared" si="117"/>
        <v>-3.3999599854719094</v>
      </c>
      <c r="AF455">
        <v>2.09</v>
      </c>
      <c r="AG455">
        <v>1.79</v>
      </c>
    </row>
    <row r="456" spans="1:33" ht="15" x14ac:dyDescent="0.25">
      <c r="A456">
        <v>2.02</v>
      </c>
      <c r="B456">
        <v>3.67</v>
      </c>
      <c r="C456">
        <v>3.74</v>
      </c>
      <c r="D456" s="48">
        <f t="shared" si="121"/>
        <v>3.4908748127577605E-2</v>
      </c>
      <c r="E456" s="49">
        <f>IF(OR($A456="",$B456="",$C456=""),"",A456*'MPTO_working_3-way'!$I455)</f>
        <v>2.0905156712177067</v>
      </c>
      <c r="F456" s="50">
        <f>IF(OR($A456="",$B456="",$C456=""),"",B456*'MPTO_working_3-way'!$I455)</f>
        <v>3.7981151056282099</v>
      </c>
      <c r="G456" s="51">
        <f>IF(OR($A456="",$B456="",$C456=""),"",C456*'MPTO_working_3-way'!$I455)</f>
        <v>3.8705587179971404</v>
      </c>
      <c r="H456" s="17"/>
      <c r="I456" s="21"/>
      <c r="J456" s="22"/>
      <c r="K456" s="17"/>
      <c r="L456" s="21"/>
      <c r="M456" s="22"/>
      <c r="N456" s="52">
        <f t="shared" si="118"/>
        <v>47.835087474733399</v>
      </c>
      <c r="O456" s="53">
        <f t="shared" si="119"/>
        <v>26.328849236774239</v>
      </c>
      <c r="P456" s="53">
        <f t="shared" si="120"/>
        <v>25.836063288492365</v>
      </c>
      <c r="Q456" t="s">
        <v>295</v>
      </c>
      <c r="R456" t="s">
        <v>302</v>
      </c>
      <c r="S456" s="38" t="s">
        <v>506</v>
      </c>
      <c r="T456" s="4">
        <v>100</v>
      </c>
      <c r="U456" s="4">
        <f t="shared" si="109"/>
        <v>50.495049504950494</v>
      </c>
      <c r="V456" s="4">
        <f t="shared" si="110"/>
        <v>72.752043596730246</v>
      </c>
      <c r="W456" s="4">
        <f t="shared" si="111"/>
        <v>73.262032085561486</v>
      </c>
      <c r="X456" s="4">
        <f t="shared" si="112"/>
        <v>53.985924317708253</v>
      </c>
      <c r="Y456" s="4">
        <f t="shared" si="113"/>
        <v>76.242918409487999</v>
      </c>
      <c r="Z456" s="4">
        <f t="shared" si="114"/>
        <v>76.752906898319267</v>
      </c>
      <c r="AA456" s="4">
        <f t="shared" si="115"/>
        <v>-3.4908748127577596</v>
      </c>
      <c r="AB456" s="4">
        <f t="shared" si="116"/>
        <v>-3.4908748127577525</v>
      </c>
      <c r="AC456" s="4">
        <f t="shared" si="117"/>
        <v>-3.4908748127577809</v>
      </c>
      <c r="AF456">
        <v>2</v>
      </c>
      <c r="AG456">
        <v>1.87</v>
      </c>
    </row>
    <row r="457" spans="1:33" ht="15" x14ac:dyDescent="0.25">
      <c r="A457">
        <v>1.62</v>
      </c>
      <c r="B457">
        <v>3.75</v>
      </c>
      <c r="C457">
        <v>6.55</v>
      </c>
      <c r="D457" s="48">
        <f t="shared" si="121"/>
        <v>3.6622373009141507E-2</v>
      </c>
      <c r="E457" s="49">
        <f>IF(OR($A457="",$B457="",$C457=""),"",A457*'MPTO_working_3-way'!$I456)</f>
        <v>1.6793282442748094</v>
      </c>
      <c r="F457" s="50">
        <f>IF(OR($A457="",$B457="",$C457=""),"",B457*'MPTO_working_3-way'!$I456)</f>
        <v>3.8873338987842807</v>
      </c>
      <c r="G457" s="51">
        <f>IF(OR($A457="",$B457="",$C457=""),"",C457*'MPTO_working_3-way'!$I456)</f>
        <v>6.7898765432098767</v>
      </c>
      <c r="H457" s="17"/>
      <c r="I457" s="21"/>
      <c r="J457" s="22"/>
      <c r="K457" s="17"/>
      <c r="L457" s="21"/>
      <c r="M457" s="22"/>
      <c r="N457" s="52">
        <f t="shared" si="118"/>
        <v>59.547619913451385</v>
      </c>
      <c r="O457" s="53">
        <f t="shared" si="119"/>
        <v>25.724571802611003</v>
      </c>
      <c r="P457" s="53">
        <f t="shared" si="120"/>
        <v>14.727808283937597</v>
      </c>
      <c r="Q457" t="s">
        <v>292</v>
      </c>
      <c r="R457" t="s">
        <v>306</v>
      </c>
      <c r="S457" s="38" t="s">
        <v>506</v>
      </c>
      <c r="T457" s="4">
        <v>100</v>
      </c>
      <c r="U457" s="4">
        <f t="shared" si="109"/>
        <v>38.271604938271601</v>
      </c>
      <c r="V457" s="4">
        <f t="shared" si="110"/>
        <v>73.333333333333329</v>
      </c>
      <c r="W457" s="4">
        <f t="shared" si="111"/>
        <v>84.732824427480921</v>
      </c>
      <c r="X457" s="4">
        <f t="shared" si="112"/>
        <v>41.933842239185751</v>
      </c>
      <c r="Y457" s="4">
        <f t="shared" si="113"/>
        <v>76.995570634247485</v>
      </c>
      <c r="Z457" s="4">
        <f t="shared" si="114"/>
        <v>88.395061728395063</v>
      </c>
      <c r="AA457" s="4">
        <f t="shared" si="115"/>
        <v>-3.6622373009141498</v>
      </c>
      <c r="AB457" s="4">
        <f t="shared" si="116"/>
        <v>-3.6622373009141569</v>
      </c>
      <c r="AC457" s="4">
        <f t="shared" si="117"/>
        <v>-3.6622373009141427</v>
      </c>
      <c r="AF457">
        <v>2.17</v>
      </c>
      <c r="AG457">
        <v>1.73</v>
      </c>
    </row>
    <row r="458" spans="1:33" ht="15" x14ac:dyDescent="0.25">
      <c r="A458">
        <v>1.78</v>
      </c>
      <c r="B458">
        <v>3.64</v>
      </c>
      <c r="C458">
        <v>4.99</v>
      </c>
      <c r="D458" s="48">
        <f t="shared" si="121"/>
        <v>3.6923829137469832E-2</v>
      </c>
      <c r="E458" s="49">
        <f>IF(OR($A458="",$B458="",$C458=""),"",A458*'MPTO_working_3-way'!$I457)</f>
        <v>1.8457244158646964</v>
      </c>
      <c r="F458" s="50">
        <f>IF(OR($A458="",$B458="",$C458=""),"",B458*'MPTO_working_3-way'!$I457)</f>
        <v>3.7744027380603904</v>
      </c>
      <c r="G458" s="51">
        <f>IF(OR($A458="",$B458="",$C458=""),"",C458*'MPTO_working_3-way'!$I457)</f>
        <v>5.1742499073959749</v>
      </c>
      <c r="H458" s="17"/>
      <c r="I458" s="21"/>
      <c r="J458" s="22"/>
      <c r="K458" s="17"/>
      <c r="L458" s="21"/>
      <c r="M458" s="22"/>
      <c r="N458" s="52">
        <f t="shared" si="118"/>
        <v>54.179269202088001</v>
      </c>
      <c r="O458" s="53">
        <f t="shared" si="119"/>
        <v>26.49425801640567</v>
      </c>
      <c r="P458" s="53">
        <f t="shared" si="120"/>
        <v>19.326472781506336</v>
      </c>
      <c r="Q458" t="s">
        <v>305</v>
      </c>
      <c r="R458" t="s">
        <v>43</v>
      </c>
      <c r="S458" s="38" t="s">
        <v>506</v>
      </c>
      <c r="T458" s="4">
        <v>100</v>
      </c>
      <c r="U458" s="4">
        <f t="shared" si="109"/>
        <v>43.820224719101127</v>
      </c>
      <c r="V458" s="4">
        <f t="shared" si="110"/>
        <v>72.527472527472526</v>
      </c>
      <c r="W458" s="4">
        <f t="shared" si="111"/>
        <v>79.959919839679344</v>
      </c>
      <c r="X458" s="4">
        <f t="shared" si="112"/>
        <v>47.512607632848109</v>
      </c>
      <c r="Y458" s="4">
        <f t="shared" si="113"/>
        <v>76.219855441219522</v>
      </c>
      <c r="Z458" s="4">
        <f t="shared" si="114"/>
        <v>83.652302753426341</v>
      </c>
      <c r="AA458" s="4">
        <f t="shared" si="115"/>
        <v>-3.6923829137469824</v>
      </c>
      <c r="AB458" s="4">
        <f t="shared" si="116"/>
        <v>-3.6923829137469966</v>
      </c>
      <c r="AC458" s="4">
        <f t="shared" si="117"/>
        <v>-3.6923829137469966</v>
      </c>
      <c r="AF458">
        <v>2.09</v>
      </c>
      <c r="AG458">
        <v>1.78</v>
      </c>
    </row>
    <row r="459" spans="1:33" ht="15" x14ac:dyDescent="0.25">
      <c r="A459">
        <v>2.56</v>
      </c>
      <c r="B459">
        <v>3.36</v>
      </c>
      <c r="C459">
        <v>2.9</v>
      </c>
      <c r="D459" s="48">
        <f t="shared" si="121"/>
        <v>3.3071633825944247E-2</v>
      </c>
      <c r="E459" s="49">
        <f>IF(OR($A459="",$B459="",$C459=""),"",A459*'MPTO_working_3-way'!$I458)</f>
        <v>2.6446633825944175</v>
      </c>
      <c r="F459" s="50">
        <f>IF(OR($A459="",$B459="",$C459=""),"",B459*'MPTO_working_3-way'!$I458)</f>
        <v>3.4711206896551725</v>
      </c>
      <c r="G459" s="51">
        <f>IF(OR($A459="",$B459="",$C459=""),"",C459*'MPTO_working_3-way'!$I458)</f>
        <v>2.9959077380952381</v>
      </c>
      <c r="H459" s="17"/>
      <c r="I459" s="21"/>
      <c r="J459" s="22"/>
      <c r="K459" s="17"/>
      <c r="L459" s="21"/>
      <c r="M459" s="22"/>
      <c r="N459" s="52">
        <f t="shared" si="118"/>
        <v>37.81199552961629</v>
      </c>
      <c r="O459" s="53">
        <f t="shared" si="119"/>
        <v>28.809139451136222</v>
      </c>
      <c r="P459" s="53">
        <f t="shared" si="120"/>
        <v>33.378865019247485</v>
      </c>
      <c r="Q459" t="s">
        <v>309</v>
      </c>
      <c r="R459" t="s">
        <v>472</v>
      </c>
      <c r="S459" s="38" t="s">
        <v>506</v>
      </c>
      <c r="T459" s="4">
        <v>100</v>
      </c>
      <c r="U459" s="4">
        <f t="shared" si="109"/>
        <v>60.9375</v>
      </c>
      <c r="V459" s="4">
        <f t="shared" si="110"/>
        <v>70.238095238095241</v>
      </c>
      <c r="W459" s="4">
        <f t="shared" si="111"/>
        <v>65.517241379310349</v>
      </c>
      <c r="X459" s="4">
        <f t="shared" si="112"/>
        <v>64.244663382594425</v>
      </c>
      <c r="Y459" s="4">
        <f t="shared" si="113"/>
        <v>73.545258620689651</v>
      </c>
      <c r="Z459" s="4">
        <f t="shared" si="114"/>
        <v>68.824404761904773</v>
      </c>
      <c r="AA459" s="4">
        <f t="shared" si="115"/>
        <v>-3.3071633825944247</v>
      </c>
      <c r="AB459" s="4">
        <f t="shared" si="116"/>
        <v>-3.3071633825944105</v>
      </c>
      <c r="AC459" s="4">
        <f t="shared" si="117"/>
        <v>-3.3071633825944247</v>
      </c>
      <c r="AF459">
        <v>2.0699999999999998</v>
      </c>
      <c r="AG459">
        <v>1.8</v>
      </c>
    </row>
    <row r="460" spans="1:33" ht="15" x14ac:dyDescent="0.25">
      <c r="A460">
        <v>3.56</v>
      </c>
      <c r="B460">
        <v>3.78</v>
      </c>
      <c r="C460">
        <v>2.04</v>
      </c>
      <c r="D460" s="48">
        <f t="shared" si="121"/>
        <v>3.5645219386131632E-2</v>
      </c>
      <c r="E460" s="49">
        <f>IF(OR($A460="",$B460="",$C460=""),"",A460*'MPTO_working_3-way'!$I459)</f>
        <v>3.6868969810146286</v>
      </c>
      <c r="F460" s="50">
        <f>IF(OR($A460="",$B460="",$C460=""),"",B460*'MPTO_working_3-way'!$I459)</f>
        <v>3.9147389292795776</v>
      </c>
      <c r="G460" s="51">
        <f>IF(OR($A460="",$B460="",$C460=""),"",C460*'MPTO_working_3-way'!$I459)</f>
        <v>2.1127162475477084</v>
      </c>
      <c r="H460" s="17"/>
      <c r="I460" s="21"/>
      <c r="J460" s="22"/>
      <c r="K460" s="17"/>
      <c r="L460" s="21"/>
      <c r="M460" s="22"/>
      <c r="N460" s="52">
        <f t="shared" si="118"/>
        <v>27.123079520513251</v>
      </c>
      <c r="O460" s="53">
        <f t="shared" si="119"/>
        <v>25.544487590747927</v>
      </c>
      <c r="P460" s="53">
        <f t="shared" si="120"/>
        <v>47.332432888738815</v>
      </c>
      <c r="Q460" t="s">
        <v>308</v>
      </c>
      <c r="R460" t="s">
        <v>83</v>
      </c>
      <c r="S460" s="38" t="s">
        <v>506</v>
      </c>
      <c r="T460" s="4">
        <v>100</v>
      </c>
      <c r="U460" s="4">
        <f t="shared" si="109"/>
        <v>71.910112359550567</v>
      </c>
      <c r="V460" s="4">
        <f t="shared" si="110"/>
        <v>73.544973544973558</v>
      </c>
      <c r="W460" s="4">
        <f t="shared" si="111"/>
        <v>50.980392156862742</v>
      </c>
      <c r="X460" s="4">
        <f t="shared" si="112"/>
        <v>75.474634298163707</v>
      </c>
      <c r="Y460" s="4">
        <f t="shared" si="113"/>
        <v>77.109495483586699</v>
      </c>
      <c r="Z460" s="4">
        <f t="shared" si="114"/>
        <v>54.544914095475903</v>
      </c>
      <c r="AA460" s="4">
        <f t="shared" si="115"/>
        <v>-3.5645219386131402</v>
      </c>
      <c r="AB460" s="4">
        <f t="shared" si="116"/>
        <v>-3.5645219386131402</v>
      </c>
      <c r="AC460" s="4">
        <f t="shared" si="117"/>
        <v>-3.5645219386131615</v>
      </c>
      <c r="AF460">
        <v>1.97</v>
      </c>
      <c r="AG460">
        <v>1.9</v>
      </c>
    </row>
    <row r="461" spans="1:33" ht="15" x14ac:dyDescent="0.25">
      <c r="A461">
        <v>2.08</v>
      </c>
      <c r="B461">
        <v>3.52</v>
      </c>
      <c r="C461">
        <v>3.72</v>
      </c>
      <c r="D461" s="48">
        <f t="shared" si="121"/>
        <v>3.3677344161215039E-2</v>
      </c>
      <c r="E461" s="49">
        <f>IF(OR($A461="",$B461="",$C461=""),"",A461*'MPTO_working_3-way'!$I460)</f>
        <v>2.1500488758553273</v>
      </c>
      <c r="F461" s="50">
        <f>IF(OR($A461="",$B461="",$C461=""),"",B461*'MPTO_working_3-way'!$I460)</f>
        <v>3.6385442514474771</v>
      </c>
      <c r="G461" s="51">
        <f>IF(OR($A461="",$B461="",$C461=""),"",C461*'MPTO_working_3-way'!$I460)</f>
        <v>3.84527972027972</v>
      </c>
      <c r="H461" s="17"/>
      <c r="I461" s="21"/>
      <c r="J461" s="22"/>
      <c r="K461" s="17"/>
      <c r="L461" s="21"/>
      <c r="M461" s="22"/>
      <c r="N461" s="52">
        <f t="shared" si="118"/>
        <v>46.510570584223693</v>
      </c>
      <c r="O461" s="53">
        <f t="shared" si="119"/>
        <v>27.483518981586723</v>
      </c>
      <c r="P461" s="53">
        <f t="shared" si="120"/>
        <v>26.005910434189587</v>
      </c>
      <c r="Q461" t="s">
        <v>84</v>
      </c>
      <c r="R461" t="s">
        <v>301</v>
      </c>
      <c r="S461" s="38" t="s">
        <v>506</v>
      </c>
      <c r="T461" s="4">
        <v>100</v>
      </c>
      <c r="U461" s="4">
        <f t="shared" si="109"/>
        <v>51.92307692307692</v>
      </c>
      <c r="V461" s="4">
        <f t="shared" si="110"/>
        <v>71.590909090909093</v>
      </c>
      <c r="W461" s="4">
        <f t="shared" si="111"/>
        <v>73.118279569892465</v>
      </c>
      <c r="X461" s="4">
        <f t="shared" si="112"/>
        <v>55.290811339198441</v>
      </c>
      <c r="Y461" s="4">
        <f t="shared" si="113"/>
        <v>74.958643507030601</v>
      </c>
      <c r="Z461" s="4">
        <f t="shared" si="114"/>
        <v>76.486013986013972</v>
      </c>
      <c r="AA461" s="4">
        <f t="shared" si="115"/>
        <v>-3.3677344161215217</v>
      </c>
      <c r="AB461" s="4">
        <f t="shared" si="116"/>
        <v>-3.3677344161215075</v>
      </c>
      <c r="AC461" s="4">
        <f t="shared" si="117"/>
        <v>-3.3677344161215075</v>
      </c>
      <c r="AF461">
        <v>1.98</v>
      </c>
      <c r="AG461">
        <v>1.89</v>
      </c>
    </row>
    <row r="462" spans="1:33" ht="15" x14ac:dyDescent="0.25">
      <c r="A462">
        <v>2.38</v>
      </c>
      <c r="B462">
        <v>3.35</v>
      </c>
      <c r="C462">
        <v>3.18</v>
      </c>
      <c r="D462" s="48">
        <f t="shared" si="121"/>
        <v>3.3140938718489332E-2</v>
      </c>
      <c r="E462" s="49">
        <f>IF(OR($A462="",$B462="",$C462=""),"",A462*'MPTO_working_3-way'!$I461)</f>
        <v>2.4588754341500043</v>
      </c>
      <c r="F462" s="50">
        <f>IF(OR($A462="",$B462="",$C462=""),"",B462*'MPTO_working_3-way'!$I461)</f>
        <v>3.4610221447069391</v>
      </c>
      <c r="G462" s="51">
        <f>IF(OR($A462="",$B462="",$C462=""),"",C462*'MPTO_working_3-way'!$I461)</f>
        <v>3.2853881851247961</v>
      </c>
      <c r="H462" s="17"/>
      <c r="I462" s="21"/>
      <c r="J462" s="22"/>
      <c r="K462" s="17"/>
      <c r="L462" s="21"/>
      <c r="M462" s="22"/>
      <c r="N462" s="52">
        <f t="shared" si="118"/>
        <v>40.668997953761114</v>
      </c>
      <c r="O462" s="53">
        <f t="shared" si="119"/>
        <v>28.893198546254162</v>
      </c>
      <c r="P462" s="53">
        <f t="shared" si="120"/>
        <v>30.437803499984728</v>
      </c>
      <c r="Q462" t="s">
        <v>327</v>
      </c>
      <c r="R462" t="s">
        <v>317</v>
      </c>
      <c r="S462" s="38" t="s">
        <v>506</v>
      </c>
      <c r="T462" s="4">
        <v>100</v>
      </c>
      <c r="U462" s="4">
        <f t="shared" si="109"/>
        <v>57.983193277310924</v>
      </c>
      <c r="V462" s="4">
        <f t="shared" si="110"/>
        <v>70.149253731343279</v>
      </c>
      <c r="W462" s="4">
        <f t="shared" si="111"/>
        <v>68.55345911949685</v>
      </c>
      <c r="X462" s="4">
        <f t="shared" si="112"/>
        <v>61.29728714915985</v>
      </c>
      <c r="Y462" s="4">
        <f t="shared" si="113"/>
        <v>73.463347603192219</v>
      </c>
      <c r="Z462" s="4">
        <f t="shared" si="114"/>
        <v>71.867552991345789</v>
      </c>
      <c r="AA462" s="4">
        <f t="shared" si="115"/>
        <v>-3.3140938718489252</v>
      </c>
      <c r="AB462" s="4">
        <f t="shared" si="116"/>
        <v>-3.3140938718489394</v>
      </c>
      <c r="AC462" s="4">
        <f t="shared" si="117"/>
        <v>-3.3140938718489394</v>
      </c>
      <c r="AD462" s="45" t="s">
        <v>411</v>
      </c>
      <c r="AF462">
        <v>2.0299999999999998</v>
      </c>
      <c r="AG462">
        <v>1.85</v>
      </c>
    </row>
    <row r="463" spans="1:33" ht="15" x14ac:dyDescent="0.25">
      <c r="A463">
        <v>2.62</v>
      </c>
      <c r="B463">
        <v>3.14</v>
      </c>
      <c r="C463">
        <v>3</v>
      </c>
      <c r="D463" s="48">
        <f t="shared" si="121"/>
        <v>3.3484060225928092E-2</v>
      </c>
      <c r="E463" s="49">
        <f>IF(OR($A463="",$B463="",$C463=""),"",A463*'MPTO_working_3-way'!$I462)</f>
        <v>2.7077282377919318</v>
      </c>
      <c r="F463" s="50">
        <f>IF(OR($A463="",$B463="",$C463=""),"",B463*'MPTO_working_3-way'!$I462)</f>
        <v>3.2451399491094142</v>
      </c>
      <c r="G463" s="51">
        <f>IF(OR($A463="",$B463="",$C463=""),"",C463*'MPTO_working_3-way'!$I462)</f>
        <v>3.1004521806777845</v>
      </c>
      <c r="H463" s="17"/>
      <c r="I463" s="21"/>
      <c r="J463" s="22"/>
      <c r="K463" s="17"/>
      <c r="L463" s="21"/>
      <c r="M463" s="22"/>
      <c r="N463" s="52">
        <f t="shared" si="118"/>
        <v>36.931328116423856</v>
      </c>
      <c r="O463" s="53">
        <f t="shared" si="119"/>
        <v>30.815311995232648</v>
      </c>
      <c r="P463" s="53">
        <f t="shared" si="120"/>
        <v>32.253359888343503</v>
      </c>
      <c r="Q463" t="s">
        <v>310</v>
      </c>
      <c r="R463" t="s">
        <v>314</v>
      </c>
      <c r="S463" s="38" t="s">
        <v>506</v>
      </c>
      <c r="T463" s="4">
        <v>100</v>
      </c>
      <c r="U463" s="4">
        <f t="shared" si="109"/>
        <v>61.832061068702288</v>
      </c>
      <c r="V463" s="4">
        <f t="shared" si="110"/>
        <v>68.152866242038215</v>
      </c>
      <c r="W463" s="4">
        <f t="shared" si="111"/>
        <v>66.666666666666657</v>
      </c>
      <c r="X463" s="4">
        <f t="shared" si="112"/>
        <v>65.180467091295114</v>
      </c>
      <c r="Y463" s="4">
        <f t="shared" si="113"/>
        <v>71.501272264631027</v>
      </c>
      <c r="Z463" s="4">
        <f t="shared" si="114"/>
        <v>70.015072689259483</v>
      </c>
      <c r="AA463" s="4">
        <f t="shared" si="115"/>
        <v>-3.348406022592826</v>
      </c>
      <c r="AB463" s="4">
        <f t="shared" si="116"/>
        <v>-3.3484060225928118</v>
      </c>
      <c r="AC463" s="4">
        <f t="shared" si="117"/>
        <v>-3.348406022592826</v>
      </c>
      <c r="AF463">
        <v>2.0499999999999998</v>
      </c>
      <c r="AG463">
        <v>1.83</v>
      </c>
    </row>
    <row r="464" spans="1:33" ht="15" x14ac:dyDescent="0.25">
      <c r="A464">
        <v>2.59</v>
      </c>
      <c r="B464">
        <v>3.33</v>
      </c>
      <c r="C464">
        <v>2.88</v>
      </c>
      <c r="D464" s="48">
        <f t="shared" si="121"/>
        <v>3.3622908622908732E-2</v>
      </c>
      <c r="E464" s="49">
        <f>IF(OR($A464="",$B464="",$C464=""),"",A464*'MPTO_working_3-way'!$I463)</f>
        <v>2.6770833333333335</v>
      </c>
      <c r="F464" s="50">
        <f>IF(OR($A464="",$B464="",$C464=""),"",B464*'MPTO_working_3-way'!$I463)</f>
        <v>3.441964285714286</v>
      </c>
      <c r="G464" s="51">
        <f>IF(OR($A464="",$B464="",$C464=""),"",C464*'MPTO_working_3-way'!$I463)</f>
        <v>2.9768339768339769</v>
      </c>
      <c r="H464" s="17"/>
      <c r="I464" s="21"/>
      <c r="J464" s="22"/>
      <c r="K464" s="17"/>
      <c r="L464" s="21"/>
      <c r="M464" s="22"/>
      <c r="N464" s="52">
        <f t="shared" si="118"/>
        <v>37.354085603112843</v>
      </c>
      <c r="O464" s="53">
        <f t="shared" si="119"/>
        <v>29.053177691309983</v>
      </c>
      <c r="P464" s="53">
        <f t="shared" si="120"/>
        <v>33.592736705577167</v>
      </c>
      <c r="Q464" t="s">
        <v>318</v>
      </c>
      <c r="R464" t="s">
        <v>313</v>
      </c>
      <c r="S464" s="38" t="s">
        <v>506</v>
      </c>
      <c r="T464" s="4">
        <v>100</v>
      </c>
      <c r="U464" s="4">
        <f t="shared" si="109"/>
        <v>61.389961389961393</v>
      </c>
      <c r="V464" s="4">
        <f t="shared" si="110"/>
        <v>69.969969969969966</v>
      </c>
      <c r="W464" s="4">
        <f t="shared" si="111"/>
        <v>65.277777777777771</v>
      </c>
      <c r="X464" s="4">
        <f t="shared" si="112"/>
        <v>64.752252252252248</v>
      </c>
      <c r="Y464" s="4">
        <f t="shared" si="113"/>
        <v>73.332260832260829</v>
      </c>
      <c r="Z464" s="4">
        <f t="shared" si="114"/>
        <v>68.640068640068648</v>
      </c>
      <c r="AA464" s="4">
        <f t="shared" si="115"/>
        <v>-3.3622908622908554</v>
      </c>
      <c r="AB464" s="4">
        <f t="shared" si="116"/>
        <v>-3.3622908622908625</v>
      </c>
      <c r="AC464" s="4">
        <f t="shared" si="117"/>
        <v>-3.3622908622908767</v>
      </c>
      <c r="AF464">
        <v>2.1</v>
      </c>
      <c r="AG464">
        <v>1.78</v>
      </c>
    </row>
    <row r="465" spans="1:35" ht="15" x14ac:dyDescent="0.25">
      <c r="A465">
        <v>2.93</v>
      </c>
      <c r="B465">
        <v>3.53</v>
      </c>
      <c r="C465">
        <v>2.4500000000000002</v>
      </c>
      <c r="D465" s="48">
        <f t="shared" si="121"/>
        <v>3.2746312613937345E-2</v>
      </c>
      <c r="E465" s="49">
        <f>IF(OR($A465="",$B465="",$C465=""),"",A465*'MPTO_working_3-way'!$I464)</f>
        <v>3.0259466959588366</v>
      </c>
      <c r="F465" s="50">
        <f>IF(OR($A465="",$B465="",$C465=""),"",B465*'MPTO_working_3-way'!$I464)</f>
        <v>3.6455944835271987</v>
      </c>
      <c r="G465" s="51">
        <f>IF(OR($A465="",$B465="",$C465=""),"",C465*'MPTO_working_3-way'!$I464)</f>
        <v>2.5302284659041465</v>
      </c>
      <c r="H465" s="17"/>
      <c r="I465" s="21"/>
      <c r="J465" s="22"/>
      <c r="K465" s="17"/>
      <c r="L465" s="21"/>
      <c r="M465" s="22"/>
      <c r="N465" s="52">
        <f t="shared" si="118"/>
        <v>33.047508779169966</v>
      </c>
      <c r="O465" s="53">
        <f t="shared" si="119"/>
        <v>27.430368476761473</v>
      </c>
      <c r="P465" s="53">
        <f t="shared" si="120"/>
        <v>39.522122744068575</v>
      </c>
      <c r="Q465" t="s">
        <v>325</v>
      </c>
      <c r="R465" t="s">
        <v>316</v>
      </c>
      <c r="S465" s="38" t="s">
        <v>506</v>
      </c>
      <c r="T465" s="4">
        <v>100</v>
      </c>
      <c r="U465" s="4">
        <f t="shared" si="109"/>
        <v>65.870307167235495</v>
      </c>
      <c r="V465" s="4">
        <f t="shared" si="110"/>
        <v>71.671388101982998</v>
      </c>
      <c r="W465" s="4">
        <f t="shared" si="111"/>
        <v>59.183673469387763</v>
      </c>
      <c r="X465" s="4">
        <f t="shared" si="112"/>
        <v>69.144938428629231</v>
      </c>
      <c r="Y465" s="4">
        <f t="shared" si="113"/>
        <v>74.946019363376749</v>
      </c>
      <c r="Z465" s="4">
        <f t="shared" si="114"/>
        <v>62.458304730781499</v>
      </c>
      <c r="AA465" s="4">
        <f t="shared" si="115"/>
        <v>-3.2746312613937363</v>
      </c>
      <c r="AB465" s="4">
        <f t="shared" si="116"/>
        <v>-3.2746312613937505</v>
      </c>
      <c r="AC465" s="4">
        <f t="shared" si="117"/>
        <v>-3.2746312613937363</v>
      </c>
      <c r="AF465">
        <v>1.98</v>
      </c>
      <c r="AG465">
        <v>1.89</v>
      </c>
    </row>
    <row r="466" spans="1:35" ht="15" x14ac:dyDescent="0.25">
      <c r="A466">
        <v>2.4700000000000002</v>
      </c>
      <c r="B466">
        <v>3.36</v>
      </c>
      <c r="C466">
        <v>3.03</v>
      </c>
      <c r="D466" s="48">
        <f t="shared" si="121"/>
        <v>3.2510350514519448E-2</v>
      </c>
      <c r="E466" s="49">
        <f>IF(OR($A466="",$B466="",$C466=""),"",A466*'MPTO_working_3-way'!$I465)</f>
        <v>2.5503005657708631</v>
      </c>
      <c r="F466" s="50">
        <f>IF(OR($A466="",$B466="",$C466=""),"",B466*'MPTO_working_3-way'!$I465)</f>
        <v>3.4692347777287851</v>
      </c>
      <c r="G466" s="51">
        <f>IF(OR($A466="",$B466="",$C466=""),"",C466*'MPTO_working_3-way'!$I465)</f>
        <v>3.1285063620589937</v>
      </c>
      <c r="H466" s="17"/>
      <c r="I466" s="21"/>
      <c r="J466" s="22"/>
      <c r="K466" s="17"/>
      <c r="L466" s="21"/>
      <c r="M466" s="22"/>
      <c r="N466" s="52">
        <f t="shared" si="118"/>
        <v>39.211064508301845</v>
      </c>
      <c r="O466" s="53">
        <f t="shared" si="119"/>
        <v>28.824800397471893</v>
      </c>
      <c r="P466" s="53">
        <f t="shared" si="120"/>
        <v>31.964135094226258</v>
      </c>
      <c r="Q466" t="s">
        <v>323</v>
      </c>
      <c r="R466" t="s">
        <v>312</v>
      </c>
      <c r="S466" s="38" t="s">
        <v>506</v>
      </c>
      <c r="T466" s="4">
        <v>100</v>
      </c>
      <c r="U466" s="4">
        <f t="shared" si="109"/>
        <v>59.514170040485837</v>
      </c>
      <c r="V466" s="4">
        <f t="shared" si="110"/>
        <v>70.238095238095241</v>
      </c>
      <c r="W466" s="4">
        <f t="shared" si="111"/>
        <v>66.996699669967001</v>
      </c>
      <c r="X466" s="4">
        <f t="shared" si="112"/>
        <v>62.765205091937773</v>
      </c>
      <c r="Y466" s="4">
        <f t="shared" si="113"/>
        <v>73.489130289547177</v>
      </c>
      <c r="Z466" s="4">
        <f t="shared" si="114"/>
        <v>70.247734721418936</v>
      </c>
      <c r="AA466" s="4">
        <f t="shared" si="115"/>
        <v>-3.2510350514519359</v>
      </c>
      <c r="AB466" s="4">
        <f t="shared" si="116"/>
        <v>-3.2510350514519359</v>
      </c>
      <c r="AC466" s="4">
        <f t="shared" si="117"/>
        <v>-3.2510350514519359</v>
      </c>
      <c r="AF466">
        <v>2</v>
      </c>
      <c r="AG466">
        <v>1.88</v>
      </c>
    </row>
    <row r="467" spans="1:35" ht="15" x14ac:dyDescent="0.25">
      <c r="A467">
        <v>2.5499999999999998</v>
      </c>
      <c r="B467">
        <v>3.29</v>
      </c>
      <c r="C467">
        <v>2.96</v>
      </c>
      <c r="D467" s="48">
        <f t="shared" si="121"/>
        <v>3.3946068364091087E-2</v>
      </c>
      <c r="E467" s="49">
        <f>IF(OR($A467="",$B467="",$C467=""),"",A467*'MPTO_working_3-way'!$I466)</f>
        <v>2.6365624743284322</v>
      </c>
      <c r="F467" s="50">
        <f>IF(OR($A467="",$B467="",$C467=""),"",B467*'MPTO_working_3-way'!$I466)</f>
        <v>3.4016825649178597</v>
      </c>
      <c r="G467" s="51">
        <f>IF(OR($A467="",$B467="",$C467=""),"",C467*'MPTO_working_3-way'!$I466)</f>
        <v>3.0604803623577097</v>
      </c>
      <c r="H467" s="17"/>
      <c r="I467" s="21"/>
      <c r="J467" s="22"/>
      <c r="K467" s="17"/>
      <c r="L467" s="21"/>
      <c r="M467" s="22"/>
      <c r="N467" s="52">
        <f t="shared" si="118"/>
        <v>37.928173890691262</v>
      </c>
      <c r="O467" s="53">
        <f t="shared" si="119"/>
        <v>29.397216845368607</v>
      </c>
      <c r="P467" s="53">
        <f t="shared" si="120"/>
        <v>32.674609263940106</v>
      </c>
      <c r="Q467" t="s">
        <v>320</v>
      </c>
      <c r="R467" t="s">
        <v>332</v>
      </c>
      <c r="S467" s="38" t="s">
        <v>506</v>
      </c>
      <c r="T467" s="4">
        <v>100</v>
      </c>
      <c r="U467" s="4">
        <f t="shared" si="109"/>
        <v>60.784313725490193</v>
      </c>
      <c r="V467" s="4">
        <f t="shared" si="110"/>
        <v>69.6048632218845</v>
      </c>
      <c r="W467" s="4">
        <f t="shared" si="111"/>
        <v>66.21621621621621</v>
      </c>
      <c r="X467" s="4">
        <f t="shared" si="112"/>
        <v>64.17892056189929</v>
      </c>
      <c r="Y467" s="4">
        <f t="shared" si="113"/>
        <v>72.999470058293596</v>
      </c>
      <c r="Z467" s="4">
        <f t="shared" si="114"/>
        <v>69.610823052625321</v>
      </c>
      <c r="AA467" s="4">
        <f t="shared" si="115"/>
        <v>-3.3946068364090962</v>
      </c>
      <c r="AB467" s="4">
        <f t="shared" si="116"/>
        <v>-3.3946068364090962</v>
      </c>
      <c r="AC467" s="4">
        <f t="shared" si="117"/>
        <v>-3.3946068364091104</v>
      </c>
      <c r="AF467">
        <v>2.0699999999999998</v>
      </c>
      <c r="AG467">
        <v>1.82</v>
      </c>
    </row>
    <row r="468" spans="1:35" ht="15" x14ac:dyDescent="0.25">
      <c r="A468">
        <v>2.41</v>
      </c>
      <c r="B468">
        <v>3.6</v>
      </c>
      <c r="C468">
        <v>2.94</v>
      </c>
      <c r="D468" s="48">
        <f t="shared" si="121"/>
        <v>3.2851591535645985E-2</v>
      </c>
      <c r="E468" s="49">
        <f>IF(OR($A468="",$B468="",$C468=""),"",A468*'MPTO_working_3-way'!$I467)</f>
        <v>2.489172335600907</v>
      </c>
      <c r="F468" s="50">
        <f>IF(OR($A468="",$B468="",$C468=""),"",B468*'MPTO_working_3-way'!$I467)</f>
        <v>3.7182657295283255</v>
      </c>
      <c r="G468" s="51">
        <f>IF(OR($A468="",$B468="",$C468=""),"",C468*'MPTO_working_3-way'!$I467)</f>
        <v>3.0365836791147993</v>
      </c>
      <c r="H468" s="17"/>
      <c r="I468" s="21"/>
      <c r="J468" s="22"/>
      <c r="K468" s="17"/>
      <c r="L468" s="21"/>
      <c r="M468" s="22"/>
      <c r="N468" s="52">
        <f t="shared" si="118"/>
        <v>40.173996219453869</v>
      </c>
      <c r="O468" s="53">
        <f t="shared" si="119"/>
        <v>26.894258580245513</v>
      </c>
      <c r="P468" s="53">
        <f t="shared" si="120"/>
        <v>32.931745200300625</v>
      </c>
      <c r="Q468" t="s">
        <v>329</v>
      </c>
      <c r="R468" t="s">
        <v>331</v>
      </c>
      <c r="S468" s="38" t="s">
        <v>506</v>
      </c>
      <c r="T468" s="4">
        <v>100</v>
      </c>
      <c r="U468" s="4">
        <f t="shared" si="109"/>
        <v>58.50622406639004</v>
      </c>
      <c r="V468" s="4">
        <f t="shared" si="110"/>
        <v>72.222222222222229</v>
      </c>
      <c r="W468" s="4">
        <f t="shared" si="111"/>
        <v>65.986394557823132</v>
      </c>
      <c r="X468" s="4">
        <f t="shared" si="112"/>
        <v>61.791383219954653</v>
      </c>
      <c r="Y468" s="4">
        <f t="shared" si="113"/>
        <v>75.507381375786835</v>
      </c>
      <c r="Z468" s="4">
        <f t="shared" si="114"/>
        <v>69.271553711387739</v>
      </c>
      <c r="AA468" s="4">
        <f t="shared" si="115"/>
        <v>-3.2851591535646136</v>
      </c>
      <c r="AB468" s="4">
        <f t="shared" si="116"/>
        <v>-3.2851591535646065</v>
      </c>
      <c r="AC468" s="4">
        <f t="shared" si="117"/>
        <v>-3.2851591535646065</v>
      </c>
      <c r="AF468">
        <v>2.23</v>
      </c>
      <c r="AG468">
        <v>1.69</v>
      </c>
    </row>
    <row r="469" spans="1:35" ht="15" x14ac:dyDescent="0.25">
      <c r="A469">
        <v>1.89</v>
      </c>
      <c r="B469">
        <v>3.75</v>
      </c>
      <c r="C469">
        <v>4.1399999999999997</v>
      </c>
      <c r="D469" s="48">
        <f t="shared" si="121"/>
        <v>3.7313089487002626E-2</v>
      </c>
      <c r="E469" s="49">
        <f>IF(OR($A469="",$B469="",$C469=""),"",A469*'MPTO_working_3-way'!$I468)</f>
        <v>1.9605217391304348</v>
      </c>
      <c r="F469" s="50">
        <f>IF(OR($A469="",$B469="",$C469=""),"",B469*'MPTO_working_3-way'!$I468)</f>
        <v>3.88992408557626</v>
      </c>
      <c r="G469" s="51">
        <f>IF(OR($A469="",$B469="",$C469=""),"",C469*'MPTO_working_3-way'!$I468)</f>
        <v>4.2944761904761908</v>
      </c>
      <c r="H469" s="17"/>
      <c r="I469" s="21"/>
      <c r="J469" s="22"/>
      <c r="K469" s="17"/>
      <c r="L469" s="21"/>
      <c r="M469" s="22"/>
      <c r="N469" s="52">
        <f t="shared" si="118"/>
        <v>51.006830479907741</v>
      </c>
      <c r="O469" s="53">
        <f t="shared" si="119"/>
        <v>25.707442561873499</v>
      </c>
      <c r="P469" s="53">
        <f t="shared" si="120"/>
        <v>23.285726958218749</v>
      </c>
      <c r="Q469" t="s">
        <v>326</v>
      </c>
      <c r="R469" t="s">
        <v>322</v>
      </c>
      <c r="S469" s="38" t="s">
        <v>506</v>
      </c>
      <c r="T469" s="4">
        <v>100</v>
      </c>
      <c r="U469" s="4">
        <f t="shared" si="109"/>
        <v>47.089947089947096</v>
      </c>
      <c r="V469" s="4">
        <f t="shared" si="110"/>
        <v>73.333333333333329</v>
      </c>
      <c r="W469" s="4">
        <f t="shared" si="111"/>
        <v>75.845410628019309</v>
      </c>
      <c r="X469" s="4">
        <f t="shared" si="112"/>
        <v>50.821256038647341</v>
      </c>
      <c r="Y469" s="4">
        <f t="shared" si="113"/>
        <v>77.064642282033603</v>
      </c>
      <c r="Z469" s="4">
        <f t="shared" si="114"/>
        <v>79.576719576719597</v>
      </c>
      <c r="AA469" s="4">
        <f t="shared" si="115"/>
        <v>-3.7313089487002458</v>
      </c>
      <c r="AB469" s="4">
        <f t="shared" si="116"/>
        <v>-3.7313089487002742</v>
      </c>
      <c r="AC469" s="4">
        <f t="shared" si="117"/>
        <v>-3.7313089487002884</v>
      </c>
      <c r="AF469">
        <v>1.78</v>
      </c>
      <c r="AG469">
        <v>2.1</v>
      </c>
    </row>
    <row r="470" spans="1:35" ht="15" x14ac:dyDescent="0.25">
      <c r="A470">
        <v>5.18</v>
      </c>
      <c r="B470">
        <v>3.8</v>
      </c>
      <c r="C470">
        <v>1.72</v>
      </c>
      <c r="D470" s="48">
        <f t="shared" si="121"/>
        <v>3.7603436624244591E-2</v>
      </c>
      <c r="E470" s="49">
        <f>IF(OR($A470="",$B470="",$C470=""),"",A470*'MPTO_working_3-way'!$I469)</f>
        <v>5.3747858017135863</v>
      </c>
      <c r="F470" s="50">
        <f>IF(OR($A470="",$B470="",$C470=""),"",B470*'MPTO_working_3-way'!$I469)</f>
        <v>3.9428930591721292</v>
      </c>
      <c r="G470" s="51">
        <f>IF(OR($A470="",$B470="",$C470=""),"",C470*'MPTO_working_3-way'!$I469)</f>
        <v>1.7846779109937008</v>
      </c>
      <c r="H470" s="17"/>
      <c r="I470" s="21"/>
      <c r="J470" s="22"/>
      <c r="K470" s="17"/>
      <c r="L470" s="21"/>
      <c r="M470" s="22"/>
      <c r="N470" s="52">
        <f t="shared" si="118"/>
        <v>18.605392603388594</v>
      </c>
      <c r="O470" s="53">
        <f t="shared" si="119"/>
        <v>25.36208781198761</v>
      </c>
      <c r="P470" s="53">
        <f t="shared" si="120"/>
        <v>56.032519584623785</v>
      </c>
      <c r="Q470" t="s">
        <v>330</v>
      </c>
      <c r="R470" t="s">
        <v>324</v>
      </c>
      <c r="S470" s="38" t="s">
        <v>506</v>
      </c>
      <c r="T470" s="4">
        <v>100</v>
      </c>
      <c r="U470" s="4">
        <f t="shared" si="109"/>
        <v>80.6949806949807</v>
      </c>
      <c r="V470" s="4">
        <f t="shared" si="110"/>
        <v>73.68421052631578</v>
      </c>
      <c r="W470" s="4">
        <f t="shared" si="111"/>
        <v>41.860465116279073</v>
      </c>
      <c r="X470" s="4">
        <f t="shared" si="112"/>
        <v>84.455324357405146</v>
      </c>
      <c r="Y470" s="4">
        <f t="shared" si="113"/>
        <v>77.444554188740227</v>
      </c>
      <c r="Z470" s="4">
        <f t="shared" si="114"/>
        <v>45.620808778703513</v>
      </c>
      <c r="AA470" s="4">
        <f t="shared" si="115"/>
        <v>-3.7603436624244466</v>
      </c>
      <c r="AB470" s="4">
        <f t="shared" si="116"/>
        <v>-3.7603436624244466</v>
      </c>
      <c r="AC470" s="4">
        <f t="shared" si="117"/>
        <v>-3.7603436624244395</v>
      </c>
      <c r="AF470">
        <v>2.12</v>
      </c>
      <c r="AG470">
        <v>1.76</v>
      </c>
    </row>
    <row r="471" spans="1:35" ht="15" x14ac:dyDescent="0.25">
      <c r="A471">
        <v>2.44</v>
      </c>
      <c r="B471">
        <v>3.25</v>
      </c>
      <c r="C471">
        <v>3.18</v>
      </c>
      <c r="D471" s="48">
        <f t="shared" si="121"/>
        <v>3.1993782071109589E-2</v>
      </c>
      <c r="E471" s="49">
        <f>IF(OR($A471="",$B471="",$C471=""),"",A471*'MPTO_working_3-way'!$I470)</f>
        <v>2.5180648282535074</v>
      </c>
      <c r="F471" s="50">
        <f>IF(OR($A471="",$B471="",$C471=""),"",B471*'MPTO_working_3-way'!$I470)</f>
        <v>3.3539797917311063</v>
      </c>
      <c r="G471" s="51">
        <f>IF(OR($A471="",$B471="",$C471=""),"",C471*'MPTO_working_3-way'!$I470)</f>
        <v>3.2817402269861287</v>
      </c>
      <c r="H471" s="17"/>
      <c r="I471" s="21"/>
      <c r="J471" s="22"/>
      <c r="K471" s="17"/>
      <c r="L471" s="21"/>
      <c r="M471" s="22"/>
      <c r="N471" s="52">
        <f t="shared" si="118"/>
        <v>39.713036327725732</v>
      </c>
      <c r="O471" s="53">
        <f t="shared" si="119"/>
        <v>29.815325735277163</v>
      </c>
      <c r="P471" s="53">
        <f t="shared" si="120"/>
        <v>30.471637936997105</v>
      </c>
      <c r="Q471" t="s">
        <v>311</v>
      </c>
      <c r="R471" t="s">
        <v>333</v>
      </c>
      <c r="S471" s="38" t="s">
        <v>506</v>
      </c>
      <c r="T471" s="4">
        <v>100</v>
      </c>
      <c r="U471" s="4">
        <f t="shared" si="109"/>
        <v>59.016393442622956</v>
      </c>
      <c r="V471" s="4">
        <f t="shared" si="110"/>
        <v>69.230769230769241</v>
      </c>
      <c r="W471" s="4">
        <f t="shared" si="111"/>
        <v>68.55345911949685</v>
      </c>
      <c r="X471" s="4">
        <f t="shared" si="112"/>
        <v>62.215771649733909</v>
      </c>
      <c r="Y471" s="4">
        <f t="shared" si="113"/>
        <v>72.430147437880194</v>
      </c>
      <c r="Z471" s="4">
        <f t="shared" si="114"/>
        <v>71.752837326607818</v>
      </c>
      <c r="AA471" s="4">
        <f t="shared" si="115"/>
        <v>-3.1993782071109536</v>
      </c>
      <c r="AB471" s="4">
        <f t="shared" si="116"/>
        <v>-3.1993782071109536</v>
      </c>
      <c r="AC471" s="4">
        <f t="shared" si="117"/>
        <v>-3.1993782071109678</v>
      </c>
      <c r="AF471">
        <v>2.2599999999999998</v>
      </c>
      <c r="AG471">
        <v>1.68</v>
      </c>
    </row>
    <row r="472" spans="1:35" ht="15" x14ac:dyDescent="0.25">
      <c r="A472">
        <v>1.96</v>
      </c>
      <c r="B472">
        <v>3.59</v>
      </c>
      <c r="C472">
        <v>4.04</v>
      </c>
      <c r="D472" s="48">
        <f t="shared" si="121"/>
        <v>3.6280366141326681E-2</v>
      </c>
      <c r="E472" s="49">
        <f>IF(OR($A472="",$B472="",$C472=""),"",A472*'MPTO_working_3-way'!$I471)</f>
        <v>2.0311095176370002</v>
      </c>
      <c r="F472" s="50">
        <f>IF(OR($A472="",$B472="",$C472=""),"",B472*'MPTO_working_3-way'!$I471)</f>
        <v>3.7202465144473624</v>
      </c>
      <c r="G472" s="51">
        <f>IF(OR($A472="",$B472="",$C472=""),"",C472*'MPTO_working_3-way'!$I471)</f>
        <v>4.1865726792109594</v>
      </c>
      <c r="H472" s="17"/>
      <c r="I472" s="21"/>
      <c r="J472" s="22"/>
      <c r="K472" s="17"/>
      <c r="L472" s="21"/>
      <c r="M472" s="22"/>
      <c r="N472" s="52">
        <f t="shared" si="118"/>
        <v>49.234174293240649</v>
      </c>
      <c r="O472" s="53">
        <f t="shared" si="119"/>
        <v>26.879939168454502</v>
      </c>
      <c r="P472" s="53">
        <f t="shared" si="120"/>
        <v>23.885886538304867</v>
      </c>
      <c r="Q472" t="s">
        <v>321</v>
      </c>
      <c r="R472" t="s">
        <v>319</v>
      </c>
      <c r="S472" s="38" t="s">
        <v>506</v>
      </c>
      <c r="T472" s="4">
        <v>100</v>
      </c>
      <c r="U472" s="4">
        <f t="shared" si="109"/>
        <v>48.979591836734699</v>
      </c>
      <c r="V472" s="4">
        <f t="shared" si="110"/>
        <v>72.14484679665739</v>
      </c>
      <c r="W472" s="4">
        <f t="shared" si="111"/>
        <v>75.247524752475243</v>
      </c>
      <c r="X472" s="4">
        <f t="shared" si="112"/>
        <v>52.607628450867374</v>
      </c>
      <c r="Y472" s="4">
        <f t="shared" si="113"/>
        <v>75.772883410790058</v>
      </c>
      <c r="Z472" s="4">
        <f t="shared" si="114"/>
        <v>78.875561366607926</v>
      </c>
      <c r="AA472" s="4">
        <f t="shared" si="115"/>
        <v>-3.6280366141326752</v>
      </c>
      <c r="AB472" s="4">
        <f t="shared" si="116"/>
        <v>-3.6280366141326681</v>
      </c>
      <c r="AC472" s="4">
        <f t="shared" si="117"/>
        <v>-3.6280366141326823</v>
      </c>
      <c r="AF472">
        <v>2.19</v>
      </c>
      <c r="AG472">
        <v>1.71</v>
      </c>
    </row>
    <row r="473" spans="1:35" ht="15" x14ac:dyDescent="0.25">
      <c r="A473">
        <v>2.48</v>
      </c>
      <c r="B473">
        <v>3.59</v>
      </c>
      <c r="C473">
        <v>2.8</v>
      </c>
      <c r="D473" s="48">
        <f t="shared" si="121"/>
        <v>3.8920195627896392E-2</v>
      </c>
      <c r="E473" s="49">
        <f>IF(OR($A473="",$B473="",$C473=""),"",A473*'MPTO_working_3-way'!$I472)</f>
        <v>2.5765220851571828</v>
      </c>
      <c r="F473" s="50">
        <f>IF(OR($A473="",$B473="",$C473=""),"",B473*'MPTO_working_3-way'!$I472)</f>
        <v>3.729723502304148</v>
      </c>
      <c r="G473" s="51">
        <f>IF(OR($A473="",$B473="",$C473=""),"",C473*'MPTO_working_3-way'!$I472)</f>
        <v>2.9089765477581095</v>
      </c>
      <c r="H473" s="17"/>
      <c r="I473" s="21"/>
      <c r="J473" s="22"/>
      <c r="K473" s="17"/>
      <c r="L473" s="21"/>
      <c r="M473" s="22"/>
      <c r="N473" s="52">
        <f t="shared" si="118"/>
        <v>38.812009637363317</v>
      </c>
      <c r="O473" s="53">
        <f t="shared" si="119"/>
        <v>26.811638969543456</v>
      </c>
      <c r="P473" s="53">
        <f t="shared" si="120"/>
        <v>34.376351393093223</v>
      </c>
      <c r="Q473" t="s">
        <v>477</v>
      </c>
      <c r="R473" t="s">
        <v>480</v>
      </c>
      <c r="S473" s="38" t="s">
        <v>506</v>
      </c>
      <c r="T473" s="4">
        <v>100</v>
      </c>
      <c r="U473" s="4">
        <f t="shared" si="109"/>
        <v>59.677419354838712</v>
      </c>
      <c r="V473" s="4">
        <f t="shared" si="110"/>
        <v>72.14484679665739</v>
      </c>
      <c r="W473" s="4">
        <f t="shared" si="111"/>
        <v>64.285714285714292</v>
      </c>
      <c r="X473" s="4">
        <f t="shared" si="112"/>
        <v>63.569438917628339</v>
      </c>
      <c r="Y473" s="4">
        <f t="shared" si="113"/>
        <v>76.036866359447004</v>
      </c>
      <c r="Z473" s="4">
        <f t="shared" si="114"/>
        <v>68.177733848503919</v>
      </c>
      <c r="AA473" s="4">
        <f t="shared" si="115"/>
        <v>-3.8920195627896277</v>
      </c>
      <c r="AB473" s="4">
        <f t="shared" si="116"/>
        <v>-3.8920195627896135</v>
      </c>
      <c r="AC473" s="4">
        <f t="shared" si="117"/>
        <v>-3.8920195627896277</v>
      </c>
      <c r="AF473">
        <v>1.79</v>
      </c>
      <c r="AG473">
        <v>2.06</v>
      </c>
    </row>
    <row r="474" spans="1:35" ht="15" x14ac:dyDescent="0.25">
      <c r="A474">
        <v>2.64</v>
      </c>
      <c r="B474">
        <v>3.5</v>
      </c>
      <c r="C474">
        <v>2.67</v>
      </c>
      <c r="D474" s="48">
        <f t="shared" si="121"/>
        <v>3.9033999708157019E-2</v>
      </c>
      <c r="E474" s="49">
        <f>IF(OR($A474="",$B474="",$C474=""),"",A474*'MPTO_working_3-way'!$I473)</f>
        <v>2.7430497592295349</v>
      </c>
      <c r="F474" s="50">
        <f>IF(OR($A474="",$B474="",$C474=""),"",B474*'MPTO_working_3-way'!$I473)</f>
        <v>3.6366189989785496</v>
      </c>
      <c r="G474" s="51">
        <f>IF(OR($A474="",$B474="",$C474=""),"",C474*'MPTO_working_3-way'!$I473)</f>
        <v>2.7742207792207791</v>
      </c>
      <c r="H474" s="17"/>
      <c r="I474" s="21"/>
      <c r="J474" s="22"/>
      <c r="K474" s="17"/>
      <c r="L474" s="21"/>
      <c r="M474" s="22"/>
      <c r="N474" s="52">
        <f t="shared" si="118"/>
        <v>36.455773236898153</v>
      </c>
      <c r="O474" s="53">
        <f t="shared" si="119"/>
        <v>27.498068955831755</v>
      </c>
      <c r="P474" s="53">
        <f t="shared" si="120"/>
        <v>36.046157807270092</v>
      </c>
      <c r="Q474" t="s">
        <v>479</v>
      </c>
      <c r="R474" t="s">
        <v>482</v>
      </c>
      <c r="S474" s="38" t="s">
        <v>506</v>
      </c>
      <c r="T474" s="4">
        <v>100</v>
      </c>
      <c r="U474" s="4">
        <f t="shared" si="109"/>
        <v>62.121212121212118</v>
      </c>
      <c r="V474" s="4">
        <f t="shared" si="110"/>
        <v>71.428571428571431</v>
      </c>
      <c r="W474" s="4">
        <f t="shared" si="111"/>
        <v>62.546816479400754</v>
      </c>
      <c r="X474" s="4">
        <f t="shared" si="112"/>
        <v>66.024612092027823</v>
      </c>
      <c r="Y474" s="4">
        <f t="shared" si="113"/>
        <v>75.331971399387129</v>
      </c>
      <c r="Z474" s="4">
        <f t="shared" si="114"/>
        <v>66.450216450216445</v>
      </c>
      <c r="AA474" s="4">
        <f t="shared" si="115"/>
        <v>-3.9033999708157054</v>
      </c>
      <c r="AB474" s="4">
        <f t="shared" si="116"/>
        <v>-3.9033999708156983</v>
      </c>
      <c r="AC474" s="4">
        <f t="shared" si="117"/>
        <v>-3.9033999708156912</v>
      </c>
      <c r="AF474">
        <v>2.0299999999999998</v>
      </c>
      <c r="AG474">
        <v>1.83</v>
      </c>
    </row>
    <row r="475" spans="1:35" ht="15" x14ac:dyDescent="0.25">
      <c r="A475">
        <v>2.9</v>
      </c>
      <c r="B475">
        <v>3.67</v>
      </c>
      <c r="C475">
        <v>2.37</v>
      </c>
      <c r="D475" s="48">
        <f t="shared" si="121"/>
        <v>3.9248078509636297E-2</v>
      </c>
      <c r="E475" s="49">
        <f>IF(OR($A475="",$B475="",$C475=""),"",A475*'MPTO_working_3-way'!$I474)</f>
        <v>3.0138194276779453</v>
      </c>
      <c r="F475" s="50">
        <f>IF(OR($A475="",$B475="",$C475=""),"",B475*'MPTO_working_3-way'!$I474)</f>
        <v>3.8140404481303651</v>
      </c>
      <c r="G475" s="51">
        <f>IF(OR($A475="",$B475="",$C475=""),"",C475*'MPTO_working_3-way'!$I474)</f>
        <v>2.4630179460678381</v>
      </c>
      <c r="H475" s="17"/>
      <c r="I475" s="21"/>
      <c r="J475" s="22"/>
      <c r="K475" s="17"/>
      <c r="L475" s="21"/>
      <c r="M475" s="22"/>
      <c r="N475" s="52">
        <f t="shared" si="118"/>
        <v>33.180488214268003</v>
      </c>
      <c r="O475" s="53">
        <f t="shared" si="119"/>
        <v>26.218914392745834</v>
      </c>
      <c r="P475" s="53">
        <f t="shared" si="120"/>
        <v>40.600597392986167</v>
      </c>
      <c r="Q475" t="s">
        <v>483</v>
      </c>
      <c r="R475" t="s">
        <v>476</v>
      </c>
      <c r="S475" s="38" t="s">
        <v>506</v>
      </c>
      <c r="T475" s="4">
        <v>100</v>
      </c>
      <c r="U475" s="4">
        <f t="shared" si="109"/>
        <v>65.517241379310349</v>
      </c>
      <c r="V475" s="4">
        <f t="shared" si="110"/>
        <v>72.752043596730246</v>
      </c>
      <c r="W475" s="4">
        <f t="shared" si="111"/>
        <v>57.805907172995774</v>
      </c>
      <c r="X475" s="4">
        <f t="shared" si="112"/>
        <v>69.442049230273966</v>
      </c>
      <c r="Y475" s="4">
        <f t="shared" si="113"/>
        <v>76.676851447693878</v>
      </c>
      <c r="Z475" s="4">
        <f t="shared" si="114"/>
        <v>61.730715023959412</v>
      </c>
      <c r="AA475" s="4">
        <f t="shared" si="115"/>
        <v>-3.9248078509636173</v>
      </c>
      <c r="AB475" s="4">
        <f t="shared" si="116"/>
        <v>-3.9248078509636315</v>
      </c>
      <c r="AC475" s="4">
        <f t="shared" si="117"/>
        <v>-3.9248078509636386</v>
      </c>
      <c r="AF475">
        <v>1.73</v>
      </c>
      <c r="AG475">
        <v>2.15</v>
      </c>
    </row>
    <row r="476" spans="1:35" ht="15" x14ac:dyDescent="0.25">
      <c r="A476">
        <v>4.57</v>
      </c>
      <c r="B476">
        <v>3.75</v>
      </c>
      <c r="C476">
        <v>1.79</v>
      </c>
      <c r="D476" s="48">
        <f t="shared" si="121"/>
        <v>4.4144265287743956E-2</v>
      </c>
      <c r="E476" s="49">
        <f>IF(OR($A476="",$B476="",$C476=""),"",A476*'MPTO_working_3-way'!$I475)</f>
        <v>4.7717392923649902</v>
      </c>
      <c r="F476" s="50">
        <f>IF(OR($A476="",$B476="",$C476=""),"",B476*'MPTO_working_3-way'!$I475)</f>
        <v>3.9155409948290396</v>
      </c>
      <c r="G476" s="51">
        <f>IF(OR($A476="",$B476="",$C476=""),"",C476*'MPTO_working_3-way'!$I475)</f>
        <v>1.8690182348650617</v>
      </c>
      <c r="H476" s="17"/>
      <c r="I476" s="21"/>
      <c r="J476" s="22"/>
      <c r="K476" s="17"/>
      <c r="L476" s="21"/>
      <c r="M476" s="22"/>
      <c r="N476" s="52">
        <f t="shared" si="118"/>
        <v>20.956719106595944</v>
      </c>
      <c r="O476" s="53">
        <f t="shared" si="119"/>
        <v>25.539255017904928</v>
      </c>
      <c r="P476" s="53">
        <f t="shared" si="120"/>
        <v>53.504025875499153</v>
      </c>
      <c r="Q476" t="s">
        <v>485</v>
      </c>
      <c r="R476" t="s">
        <v>488</v>
      </c>
      <c r="S476" s="38" t="s">
        <v>506</v>
      </c>
      <c r="T476" s="4">
        <v>100</v>
      </c>
      <c r="U476" s="4">
        <f t="shared" si="109"/>
        <v>78.118161925601754</v>
      </c>
      <c r="V476" s="4">
        <f t="shared" si="110"/>
        <v>73.333333333333329</v>
      </c>
      <c r="W476" s="4">
        <f t="shared" si="111"/>
        <v>44.134078212290497</v>
      </c>
      <c r="X476" s="4">
        <f t="shared" si="112"/>
        <v>82.532588454376167</v>
      </c>
      <c r="Y476" s="4">
        <f t="shared" si="113"/>
        <v>77.747759862107742</v>
      </c>
      <c r="Z476" s="4">
        <f t="shared" si="114"/>
        <v>48.54850474106491</v>
      </c>
      <c r="AA476" s="4">
        <f t="shared" si="115"/>
        <v>-4.4144265287744133</v>
      </c>
      <c r="AB476" s="4">
        <f t="shared" si="116"/>
        <v>-4.4144265287744133</v>
      </c>
      <c r="AC476" s="4">
        <f t="shared" si="117"/>
        <v>-4.4144265287744133</v>
      </c>
      <c r="AF476">
        <v>1.87</v>
      </c>
      <c r="AG476">
        <v>1.99</v>
      </c>
    </row>
    <row r="477" spans="1:35" s="55" customFormat="1" ht="15" x14ac:dyDescent="0.25">
      <c r="A477">
        <v>1.43</v>
      </c>
      <c r="B477">
        <v>4.17</v>
      </c>
      <c r="C477">
        <v>9.65</v>
      </c>
      <c r="D477" s="48">
        <f t="shared" si="121"/>
        <v>4.273579578309894E-2</v>
      </c>
      <c r="E477" s="49">
        <f>IF(OR($A477="",$B477="",$C477=""),"",A477*'MPTO_working_3-way'!$I476)</f>
        <v>1.4911121879698315</v>
      </c>
      <c r="F477" s="50">
        <f>IF(OR($A477="",$B477="",$C477=""),"",B477*'MPTO_working_3-way'!$I476)</f>
        <v>4.3482082684155223</v>
      </c>
      <c r="G477" s="51">
        <f>IF(OR($A477="",$B477="",$C477=""),"",C477*'MPTO_working_3-way'!$I476)</f>
        <v>10.062400429306905</v>
      </c>
      <c r="H477" s="49"/>
      <c r="I477" s="50"/>
      <c r="J477" s="51"/>
      <c r="K477" s="49"/>
      <c r="L477" s="50"/>
      <c r="M477" s="51"/>
      <c r="N477" s="52">
        <f t="shared" si="118"/>
        <v>67.064035024857048</v>
      </c>
      <c r="O477" s="53">
        <f t="shared" si="119"/>
        <v>22.997978437780713</v>
      </c>
      <c r="P477" s="53">
        <f t="shared" si="120"/>
        <v>9.9379865373622351</v>
      </c>
      <c r="Q477" t="s">
        <v>487</v>
      </c>
      <c r="R477" t="s">
        <v>478</v>
      </c>
      <c r="S477" s="38" t="s">
        <v>506</v>
      </c>
      <c r="T477" s="4">
        <v>100</v>
      </c>
      <c r="U477" s="4">
        <f t="shared" si="109"/>
        <v>30.069930069930074</v>
      </c>
      <c r="V477" s="4">
        <f t="shared" si="110"/>
        <v>76.019184652278184</v>
      </c>
      <c r="W477" s="4">
        <f t="shared" si="111"/>
        <v>89.637305699481857</v>
      </c>
      <c r="X477" s="4">
        <f t="shared" si="112"/>
        <v>34.343509648239959</v>
      </c>
      <c r="Y477" s="4">
        <f t="shared" si="113"/>
        <v>80.292764230588077</v>
      </c>
      <c r="Z477" s="4">
        <f t="shared" si="114"/>
        <v>93.910885277791763</v>
      </c>
      <c r="AA477" s="4">
        <f t="shared" si="115"/>
        <v>-4.2735795783098851</v>
      </c>
      <c r="AB477" s="4">
        <f t="shared" si="116"/>
        <v>-4.2735795783098922</v>
      </c>
      <c r="AC477" s="4">
        <f t="shared" si="117"/>
        <v>-4.2735795783099064</v>
      </c>
      <c r="AD477" s="56"/>
      <c r="AE477" s="56"/>
      <c r="AF477">
        <v>1.85</v>
      </c>
      <c r="AG477">
        <v>2.0099999999999998</v>
      </c>
      <c r="AH477" s="56"/>
      <c r="AI477" s="56"/>
    </row>
    <row r="478" spans="1:35" ht="15" x14ac:dyDescent="0.25">
      <c r="A478">
        <v>1.92</v>
      </c>
      <c r="B478">
        <v>3.47</v>
      </c>
      <c r="C478">
        <v>4.3099999999999996</v>
      </c>
      <c r="D478" s="48">
        <f t="shared" si="121"/>
        <v>4.103633285859809E-2</v>
      </c>
      <c r="E478" s="49">
        <f>IF(OR($A478="",$B478="",$C478=""),"",A478*'MPTO_working_3-way'!$I477)</f>
        <v>1.9987897590885082</v>
      </c>
      <c r="F478" s="50">
        <f>IF(OR($A478="",$B478="",$C478=""),"",B478*'MPTO_working_3-way'!$I477)</f>
        <v>3.6123960750193356</v>
      </c>
      <c r="G478" s="51">
        <f>IF(OR($A478="",$B478="",$C478=""),"",C478*'MPTO_working_3-way'!$I477)</f>
        <v>4.4868665946205573</v>
      </c>
      <c r="H478" s="17"/>
      <c r="I478" s="21"/>
      <c r="J478" s="22"/>
      <c r="K478" s="17"/>
      <c r="L478" s="21"/>
      <c r="M478" s="22"/>
      <c r="N478" s="52">
        <f t="shared" si="118"/>
        <v>50.030274342411175</v>
      </c>
      <c r="O478" s="53">
        <f t="shared" si="119"/>
        <v>27.682457273034423</v>
      </c>
      <c r="P478" s="53">
        <f t="shared" si="120"/>
        <v>22.287268384554398</v>
      </c>
      <c r="Q478" t="s">
        <v>491</v>
      </c>
      <c r="R478" t="s">
        <v>501</v>
      </c>
      <c r="S478" s="38" t="s">
        <v>506</v>
      </c>
      <c r="T478" s="4">
        <v>100</v>
      </c>
      <c r="U478" s="4">
        <f t="shared" si="109"/>
        <v>47.916666666666671</v>
      </c>
      <c r="V478" s="4">
        <f t="shared" si="110"/>
        <v>71.181556195965413</v>
      </c>
      <c r="W478" s="4">
        <f t="shared" si="111"/>
        <v>76.798143851508115</v>
      </c>
      <c r="X478" s="4">
        <f t="shared" si="112"/>
        <v>52.020299952526457</v>
      </c>
      <c r="Y478" s="4">
        <f t="shared" si="113"/>
        <v>75.285189481825228</v>
      </c>
      <c r="Z478" s="4">
        <f t="shared" si="114"/>
        <v>80.90177713736793</v>
      </c>
      <c r="AA478" s="4">
        <f t="shared" si="115"/>
        <v>-4.1036332858597859</v>
      </c>
      <c r="AB478" s="4">
        <f t="shared" si="116"/>
        <v>-4.1036332858598144</v>
      </c>
      <c r="AC478" s="4">
        <f t="shared" si="117"/>
        <v>-4.1036332858598144</v>
      </c>
      <c r="AF478">
        <v>1.68</v>
      </c>
      <c r="AG478">
        <v>2.2200000000000002</v>
      </c>
    </row>
    <row r="479" spans="1:35" ht="15" x14ac:dyDescent="0.25">
      <c r="A479">
        <v>2.2200000000000002</v>
      </c>
      <c r="B479">
        <v>3.73</v>
      </c>
      <c r="C479">
        <v>3.12</v>
      </c>
      <c r="D479" s="48">
        <f t="shared" si="121"/>
        <v>3.9059785708579264E-2</v>
      </c>
      <c r="E479" s="49">
        <f>IF(OR($A479="",$B479="",$C479=""),"",A479*'MPTO_working_3-way'!$I478)</f>
        <v>2.3067127242730461</v>
      </c>
      <c r="F479" s="50">
        <f>IF(OR($A479="",$B479="",$C479=""),"",B479*'MPTO_working_3-way'!$I478)</f>
        <v>3.8756930006930008</v>
      </c>
      <c r="G479" s="51">
        <f>IF(OR($A479="",$B479="",$C479=""),"",C479*'MPTO_working_3-way'!$I478)</f>
        <v>3.2418665314107673</v>
      </c>
      <c r="H479" s="17"/>
      <c r="I479" s="21"/>
      <c r="J479" s="22"/>
      <c r="K479" s="17"/>
      <c r="L479" s="21"/>
      <c r="M479" s="22"/>
      <c r="N479" s="52">
        <f t="shared" si="118"/>
        <v>43.351735544578794</v>
      </c>
      <c r="O479" s="53">
        <f t="shared" si="119"/>
        <v>25.801837241009363</v>
      </c>
      <c r="P479" s="53">
        <f t="shared" si="120"/>
        <v>30.846427214411836</v>
      </c>
      <c r="Q479" t="s">
        <v>481</v>
      </c>
      <c r="R479" t="s">
        <v>474</v>
      </c>
      <c r="S479" s="38" t="s">
        <v>506</v>
      </c>
      <c r="T479" s="4">
        <v>100</v>
      </c>
      <c r="U479" s="4">
        <f t="shared" si="109"/>
        <v>54.954954954954964</v>
      </c>
      <c r="V479" s="4">
        <f t="shared" si="110"/>
        <v>73.190348525469176</v>
      </c>
      <c r="W479" s="4">
        <f t="shared" si="111"/>
        <v>67.948717948717942</v>
      </c>
      <c r="X479" s="4">
        <f t="shared" si="112"/>
        <v>58.860933525812875</v>
      </c>
      <c r="Y479" s="4">
        <f t="shared" si="113"/>
        <v>77.096327096327087</v>
      </c>
      <c r="Z479" s="4">
        <f t="shared" si="114"/>
        <v>71.854696519575882</v>
      </c>
      <c r="AA479" s="4">
        <f t="shared" si="115"/>
        <v>-3.9059785708579113</v>
      </c>
      <c r="AB479" s="4">
        <f t="shared" si="116"/>
        <v>-3.9059785708579113</v>
      </c>
      <c r="AC479" s="4">
        <f t="shared" si="117"/>
        <v>-3.9059785708579398</v>
      </c>
      <c r="AF479">
        <v>1.78</v>
      </c>
      <c r="AG479">
        <v>2.08</v>
      </c>
    </row>
    <row r="480" spans="1:35" ht="15" x14ac:dyDescent="0.25">
      <c r="A480">
        <v>2.04</v>
      </c>
      <c r="B480">
        <v>3.68</v>
      </c>
      <c r="C480">
        <v>3.83</v>
      </c>
      <c r="D480" s="48">
        <f t="shared" si="121"/>
        <v>2.3031814610280366E-2</v>
      </c>
      <c r="E480" s="49">
        <f>IF(OR($A480="",$B480="",$C480=""),"",A480*'MPTO_working_3-way'!$I479)</f>
        <v>2.0869849018049722</v>
      </c>
      <c r="F480" s="50">
        <f>IF(OR($A480="",$B480="",$C480=""),"",B480*'MPTO_working_3-way'!$I479)</f>
        <v>3.7647570777658319</v>
      </c>
      <c r="G480" s="51">
        <f>IF(OR($A480="",$B480="",$C480=""),"",C480*'MPTO_working_3-way'!$I479)</f>
        <v>3.9182118499573737</v>
      </c>
      <c r="H480" s="17"/>
      <c r="I480" s="21"/>
      <c r="J480" s="22"/>
      <c r="K480" s="17"/>
      <c r="L480" s="21"/>
      <c r="M480" s="22"/>
      <c r="N480" s="52">
        <f t="shared" si="118"/>
        <v>47.916015067245063</v>
      </c>
      <c r="O480" s="53">
        <f t="shared" si="119"/>
        <v>26.562138787277156</v>
      </c>
      <c r="P480" s="53">
        <f t="shared" si="120"/>
        <v>25.521846145477788</v>
      </c>
      <c r="Q480" t="s">
        <v>253</v>
      </c>
      <c r="R480" t="s">
        <v>277</v>
      </c>
      <c r="S480" s="38" t="s">
        <v>506</v>
      </c>
      <c r="T480" s="4">
        <v>100</v>
      </c>
      <c r="U480" s="4">
        <f t="shared" si="109"/>
        <v>50.980392156862742</v>
      </c>
      <c r="V480" s="4">
        <f t="shared" si="110"/>
        <v>72.826086956521735</v>
      </c>
      <c r="W480" s="4">
        <f t="shared" si="111"/>
        <v>73.890339425587456</v>
      </c>
      <c r="X480" s="4">
        <f t="shared" si="112"/>
        <v>53.283573617890788</v>
      </c>
      <c r="Y480" s="4">
        <f t="shared" si="113"/>
        <v>75.129268417549781</v>
      </c>
      <c r="Z480" s="4">
        <f t="shared" si="114"/>
        <v>76.193520886615502</v>
      </c>
      <c r="AA480" s="4">
        <f t="shared" si="115"/>
        <v>-2.3031814610280463</v>
      </c>
      <c r="AB480" s="4">
        <f t="shared" si="116"/>
        <v>-2.3031814610280463</v>
      </c>
      <c r="AC480" s="4">
        <f t="shared" si="117"/>
        <v>-2.3031814610280463</v>
      </c>
      <c r="AF480">
        <v>1.79</v>
      </c>
      <c r="AG480">
        <v>2.12</v>
      </c>
    </row>
    <row r="481" spans="1:33" ht="15" x14ac:dyDescent="0.25">
      <c r="A481">
        <v>7.8</v>
      </c>
      <c r="B481">
        <v>5.17</v>
      </c>
      <c r="C481">
        <v>1.42</v>
      </c>
      <c r="D481" s="48">
        <f t="shared" si="121"/>
        <v>2.5854077996721125E-2</v>
      </c>
      <c r="E481" s="49">
        <f>IF(OR($A481="",$B481="",$C481=""),"",A481*'MPTO_working_3-way'!$I480)</f>
        <v>8.0016618083744238</v>
      </c>
      <c r="F481" s="50">
        <f>IF(OR($A481="",$B481="",$C481=""),"",B481*'MPTO_working_3-way'!$I480)</f>
        <v>5.3036655832430482</v>
      </c>
      <c r="G481" s="51">
        <f>IF(OR($A481="",$B481="",$C481=""),"",C481*'MPTO_working_3-way'!$I480)</f>
        <v>1.4567127907553439</v>
      </c>
      <c r="H481" s="17"/>
      <c r="I481" s="21"/>
      <c r="J481" s="22"/>
      <c r="K481" s="17"/>
      <c r="L481" s="21"/>
      <c r="M481" s="22"/>
      <c r="N481" s="52">
        <f t="shared" si="118"/>
        <v>12.497403963679325</v>
      </c>
      <c r="O481" s="53">
        <f t="shared" si="119"/>
        <v>18.854884123152559</v>
      </c>
      <c r="P481" s="53">
        <f t="shared" si="120"/>
        <v>68.647711913168123</v>
      </c>
      <c r="Q481" t="s">
        <v>249</v>
      </c>
      <c r="R481" t="s">
        <v>287</v>
      </c>
      <c r="S481" s="38" t="s">
        <v>506</v>
      </c>
      <c r="T481" s="4">
        <v>100</v>
      </c>
      <c r="U481" s="4">
        <f t="shared" si="109"/>
        <v>87.179487179487197</v>
      </c>
      <c r="V481" s="4">
        <f t="shared" si="110"/>
        <v>80.657640232108321</v>
      </c>
      <c r="W481" s="4">
        <f t="shared" si="111"/>
        <v>29.577464788732396</v>
      </c>
      <c r="X481" s="4">
        <f t="shared" si="112"/>
        <v>89.764894979159294</v>
      </c>
      <c r="Y481" s="4">
        <f t="shared" si="113"/>
        <v>83.243048031780432</v>
      </c>
      <c r="Z481" s="4">
        <f t="shared" si="114"/>
        <v>32.162872588404504</v>
      </c>
      <c r="AA481" s="4">
        <f t="shared" si="115"/>
        <v>-2.5854077996720974</v>
      </c>
      <c r="AB481" s="4">
        <f t="shared" si="116"/>
        <v>-2.5854077996721117</v>
      </c>
      <c r="AC481" s="4">
        <f t="shared" si="117"/>
        <v>-2.5854077996721081</v>
      </c>
      <c r="AF481">
        <v>1.56</v>
      </c>
      <c r="AG481">
        <v>2.58</v>
      </c>
    </row>
    <row r="482" spans="1:33" ht="15" x14ac:dyDescent="0.25">
      <c r="A482">
        <v>2.46</v>
      </c>
      <c r="B482">
        <v>3.02</v>
      </c>
      <c r="C482">
        <v>3.33</v>
      </c>
      <c r="D482" s="48">
        <f t="shared" si="121"/>
        <v>3.7930193155520264E-2</v>
      </c>
      <c r="E482" s="49">
        <f>IF(OR($A482="",$B482="",$C482=""),"",A482*'MPTO_working_3-way'!$I481)</f>
        <v>2.5533082751625797</v>
      </c>
      <c r="F482" s="50">
        <f>IF(OR($A482="",$B482="",$C482=""),"",B482*'MPTO_working_3-way'!$I481)</f>
        <v>3.1345491833296713</v>
      </c>
      <c r="G482" s="51">
        <f>IF(OR($A482="",$B482="",$C482=""),"",C482*'MPTO_working_3-way'!$I481)</f>
        <v>3.4563075432078825</v>
      </c>
      <c r="H482" s="17"/>
      <c r="I482" s="21"/>
      <c r="J482" s="22"/>
      <c r="K482" s="17"/>
      <c r="L482" s="21"/>
      <c r="M482" s="22"/>
      <c r="N482" s="52">
        <f t="shared" si="118"/>
        <v>39.164875221983365</v>
      </c>
      <c r="O482" s="53">
        <f t="shared" si="119"/>
        <v>31.902514253668567</v>
      </c>
      <c r="P482" s="53">
        <f t="shared" si="120"/>
        <v>28.932610524348068</v>
      </c>
      <c r="Q482" t="s">
        <v>263</v>
      </c>
      <c r="R482" t="s">
        <v>265</v>
      </c>
      <c r="S482" s="38" t="s">
        <v>506</v>
      </c>
      <c r="T482" s="4">
        <v>100</v>
      </c>
      <c r="U482" s="4">
        <f t="shared" si="109"/>
        <v>59.349593495934961</v>
      </c>
      <c r="V482" s="4">
        <f t="shared" si="110"/>
        <v>66.88741721854305</v>
      </c>
      <c r="W482" s="4">
        <f t="shared" si="111"/>
        <v>69.969969969969966</v>
      </c>
      <c r="X482" s="4">
        <f t="shared" si="112"/>
        <v>63.142612811486984</v>
      </c>
      <c r="Y482" s="4">
        <f t="shared" si="113"/>
        <v>70.680436534095065</v>
      </c>
      <c r="Z482" s="4">
        <f t="shared" si="114"/>
        <v>73.762989285521996</v>
      </c>
      <c r="AA482" s="4">
        <f t="shared" si="115"/>
        <v>-3.7930193155520229</v>
      </c>
      <c r="AB482" s="4">
        <f t="shared" si="116"/>
        <v>-3.7930193155520158</v>
      </c>
      <c r="AC482" s="4">
        <f t="shared" si="117"/>
        <v>-3.79301931555203</v>
      </c>
      <c r="AF482">
        <v>2.66</v>
      </c>
      <c r="AG482">
        <v>1.5</v>
      </c>
    </row>
    <row r="483" spans="1:33" ht="15" x14ac:dyDescent="0.25">
      <c r="A483">
        <v>2.95</v>
      </c>
      <c r="B483">
        <v>2.96</v>
      </c>
      <c r="C483">
        <v>2.76</v>
      </c>
      <c r="D483" s="48">
        <f t="shared" si="121"/>
        <v>3.9139729265005752E-2</v>
      </c>
      <c r="E483" s="49">
        <f>IF(OR($A483="",$B483="",$C483=""),"",A483*'MPTO_working_3-way'!$I482)</f>
        <v>3.0654622013317669</v>
      </c>
      <c r="F483" s="50">
        <f>IF(OR($A483="",$B483="",$C483=""),"",B483*'MPTO_working_3-way'!$I482)</f>
        <v>3.0758535986244171</v>
      </c>
      <c r="G483" s="51">
        <f>IF(OR($A483="",$B483="",$C483=""),"",C483*'MPTO_working_3-way'!$I482)</f>
        <v>2.8680256527714159</v>
      </c>
      <c r="H483" s="17"/>
      <c r="I483" s="21"/>
      <c r="J483" s="22"/>
      <c r="K483" s="17"/>
      <c r="L483" s="21"/>
      <c r="M483" s="22"/>
      <c r="N483" s="52">
        <f t="shared" si="118"/>
        <v>32.621508089891229</v>
      </c>
      <c r="O483" s="53">
        <f t="shared" si="119"/>
        <v>32.511300292290244</v>
      </c>
      <c r="P483" s="53">
        <f t="shared" si="120"/>
        <v>34.86719161781852</v>
      </c>
      <c r="Q483" t="s">
        <v>256</v>
      </c>
      <c r="R483" t="s">
        <v>280</v>
      </c>
      <c r="S483" s="38" t="s">
        <v>506</v>
      </c>
      <c r="T483" s="4">
        <v>100</v>
      </c>
      <c r="U483" s="4">
        <f t="shared" si="109"/>
        <v>66.101694915254228</v>
      </c>
      <c r="V483" s="4">
        <f t="shared" si="110"/>
        <v>66.21621621621621</v>
      </c>
      <c r="W483" s="4">
        <f t="shared" si="111"/>
        <v>63.768115942028999</v>
      </c>
      <c r="X483" s="4">
        <f t="shared" si="112"/>
        <v>70.015667841754805</v>
      </c>
      <c r="Y483" s="4">
        <f t="shared" si="113"/>
        <v>70.130189142716787</v>
      </c>
      <c r="Z483" s="4">
        <f t="shared" si="114"/>
        <v>67.682088868529547</v>
      </c>
      <c r="AA483" s="4">
        <f t="shared" si="115"/>
        <v>-3.9139729265005769</v>
      </c>
      <c r="AB483" s="4">
        <f t="shared" si="116"/>
        <v>-3.9139729265005769</v>
      </c>
      <c r="AC483" s="4">
        <f t="shared" si="117"/>
        <v>-3.9139729265005485</v>
      </c>
      <c r="AF483">
        <v>2.59</v>
      </c>
      <c r="AG483">
        <v>1.52</v>
      </c>
    </row>
    <row r="484" spans="1:33" ht="15" x14ac:dyDescent="0.25">
      <c r="A484">
        <v>3.03</v>
      </c>
      <c r="B484">
        <v>2.95</v>
      </c>
      <c r="C484">
        <v>2.71</v>
      </c>
      <c r="D484" s="48">
        <f t="shared" si="121"/>
        <v>3.8019744184687898E-2</v>
      </c>
      <c r="E484" s="49">
        <f>IF(OR($A484="",$B484="",$C484=""),"",A484*'MPTO_working_3-way'!$I483)</f>
        <v>3.145199824879604</v>
      </c>
      <c r="F484" s="50">
        <f>IF(OR($A484="",$B484="",$C484=""),"",B484*'MPTO_working_3-way'!$I483)</f>
        <v>3.0621582453448295</v>
      </c>
      <c r="G484" s="51">
        <f>IF(OR($A484="",$B484="",$C484=""),"",C484*'MPTO_working_3-way'!$I483)</f>
        <v>2.8130335067405041</v>
      </c>
      <c r="H484" s="17"/>
      <c r="I484" s="21"/>
      <c r="J484" s="22"/>
      <c r="K484" s="17"/>
      <c r="L484" s="21"/>
      <c r="M484" s="22"/>
      <c r="N484" s="52">
        <f t="shared" si="118"/>
        <v>31.794482248461886</v>
      </c>
      <c r="O484" s="53">
        <f t="shared" si="119"/>
        <v>32.656705495877794</v>
      </c>
      <c r="P484" s="53">
        <f t="shared" si="120"/>
        <v>35.548812255660337</v>
      </c>
      <c r="Q484" t="s">
        <v>262</v>
      </c>
      <c r="R484" t="s">
        <v>255</v>
      </c>
      <c r="S484" s="38" t="s">
        <v>506</v>
      </c>
      <c r="T484" s="4">
        <v>100</v>
      </c>
      <c r="U484" s="4">
        <f t="shared" si="109"/>
        <v>66.996699669967001</v>
      </c>
      <c r="V484" s="4">
        <f t="shared" si="110"/>
        <v>66.101694915254228</v>
      </c>
      <c r="W484" s="4">
        <f t="shared" si="111"/>
        <v>63.099630996309962</v>
      </c>
      <c r="X484" s="4">
        <f t="shared" si="112"/>
        <v>70.798674088435803</v>
      </c>
      <c r="Y484" s="4">
        <f t="shared" si="113"/>
        <v>69.903669333723045</v>
      </c>
      <c r="Z484" s="4">
        <f t="shared" si="114"/>
        <v>66.901605414778771</v>
      </c>
      <c r="AA484" s="4">
        <f t="shared" si="115"/>
        <v>-3.8019744184688022</v>
      </c>
      <c r="AB484" s="4">
        <f t="shared" si="116"/>
        <v>-3.8019744184688165</v>
      </c>
      <c r="AC484" s="4">
        <f t="shared" si="117"/>
        <v>-3.8019744184688093</v>
      </c>
      <c r="AF484">
        <v>2.56</v>
      </c>
      <c r="AG484">
        <v>1.53</v>
      </c>
    </row>
    <row r="485" spans="1:33" ht="15" x14ac:dyDescent="0.25">
      <c r="A485">
        <v>2.04</v>
      </c>
      <c r="B485">
        <v>3.13</v>
      </c>
      <c r="C485">
        <v>4.3499999999999996</v>
      </c>
      <c r="D485" s="48">
        <f t="shared" si="121"/>
        <v>3.9569953794010626E-2</v>
      </c>
      <c r="E485" s="49">
        <f>IF(OR($A485="",$B485="",$C485=""),"",A485*'MPTO_working_3-way'!$I484)</f>
        <v>2.1207227057397815</v>
      </c>
      <c r="F485" s="50">
        <f>IF(OR($A485="",$B485="",$C485=""),"",B485*'MPTO_working_3-way'!$I484)</f>
        <v>3.253853955375253</v>
      </c>
      <c r="G485" s="51">
        <f>IF(OR($A485="",$B485="",$C485=""),"",C485*'MPTO_working_3-way'!$I484)</f>
        <v>4.5221292990039457</v>
      </c>
      <c r="H485" s="17"/>
      <c r="I485" s="21"/>
      <c r="J485" s="22"/>
      <c r="K485" s="17"/>
      <c r="L485" s="21"/>
      <c r="M485" s="22"/>
      <c r="N485" s="52">
        <f t="shared" si="118"/>
        <v>47.153736662199094</v>
      </c>
      <c r="O485" s="53">
        <f t="shared" si="119"/>
        <v>30.732786834148929</v>
      </c>
      <c r="P485" s="53">
        <f t="shared" si="120"/>
        <v>22.113476503651992</v>
      </c>
      <c r="Q485" t="s">
        <v>266</v>
      </c>
      <c r="R485" t="s">
        <v>261</v>
      </c>
      <c r="S485" s="38" t="s">
        <v>506</v>
      </c>
      <c r="T485" s="4">
        <v>100</v>
      </c>
      <c r="U485" s="4">
        <f t="shared" si="109"/>
        <v>50.980392156862742</v>
      </c>
      <c r="V485" s="4">
        <f t="shared" si="110"/>
        <v>68.051118210862612</v>
      </c>
      <c r="W485" s="4">
        <f t="shared" si="111"/>
        <v>77.011494252873561</v>
      </c>
      <c r="X485" s="4">
        <f t="shared" si="112"/>
        <v>54.937387536263813</v>
      </c>
      <c r="Y485" s="4">
        <f t="shared" si="113"/>
        <v>72.00811359026369</v>
      </c>
      <c r="Z485" s="4">
        <f t="shared" si="114"/>
        <v>80.968489632274625</v>
      </c>
      <c r="AA485" s="4">
        <f t="shared" si="115"/>
        <v>-3.9569953794010715</v>
      </c>
      <c r="AB485" s="4">
        <f t="shared" si="116"/>
        <v>-3.9569953794010786</v>
      </c>
      <c r="AC485" s="4">
        <f t="shared" si="117"/>
        <v>-3.9569953794010644</v>
      </c>
      <c r="AF485">
        <v>2.59</v>
      </c>
      <c r="AG485">
        <v>1.52</v>
      </c>
    </row>
    <row r="486" spans="1:33" ht="15" x14ac:dyDescent="0.25">
      <c r="A486">
        <v>2.25</v>
      </c>
      <c r="B486">
        <v>3.14</v>
      </c>
      <c r="C486">
        <v>3.63</v>
      </c>
      <c r="D486" s="48">
        <f t="shared" si="121"/>
        <v>3.8397875687973926E-2</v>
      </c>
      <c r="E486" s="49">
        <f>IF(OR($A486="",$B486="",$C486=""),"",A486*'MPTO_working_3-way'!$I485)</f>
        <v>2.3363952202979412</v>
      </c>
      <c r="F486" s="50">
        <f>IF(OR($A486="",$B486="",$C486=""),"",B486*'MPTO_working_3-way'!$I485)</f>
        <v>3.260569329660238</v>
      </c>
      <c r="G486" s="51">
        <f>IF(OR($A486="",$B486="",$C486=""),"",C486*'MPTO_working_3-way'!$I485)</f>
        <v>3.7693842887473452</v>
      </c>
      <c r="H486" s="17"/>
      <c r="I486" s="21"/>
      <c r="J486" s="22"/>
      <c r="K486" s="17"/>
      <c r="L486" s="21"/>
      <c r="M486" s="22"/>
      <c r="N486" s="52">
        <f t="shared" si="118"/>
        <v>42.800977818833161</v>
      </c>
      <c r="O486" s="53">
        <f t="shared" si="119"/>
        <v>30.669490475278536</v>
      </c>
      <c r="P486" s="53">
        <f t="shared" si="120"/>
        <v>26.529531705888321</v>
      </c>
      <c r="Q486" t="s">
        <v>281</v>
      </c>
      <c r="R486" t="s">
        <v>271</v>
      </c>
      <c r="S486" s="38" t="s">
        <v>506</v>
      </c>
      <c r="T486" s="4">
        <v>100</v>
      </c>
      <c r="U486" s="4">
        <f t="shared" si="109"/>
        <v>55.55555555555555</v>
      </c>
      <c r="V486" s="4">
        <f t="shared" si="110"/>
        <v>68.152866242038215</v>
      </c>
      <c r="W486" s="4">
        <f t="shared" si="111"/>
        <v>72.451790633608823</v>
      </c>
      <c r="X486" s="4">
        <f t="shared" si="112"/>
        <v>59.395343124352976</v>
      </c>
      <c r="Y486" s="4">
        <f t="shared" si="113"/>
        <v>71.992653810835634</v>
      </c>
      <c r="Z486" s="4">
        <f t="shared" si="114"/>
        <v>76.291578202406214</v>
      </c>
      <c r="AA486" s="4">
        <f t="shared" si="115"/>
        <v>-3.8397875687974263</v>
      </c>
      <c r="AB486" s="4">
        <f t="shared" si="116"/>
        <v>-3.8397875687974192</v>
      </c>
      <c r="AC486" s="4">
        <f t="shared" si="117"/>
        <v>-3.8397875687973908</v>
      </c>
      <c r="AF486">
        <v>2.64</v>
      </c>
      <c r="AG486">
        <v>1.51</v>
      </c>
    </row>
    <row r="487" spans="1:33" ht="15" x14ac:dyDescent="0.25">
      <c r="A487">
        <v>2.0299999999999998</v>
      </c>
      <c r="B487">
        <v>3.05</v>
      </c>
      <c r="C487">
        <v>4.5199999999999996</v>
      </c>
      <c r="D487" s="48">
        <f t="shared" si="121"/>
        <v>4.171862795053749E-2</v>
      </c>
      <c r="E487" s="49">
        <f>IF(OR($A487="",$B487="",$C487=""),"",A487*'MPTO_working_3-way'!$I486)</f>
        <v>2.114688814739591</v>
      </c>
      <c r="F487" s="50">
        <f>IF(OR($A487="",$B487="",$C487=""),"",B487*'MPTO_working_3-way'!$I486)</f>
        <v>3.1772418152491393</v>
      </c>
      <c r="G487" s="51">
        <f>IF(OR($A487="",$B487="",$C487=""),"",C487*'MPTO_working_3-way'!$I486)</f>
        <v>4.7085681983364287</v>
      </c>
      <c r="H487" s="17"/>
      <c r="I487" s="21"/>
      <c r="J487" s="22"/>
      <c r="K487" s="17"/>
      <c r="L487" s="21"/>
      <c r="M487" s="22"/>
      <c r="N487" s="52">
        <f t="shared" si="118"/>
        <v>47.288281520661606</v>
      </c>
      <c r="O487" s="53">
        <f t="shared" si="119"/>
        <v>31.473839831784613</v>
      </c>
      <c r="P487" s="53">
        <f t="shared" si="120"/>
        <v>21.237878647553778</v>
      </c>
      <c r="Q487" t="s">
        <v>259</v>
      </c>
      <c r="R487" t="s">
        <v>257</v>
      </c>
      <c r="S487" s="38" t="s">
        <v>506</v>
      </c>
      <c r="T487" s="4">
        <v>100</v>
      </c>
      <c r="U487" s="4">
        <f t="shared" si="109"/>
        <v>50.73891625615763</v>
      </c>
      <c r="V487" s="4">
        <f t="shared" si="110"/>
        <v>67.21311475409837</v>
      </c>
      <c r="W487" s="4">
        <f t="shared" si="111"/>
        <v>77.876106194690252</v>
      </c>
      <c r="X487" s="4">
        <f t="shared" si="112"/>
        <v>54.910779051211378</v>
      </c>
      <c r="Y487" s="4">
        <f t="shared" si="113"/>
        <v>71.384977549152111</v>
      </c>
      <c r="Z487" s="4">
        <f t="shared" si="114"/>
        <v>82.047968989744007</v>
      </c>
      <c r="AA487" s="4">
        <f t="shared" si="115"/>
        <v>-4.1718627950537481</v>
      </c>
      <c r="AB487" s="4">
        <f t="shared" si="116"/>
        <v>-4.171862795053741</v>
      </c>
      <c r="AC487" s="4">
        <f t="shared" si="117"/>
        <v>-4.1718627950537552</v>
      </c>
      <c r="AF487">
        <v>2.5099999999999998</v>
      </c>
      <c r="AG487">
        <v>1.55</v>
      </c>
    </row>
    <row r="488" spans="1:33" ht="15" x14ac:dyDescent="0.25">
      <c r="A488">
        <v>3.25</v>
      </c>
      <c r="B488">
        <v>2.86</v>
      </c>
      <c r="C488">
        <v>2.62</v>
      </c>
      <c r="D488" s="48">
        <f t="shared" si="121"/>
        <v>3.9022046655634579E-2</v>
      </c>
      <c r="E488" s="49">
        <f>IF(OR($A488="",$B488="",$C488=""),"",A488*'MPTO_working_3-way'!$I487)</f>
        <v>3.3768216516308125</v>
      </c>
      <c r="F488" s="50">
        <f>IF(OR($A488="",$B488="",$C488=""),"",B488*'MPTO_working_3-way'!$I487)</f>
        <v>2.9716030534351145</v>
      </c>
      <c r="G488" s="51">
        <f>IF(OR($A488="",$B488="",$C488=""),"",C488*'MPTO_working_3-way'!$I487)</f>
        <v>2.7222377622377629</v>
      </c>
      <c r="H488" s="17"/>
      <c r="I488" s="21"/>
      <c r="J488" s="22"/>
      <c r="K488" s="17"/>
      <c r="L488" s="21"/>
      <c r="M488" s="22"/>
      <c r="N488" s="52">
        <f t="shared" si="118"/>
        <v>29.613645704891077</v>
      </c>
      <c r="O488" s="53">
        <f t="shared" si="119"/>
        <v>33.651870119194413</v>
      </c>
      <c r="P488" s="53">
        <f t="shared" si="120"/>
        <v>36.734484175914503</v>
      </c>
      <c r="Q488" t="s">
        <v>268</v>
      </c>
      <c r="R488" t="s">
        <v>260</v>
      </c>
      <c r="S488" s="38" t="s">
        <v>506</v>
      </c>
      <c r="T488" s="4">
        <v>100</v>
      </c>
      <c r="U488" s="4">
        <f t="shared" si="109"/>
        <v>69.230769230769241</v>
      </c>
      <c r="V488" s="4">
        <f t="shared" si="110"/>
        <v>65.03496503496504</v>
      </c>
      <c r="W488" s="4">
        <f t="shared" si="111"/>
        <v>61.832061068702288</v>
      </c>
      <c r="X488" s="4">
        <f t="shared" si="112"/>
        <v>73.132973896332672</v>
      </c>
      <c r="Y488" s="4">
        <f t="shared" si="113"/>
        <v>68.937169700528472</v>
      </c>
      <c r="Z488" s="4">
        <f t="shared" si="114"/>
        <v>65.734265734265733</v>
      </c>
      <c r="AA488" s="4">
        <f t="shared" si="115"/>
        <v>-3.9022046655634313</v>
      </c>
      <c r="AB488" s="4">
        <f t="shared" si="116"/>
        <v>-3.9022046655634313</v>
      </c>
      <c r="AC488" s="4">
        <f t="shared" si="117"/>
        <v>-3.9022046655634455</v>
      </c>
      <c r="AF488">
        <v>2.4</v>
      </c>
      <c r="AG488">
        <v>1.6</v>
      </c>
    </row>
    <row r="489" spans="1:33" ht="15" x14ac:dyDescent="0.25">
      <c r="A489">
        <v>3.84</v>
      </c>
      <c r="B489">
        <v>2.99</v>
      </c>
      <c r="C489">
        <v>2.25</v>
      </c>
      <c r="D489" s="48">
        <f t="shared" si="121"/>
        <v>3.9309271646228217E-2</v>
      </c>
      <c r="E489" s="49">
        <f>IF(OR($A489="",$B489="",$C489=""),"",A489*'MPTO_working_3-way'!$I488)</f>
        <v>3.9909476031215161</v>
      </c>
      <c r="F489" s="50">
        <f>IF(OR($A489="",$B489="",$C489=""),"",B489*'MPTO_working_3-way'!$I488)</f>
        <v>3.1075347222222227</v>
      </c>
      <c r="G489" s="51">
        <f>IF(OR($A489="",$B489="",$C489=""),"",C489*'MPTO_working_3-way'!$I488)</f>
        <v>2.3384458612040135</v>
      </c>
      <c r="H489" s="17"/>
      <c r="I489" s="21"/>
      <c r="J489" s="22"/>
      <c r="K489" s="17"/>
      <c r="L489" s="21"/>
      <c r="M489" s="22"/>
      <c r="N489" s="52">
        <f t="shared" si="118"/>
        <v>25.05670581136798</v>
      </c>
      <c r="O489" s="53">
        <f t="shared" si="119"/>
        <v>32.179849603897331</v>
      </c>
      <c r="P489" s="53">
        <f t="shared" si="120"/>
        <v>42.763444584734685</v>
      </c>
      <c r="Q489" t="s">
        <v>270</v>
      </c>
      <c r="R489" t="s">
        <v>264</v>
      </c>
      <c r="S489" s="38" t="s">
        <v>506</v>
      </c>
      <c r="T489" s="4">
        <v>100</v>
      </c>
      <c r="U489" s="4">
        <f t="shared" si="109"/>
        <v>73.958333333333343</v>
      </c>
      <c r="V489" s="4">
        <f t="shared" si="110"/>
        <v>66.555183946488299</v>
      </c>
      <c r="W489" s="4">
        <f t="shared" si="111"/>
        <v>55.55555555555555</v>
      </c>
      <c r="X489" s="4">
        <f t="shared" si="112"/>
        <v>77.889260497956144</v>
      </c>
      <c r="Y489" s="4">
        <f t="shared" si="113"/>
        <v>70.486111111111114</v>
      </c>
      <c r="Z489" s="4">
        <f t="shared" si="114"/>
        <v>59.48648272017838</v>
      </c>
      <c r="AA489" s="4">
        <f t="shared" si="115"/>
        <v>-3.9309271646228012</v>
      </c>
      <c r="AB489" s="4">
        <f t="shared" si="116"/>
        <v>-3.9309271646228154</v>
      </c>
      <c r="AC489" s="4">
        <f t="shared" si="117"/>
        <v>-3.9309271646228297</v>
      </c>
      <c r="AF489">
        <v>2.37</v>
      </c>
      <c r="AG489">
        <v>1.61</v>
      </c>
    </row>
    <row r="490" spans="1:33" ht="15" x14ac:dyDescent="0.25">
      <c r="A490">
        <v>1.1499999999999999</v>
      </c>
      <c r="B490">
        <v>7.91</v>
      </c>
      <c r="C490">
        <v>17.63</v>
      </c>
      <c r="D490" s="48">
        <f t="shared" si="121"/>
        <v>5.2708965154892651E-2</v>
      </c>
      <c r="E490" s="49">
        <f>IF(OR($A490="",$B490="",$C490=""),"",A490*'MPTO_working_3-way'!$I489)</f>
        <v>1.2106153099281265</v>
      </c>
      <c r="F490" s="50">
        <f>IF(OR($A490="",$B490="",$C490=""),"",B490*'MPTO_working_3-way'!$I489)</f>
        <v>8.3269279143752009</v>
      </c>
      <c r="G490" s="51">
        <f>IF(OR($A490="",$B490="",$C490=""),"",C490*'MPTO_working_3-way'!$I489)</f>
        <v>18.559259055680755</v>
      </c>
      <c r="H490" s="17"/>
      <c r="I490" s="21"/>
      <c r="J490" s="22"/>
      <c r="K490" s="17"/>
      <c r="L490" s="21"/>
      <c r="M490" s="22"/>
      <c r="N490" s="52">
        <f t="shared" si="118"/>
        <v>82.602622963637344</v>
      </c>
      <c r="O490" s="53">
        <f t="shared" si="119"/>
        <v>12.009230898632483</v>
      </c>
      <c r="P490" s="53">
        <f t="shared" si="120"/>
        <v>5.3881461377301729</v>
      </c>
      <c r="Q490" t="s">
        <v>89</v>
      </c>
      <c r="R490" t="s">
        <v>408</v>
      </c>
      <c r="S490" s="38" t="s">
        <v>506</v>
      </c>
      <c r="T490" s="4">
        <v>100</v>
      </c>
      <c r="U490" s="4">
        <f t="shared" ref="U490:U553" si="122">(1/A490)*((T490*A490)-T490)</f>
        <v>13.043478260869554</v>
      </c>
      <c r="V490" s="4">
        <f t="shared" ref="V490:V553" si="123">(1/B490)*((T490*B490)-T490)</f>
        <v>87.357774968394423</v>
      </c>
      <c r="W490" s="4">
        <f t="shared" ref="W490:W553" si="124">(1/C490)*((T490*C490)-T490)</f>
        <v>94.327850255246744</v>
      </c>
      <c r="X490" s="4">
        <f t="shared" ref="X490:X553" si="125">((1/B490)+(1/C490))*T490</f>
        <v>18.314374776358822</v>
      </c>
      <c r="Y490" s="4">
        <f t="shared" ref="Y490:Y553" si="126">((1/A490)+(1/C490))*T490</f>
        <v>92.628671483883707</v>
      </c>
      <c r="Z490" s="4">
        <f t="shared" ref="Z490:Z553" si="127">((1/A490)+(1/B490))*T490</f>
        <v>99.598746770736</v>
      </c>
      <c r="AA490" s="4">
        <f t="shared" ref="AA490:AA553" si="128">U490-X490</f>
        <v>-5.2708965154892677</v>
      </c>
      <c r="AB490" s="4">
        <f t="shared" ref="AB490:AB553" si="129">V490-Y490</f>
        <v>-5.2708965154892837</v>
      </c>
      <c r="AC490" s="4">
        <f t="shared" ref="AC490:AC553" si="130">W490-Z490</f>
        <v>-5.2708965154892553</v>
      </c>
      <c r="AF490">
        <v>1.57</v>
      </c>
      <c r="AG490">
        <v>2.41</v>
      </c>
    </row>
    <row r="491" spans="1:33" ht="15" x14ac:dyDescent="0.25">
      <c r="A491">
        <v>1.89</v>
      </c>
      <c r="B491">
        <v>2.99</v>
      </c>
      <c r="C491">
        <v>5.25</v>
      </c>
      <c r="D491" s="48">
        <f t="shared" si="121"/>
        <v>5.4024880111836815E-2</v>
      </c>
      <c r="E491" s="49">
        <f>IF(OR($A491="",$B491="",$C491=""),"",A491*'MPTO_working_3-way'!$I490)</f>
        <v>1.9921070234113716</v>
      </c>
      <c r="F491" s="50">
        <f>IF(OR($A491="",$B491="",$C491=""),"",B491*'MPTO_working_3-way'!$I490)</f>
        <v>3.1515343915343923</v>
      </c>
      <c r="G491" s="51">
        <f>IF(OR($A491="",$B491="",$C491=""),"",C491*'MPTO_working_3-way'!$I490)</f>
        <v>5.5336306205871431</v>
      </c>
      <c r="H491" s="17"/>
      <c r="I491" s="21"/>
      <c r="J491" s="22"/>
      <c r="K491" s="17"/>
      <c r="L491" s="21"/>
      <c r="M491" s="22"/>
      <c r="N491" s="52">
        <f t="shared" si="118"/>
        <v>50.198106238667641</v>
      </c>
      <c r="O491" s="53">
        <f t="shared" si="119"/>
        <v>31.730575515411985</v>
      </c>
      <c r="P491" s="53">
        <f t="shared" si="120"/>
        <v>18.071318245920352</v>
      </c>
      <c r="Q491" t="s">
        <v>344</v>
      </c>
      <c r="R491" t="s">
        <v>403</v>
      </c>
      <c r="S491" s="38" t="s">
        <v>506</v>
      </c>
      <c r="T491" s="4">
        <v>100</v>
      </c>
      <c r="U491" s="4">
        <f t="shared" si="122"/>
        <v>47.089947089947096</v>
      </c>
      <c r="V491" s="4">
        <f t="shared" si="123"/>
        <v>66.555183946488299</v>
      </c>
      <c r="W491" s="4">
        <f t="shared" si="124"/>
        <v>80.952380952380949</v>
      </c>
      <c r="X491" s="4">
        <f t="shared" si="125"/>
        <v>52.492435101130752</v>
      </c>
      <c r="Y491" s="4">
        <f t="shared" si="126"/>
        <v>71.957671957671963</v>
      </c>
      <c r="Z491" s="4">
        <f t="shared" si="127"/>
        <v>86.354868963564627</v>
      </c>
      <c r="AA491" s="4">
        <f t="shared" si="128"/>
        <v>-5.4024880111836566</v>
      </c>
      <c r="AB491" s="4">
        <f t="shared" si="129"/>
        <v>-5.4024880111836637</v>
      </c>
      <c r="AC491" s="4">
        <f t="shared" si="130"/>
        <v>-5.4024880111836779</v>
      </c>
      <c r="AF491">
        <v>2.37</v>
      </c>
      <c r="AG491">
        <v>1.58</v>
      </c>
    </row>
    <row r="492" spans="1:33" ht="15" x14ac:dyDescent="0.25">
      <c r="A492">
        <v>2.27</v>
      </c>
      <c r="B492">
        <v>2.89</v>
      </c>
      <c r="C492">
        <v>3.79</v>
      </c>
      <c r="D492" s="48">
        <f t="shared" si="121"/>
        <v>5.0401638350971556E-2</v>
      </c>
      <c r="E492" s="49">
        <f>IF(OR($A492="",$B492="",$C492=""),"",A492*'MPTO_working_3-way'!$I491)</f>
        <v>2.3844117190567053</v>
      </c>
      <c r="F492" s="50">
        <f>IF(OR($A492="",$B492="",$C492=""),"",B492*'MPTO_working_3-way'!$I491)</f>
        <v>3.0356607348343081</v>
      </c>
      <c r="G492" s="51">
        <f>IF(OR($A492="",$B492="",$C492=""),"",C492*'MPTO_working_3-way'!$I491)</f>
        <v>3.9810222093501824</v>
      </c>
      <c r="H492" s="17"/>
      <c r="I492" s="21"/>
      <c r="J492" s="22"/>
      <c r="K492" s="17"/>
      <c r="L492" s="21"/>
      <c r="M492" s="22"/>
      <c r="N492" s="52">
        <f t="shared" si="118"/>
        <v>41.939065808467376</v>
      </c>
      <c r="O492" s="53">
        <f t="shared" si="119"/>
        <v>32.941757572740812</v>
      </c>
      <c r="P492" s="53">
        <f t="shared" si="120"/>
        <v>25.119176618791805</v>
      </c>
      <c r="Q492" t="s">
        <v>345</v>
      </c>
      <c r="R492" t="s">
        <v>502</v>
      </c>
      <c r="S492" s="38" t="s">
        <v>506</v>
      </c>
      <c r="T492" s="4">
        <v>100</v>
      </c>
      <c r="U492" s="4">
        <f t="shared" si="122"/>
        <v>55.947136563876647</v>
      </c>
      <c r="V492" s="4">
        <f t="shared" si="123"/>
        <v>65.397923875432525</v>
      </c>
      <c r="W492" s="4">
        <f t="shared" si="124"/>
        <v>73.614775725593674</v>
      </c>
      <c r="X492" s="4">
        <f t="shared" si="125"/>
        <v>60.987300398973801</v>
      </c>
      <c r="Y492" s="4">
        <f t="shared" si="126"/>
        <v>70.438087710529686</v>
      </c>
      <c r="Z492" s="4">
        <f t="shared" si="127"/>
        <v>78.654939560690821</v>
      </c>
      <c r="AA492" s="4">
        <f t="shared" si="128"/>
        <v>-5.0401638350971538</v>
      </c>
      <c r="AB492" s="4">
        <f t="shared" si="129"/>
        <v>-5.0401638350971609</v>
      </c>
      <c r="AC492" s="4">
        <f t="shared" si="130"/>
        <v>-5.0401638350971467</v>
      </c>
      <c r="AF492">
        <v>2.33</v>
      </c>
      <c r="AG492">
        <v>1.61</v>
      </c>
    </row>
    <row r="493" spans="1:33" ht="15" x14ac:dyDescent="0.25">
      <c r="A493">
        <v>5.2</v>
      </c>
      <c r="B493">
        <v>2.81</v>
      </c>
      <c r="C493">
        <v>1.98</v>
      </c>
      <c r="D493" s="48">
        <f t="shared" si="121"/>
        <v>5.323008347919389E-2</v>
      </c>
      <c r="E493" s="49">
        <f>IF(OR($A493="",$B493="",$C493=""),"",A493*'MPTO_working_3-way'!$I492)</f>
        <v>5.4767964340918081</v>
      </c>
      <c r="F493" s="50">
        <f>IF(OR($A493="",$B493="",$C493=""),"",B493*'MPTO_working_3-way'!$I492)</f>
        <v>2.9595765345765348</v>
      </c>
      <c r="G493" s="51">
        <f>IF(OR($A493="",$B493="",$C493=""),"",C493*'MPTO_working_3-way'!$I492)</f>
        <v>2.0853955652888039</v>
      </c>
      <c r="H493" s="17"/>
      <c r="I493" s="21"/>
      <c r="J493" s="22"/>
      <c r="K493" s="17"/>
      <c r="L493" s="21"/>
      <c r="M493" s="22"/>
      <c r="N493" s="52">
        <f t="shared" si="118"/>
        <v>18.258849165457896</v>
      </c>
      <c r="O493" s="53">
        <f t="shared" si="119"/>
        <v>33.788617672733473</v>
      </c>
      <c r="P493" s="53">
        <f t="shared" si="120"/>
        <v>47.952533161808617</v>
      </c>
      <c r="Q493" t="s">
        <v>288</v>
      </c>
      <c r="R493" t="s">
        <v>91</v>
      </c>
      <c r="S493" s="38" t="s">
        <v>506</v>
      </c>
      <c r="T493" s="4">
        <v>100</v>
      </c>
      <c r="U493" s="4">
        <f t="shared" si="122"/>
        <v>80.769230769230759</v>
      </c>
      <c r="V493" s="4">
        <f t="shared" si="123"/>
        <v>64.412811387900362</v>
      </c>
      <c r="W493" s="4">
        <f t="shared" si="124"/>
        <v>49.494949494949495</v>
      </c>
      <c r="X493" s="4">
        <f t="shared" si="125"/>
        <v>86.092239117150157</v>
      </c>
      <c r="Y493" s="4">
        <f t="shared" si="126"/>
        <v>69.735819735819732</v>
      </c>
      <c r="Z493" s="4">
        <f t="shared" si="127"/>
        <v>54.817957842868871</v>
      </c>
      <c r="AA493" s="4">
        <f t="shared" si="128"/>
        <v>-5.3230083479193979</v>
      </c>
      <c r="AB493" s="4">
        <f t="shared" si="129"/>
        <v>-5.3230083479193695</v>
      </c>
      <c r="AC493" s="4">
        <f t="shared" si="130"/>
        <v>-5.3230083479193766</v>
      </c>
      <c r="AF493">
        <v>2.8</v>
      </c>
      <c r="AG493">
        <v>1.44</v>
      </c>
    </row>
    <row r="494" spans="1:33" ht="15" x14ac:dyDescent="0.25">
      <c r="A494">
        <v>6.75</v>
      </c>
      <c r="B494">
        <v>5.0599999999999996</v>
      </c>
      <c r="C494">
        <v>1.47</v>
      </c>
      <c r="D494" s="48">
        <f t="shared" si="121"/>
        <v>2.6048715489709329E-2</v>
      </c>
      <c r="E494" s="49">
        <f>IF(OR($A494="",$B494="",$C494=""),"",A494*'MPTO_working_3-way'!$I493)</f>
        <v>6.9258288295555381</v>
      </c>
      <c r="F494" s="50">
        <f>IF(OR($A494="",$B494="",$C494=""),"",B494*'MPTO_working_3-way'!$I493)</f>
        <v>5.191806500377929</v>
      </c>
      <c r="G494" s="51">
        <f>IF(OR($A494="",$B494="",$C494=""),"",C494*'MPTO_working_3-way'!$I493)</f>
        <v>1.5082916117698726</v>
      </c>
      <c r="H494" s="17"/>
      <c r="I494" s="21"/>
      <c r="J494" s="22"/>
      <c r="K494" s="17"/>
      <c r="L494" s="21"/>
      <c r="M494" s="22"/>
      <c r="N494" s="52">
        <f t="shared" si="118"/>
        <v>14.438705093786941</v>
      </c>
      <c r="O494" s="53">
        <f t="shared" si="119"/>
        <v>19.261118455150566</v>
      </c>
      <c r="P494" s="53">
        <f t="shared" si="120"/>
        <v>66.300176451062498</v>
      </c>
      <c r="Q494" t="s">
        <v>206</v>
      </c>
      <c r="R494" t="s">
        <v>98</v>
      </c>
      <c r="S494" s="38" t="s">
        <v>506</v>
      </c>
      <c r="T494" s="4">
        <v>100</v>
      </c>
      <c r="U494" s="4">
        <f t="shared" si="122"/>
        <v>85.185185185185176</v>
      </c>
      <c r="V494" s="4">
        <f t="shared" si="123"/>
        <v>80.237154150197625</v>
      </c>
      <c r="W494" s="4">
        <f t="shared" si="124"/>
        <v>31.972789115646258</v>
      </c>
      <c r="X494" s="4">
        <f t="shared" si="125"/>
        <v>87.790056734156124</v>
      </c>
      <c r="Y494" s="4">
        <f t="shared" si="126"/>
        <v>82.842025699168559</v>
      </c>
      <c r="Z494" s="4">
        <f t="shared" si="127"/>
        <v>34.577660664617191</v>
      </c>
      <c r="AA494" s="4">
        <f t="shared" si="128"/>
        <v>-2.604871548970948</v>
      </c>
      <c r="AB494" s="4">
        <f t="shared" si="129"/>
        <v>-2.6048715489709338</v>
      </c>
      <c r="AC494" s="4">
        <f t="shared" si="130"/>
        <v>-2.6048715489709338</v>
      </c>
      <c r="AF494">
        <v>1.41</v>
      </c>
      <c r="AG494">
        <v>3.08</v>
      </c>
    </row>
    <row r="495" spans="1:33" ht="15" x14ac:dyDescent="0.25">
      <c r="A495">
        <v>1.35</v>
      </c>
      <c r="B495">
        <v>5.47</v>
      </c>
      <c r="C495">
        <v>9.76</v>
      </c>
      <c r="D495" s="48">
        <f t="shared" si="121"/>
        <v>2.601511362412845E-2</v>
      </c>
      <c r="E495" s="49">
        <f>IF(OR($A495="",$B495="",$C495=""),"",A495*'MPTO_working_3-way'!$I494)</f>
        <v>1.3851204033925735</v>
      </c>
      <c r="F495" s="50">
        <f>IF(OR($A495="",$B495="",$C495=""),"",B495*'MPTO_working_3-way'!$I494)</f>
        <v>5.6123026715239828</v>
      </c>
      <c r="G495" s="51">
        <f>IF(OR($A495="",$B495="",$C495=""),"",C495*'MPTO_working_3-way'!$I494)</f>
        <v>10.013907508971494</v>
      </c>
      <c r="H495" s="17"/>
      <c r="I495" s="21"/>
      <c r="J495" s="22"/>
      <c r="K495" s="17"/>
      <c r="L495" s="21"/>
      <c r="M495" s="22"/>
      <c r="N495" s="52">
        <f t="shared" si="118"/>
        <v>72.195889797789519</v>
      </c>
      <c r="O495" s="53">
        <f t="shared" si="119"/>
        <v>17.817998396163777</v>
      </c>
      <c r="P495" s="53">
        <f t="shared" si="120"/>
        <v>9.986111806046706</v>
      </c>
      <c r="Q495" t="s">
        <v>143</v>
      </c>
      <c r="R495" t="s">
        <v>103</v>
      </c>
      <c r="S495" s="38" t="s">
        <v>506</v>
      </c>
      <c r="T495" s="4">
        <v>100</v>
      </c>
      <c r="U495" s="4">
        <f t="shared" si="122"/>
        <v>25.925925925925924</v>
      </c>
      <c r="V495" s="4">
        <f t="shared" si="123"/>
        <v>81.71846435100548</v>
      </c>
      <c r="W495" s="4">
        <f t="shared" si="124"/>
        <v>89.754098360655746</v>
      </c>
      <c r="X495" s="4">
        <f t="shared" si="125"/>
        <v>28.527437288338774</v>
      </c>
      <c r="Y495" s="4">
        <f t="shared" si="126"/>
        <v>84.319975713418344</v>
      </c>
      <c r="Z495" s="4">
        <f t="shared" si="127"/>
        <v>92.355609723068582</v>
      </c>
      <c r="AA495" s="4">
        <f t="shared" si="128"/>
        <v>-2.6015113624128503</v>
      </c>
      <c r="AB495" s="4">
        <f t="shared" si="129"/>
        <v>-2.6015113624128645</v>
      </c>
      <c r="AC495" s="4">
        <f t="shared" si="130"/>
        <v>-2.6015113624128361</v>
      </c>
      <c r="AF495">
        <v>1.49</v>
      </c>
      <c r="AG495">
        <v>2.74</v>
      </c>
    </row>
    <row r="496" spans="1:33" ht="15" x14ac:dyDescent="0.25">
      <c r="A496">
        <v>1.9</v>
      </c>
      <c r="B496">
        <v>4.29</v>
      </c>
      <c r="C496">
        <v>3.79</v>
      </c>
      <c r="D496" s="48">
        <f t="shared" si="121"/>
        <v>2.3268265317980541E-2</v>
      </c>
      <c r="E496" s="49">
        <f>IF(OR($A496="",$B496="",$C496=""),"",A496*'MPTO_working_3-way'!$I495)</f>
        <v>1.9442097041041628</v>
      </c>
      <c r="F496" s="50">
        <f>IF(OR($A496="",$B496="",$C496=""),"",B496*'MPTO_working_3-way'!$I495)</f>
        <v>4.3898208582141365</v>
      </c>
      <c r="G496" s="51">
        <f>IF(OR($A496="",$B496="",$C496=""),"",C496*'MPTO_working_3-way'!$I495)</f>
        <v>3.8781867255551461</v>
      </c>
      <c r="H496" s="17"/>
      <c r="I496" s="21"/>
      <c r="J496" s="22"/>
      <c r="K496" s="17"/>
      <c r="L496" s="21"/>
      <c r="M496" s="22"/>
      <c r="N496" s="52">
        <f t="shared" si="118"/>
        <v>51.434780820661111</v>
      </c>
      <c r="O496" s="53">
        <f t="shared" si="119"/>
        <v>22.779972857635453</v>
      </c>
      <c r="P496" s="53">
        <f t="shared" si="120"/>
        <v>25.785246321703454</v>
      </c>
      <c r="Q496" t="s">
        <v>100</v>
      </c>
      <c r="R496" t="s">
        <v>95</v>
      </c>
      <c r="S496" s="38" t="s">
        <v>506</v>
      </c>
      <c r="T496" s="4">
        <v>100</v>
      </c>
      <c r="U496" s="4">
        <f t="shared" si="122"/>
        <v>47.368421052631575</v>
      </c>
      <c r="V496" s="4">
        <f t="shared" si="123"/>
        <v>76.689976689976689</v>
      </c>
      <c r="W496" s="4">
        <f t="shared" si="124"/>
        <v>73.614775725593674</v>
      </c>
      <c r="X496" s="4">
        <f t="shared" si="125"/>
        <v>49.695247584429644</v>
      </c>
      <c r="Y496" s="4">
        <f t="shared" si="126"/>
        <v>79.016803221774751</v>
      </c>
      <c r="Z496" s="4">
        <f t="shared" si="127"/>
        <v>75.941602257391722</v>
      </c>
      <c r="AA496" s="4">
        <f t="shared" si="128"/>
        <v>-2.3268265317980692</v>
      </c>
      <c r="AB496" s="4">
        <f t="shared" si="129"/>
        <v>-2.3268265317980621</v>
      </c>
      <c r="AC496" s="4">
        <f t="shared" si="130"/>
        <v>-2.3268265317980479</v>
      </c>
      <c r="AF496">
        <v>1.53</v>
      </c>
      <c r="AG496">
        <v>2.66</v>
      </c>
    </row>
    <row r="497" spans="1:33" ht="15" x14ac:dyDescent="0.25">
      <c r="A497">
        <v>2.73</v>
      </c>
      <c r="B497">
        <v>3.03</v>
      </c>
      <c r="C497">
        <v>3.01</v>
      </c>
      <c r="D497" s="48">
        <f t="shared" si="121"/>
        <v>2.8559283221958776E-2</v>
      </c>
      <c r="E497" s="49">
        <f>IF(OR($A497="",$B497="",$C497=""),"",A497*'MPTO_working_3-way'!$I496)</f>
        <v>2.8079668431959472</v>
      </c>
      <c r="F497" s="50">
        <f>IF(OR($A497="",$B497="",$C497=""),"",B497*'MPTO_working_3-way'!$I496)</f>
        <v>3.116534628162535</v>
      </c>
      <c r="G497" s="51">
        <f>IF(OR($A497="",$B497="",$C497=""),"",C497*'MPTO_working_3-way'!$I496)</f>
        <v>3.0959634424980957</v>
      </c>
      <c r="H497" s="17"/>
      <c r="I497" s="21"/>
      <c r="J497" s="22"/>
      <c r="K497" s="17"/>
      <c r="L497" s="21"/>
      <c r="M497" s="22"/>
      <c r="N497" s="52">
        <f t="shared" si="118"/>
        <v>35.612956129561297</v>
      </c>
      <c r="O497" s="53">
        <f t="shared" si="119"/>
        <v>32.086920869208697</v>
      </c>
      <c r="P497" s="53">
        <f t="shared" si="120"/>
        <v>32.300123001230013</v>
      </c>
      <c r="Q497" t="s">
        <v>503</v>
      </c>
      <c r="R497" t="s">
        <v>399</v>
      </c>
      <c r="S497" s="38" t="s">
        <v>506</v>
      </c>
      <c r="T497" s="4">
        <v>100</v>
      </c>
      <c r="U497" s="4">
        <f t="shared" si="122"/>
        <v>63.369963369963365</v>
      </c>
      <c r="V497" s="4">
        <f t="shared" si="123"/>
        <v>66.996699669967001</v>
      </c>
      <c r="W497" s="4">
        <f t="shared" si="124"/>
        <v>66.777408637873762</v>
      </c>
      <c r="X497" s="4">
        <f t="shared" si="125"/>
        <v>66.225891692159252</v>
      </c>
      <c r="Y497" s="4">
        <f t="shared" si="126"/>
        <v>69.85262799216288</v>
      </c>
      <c r="Z497" s="4">
        <f t="shared" si="127"/>
        <v>69.633336960069641</v>
      </c>
      <c r="AA497" s="4">
        <f t="shared" si="128"/>
        <v>-2.8559283221958864</v>
      </c>
      <c r="AB497" s="4">
        <f t="shared" si="129"/>
        <v>-2.8559283221958793</v>
      </c>
      <c r="AC497" s="4">
        <f t="shared" si="130"/>
        <v>-2.8559283221958793</v>
      </c>
      <c r="AF497">
        <v>2.14</v>
      </c>
      <c r="AG497">
        <v>1.77</v>
      </c>
    </row>
    <row r="498" spans="1:33" ht="15" x14ac:dyDescent="0.25">
      <c r="A498">
        <v>3.12</v>
      </c>
      <c r="B498">
        <v>3.23</v>
      </c>
      <c r="C498">
        <v>2.52</v>
      </c>
      <c r="D498" s="48">
        <f t="shared" si="121"/>
        <v>2.6935740558031496E-2</v>
      </c>
      <c r="E498" s="49">
        <f>IF(OR($A498="",$B498="",$C498=""),"",A498*'MPTO_working_3-way'!$I497)</f>
        <v>3.2040395105410582</v>
      </c>
      <c r="F498" s="50">
        <f>IF(OR($A498="",$B498="",$C498=""),"",B498*'MPTO_working_3-way'!$I497)</f>
        <v>3.3170024420024418</v>
      </c>
      <c r="G498" s="51">
        <f>IF(OR($A498="",$B498="",$C498=""),"",C498*'MPTO_working_3-way'!$I497)</f>
        <v>2.5878780662062395</v>
      </c>
      <c r="H498" s="17"/>
      <c r="I498" s="21"/>
      <c r="J498" s="22"/>
      <c r="K498" s="17"/>
      <c r="L498" s="21"/>
      <c r="M498" s="22"/>
      <c r="N498" s="52">
        <f t="shared" si="118"/>
        <v>31.210601389591869</v>
      </c>
      <c r="O498" s="53">
        <f t="shared" si="119"/>
        <v>30.147701651865827</v>
      </c>
      <c r="P498" s="53">
        <f t="shared" si="120"/>
        <v>38.641696958542312</v>
      </c>
      <c r="Q498" t="s">
        <v>191</v>
      </c>
      <c r="R498" t="s">
        <v>192</v>
      </c>
      <c r="S498" s="38" t="s">
        <v>506</v>
      </c>
      <c r="T498" s="4">
        <v>100</v>
      </c>
      <c r="U498" s="4">
        <f t="shared" si="122"/>
        <v>67.948717948717942</v>
      </c>
      <c r="V498" s="4">
        <f t="shared" si="123"/>
        <v>69.040247678018574</v>
      </c>
      <c r="W498" s="4">
        <f t="shared" si="124"/>
        <v>60.317460317460316</v>
      </c>
      <c r="X498" s="4">
        <f t="shared" si="125"/>
        <v>70.642292004521096</v>
      </c>
      <c r="Y498" s="4">
        <f t="shared" si="126"/>
        <v>71.733821733821728</v>
      </c>
      <c r="Z498" s="4">
        <f t="shared" si="127"/>
        <v>63.011034373263477</v>
      </c>
      <c r="AA498" s="4">
        <f t="shared" si="128"/>
        <v>-2.693574055803154</v>
      </c>
      <c r="AB498" s="4">
        <f t="shared" si="129"/>
        <v>-2.693574055803154</v>
      </c>
      <c r="AC498" s="4">
        <f t="shared" si="130"/>
        <v>-2.6935740558031611</v>
      </c>
      <c r="AF498">
        <v>2.09</v>
      </c>
      <c r="AG498">
        <v>1.82</v>
      </c>
    </row>
    <row r="499" spans="1:33" ht="15" x14ac:dyDescent="0.25">
      <c r="A499">
        <v>1.96</v>
      </c>
      <c r="B499">
        <v>3.08</v>
      </c>
      <c r="C499">
        <v>5.16</v>
      </c>
      <c r="D499" s="48">
        <f t="shared" si="121"/>
        <v>2.8677855920380857E-2</v>
      </c>
      <c r="E499" s="49">
        <f>IF(OR($A499="",$B499="",$C499=""),"",A499*'MPTO_working_3-way'!$I498)</f>
        <v>2.0162085976039466</v>
      </c>
      <c r="F499" s="50">
        <f>IF(OR($A499="",$B499="",$C499=""),"",B499*'MPTO_working_3-way'!$I498)</f>
        <v>3.1683277962347729</v>
      </c>
      <c r="G499" s="51">
        <f>IF(OR($A499="",$B499="",$C499=""),"",C499*'MPTO_working_3-way'!$I498)</f>
        <v>5.3079777365491649</v>
      </c>
      <c r="H499" s="17"/>
      <c r="I499" s="21"/>
      <c r="J499" s="22"/>
      <c r="K499" s="17"/>
      <c r="L499" s="21"/>
      <c r="M499" s="22"/>
      <c r="N499" s="52">
        <f t="shared" ref="N499:N562" si="131">(1/E499)* 100</f>
        <v>49.598042642432716</v>
      </c>
      <c r="O499" s="53">
        <f t="shared" ref="O499:O562" si="132">(1/F499)* 100</f>
        <v>31.562390772457181</v>
      </c>
      <c r="P499" s="53">
        <f t="shared" ref="P499:P562" si="133">(1/G499)* 100</f>
        <v>18.839566585110102</v>
      </c>
      <c r="Q499" t="s">
        <v>105</v>
      </c>
      <c r="R499" t="s">
        <v>204</v>
      </c>
      <c r="S499" s="38" t="s">
        <v>506</v>
      </c>
      <c r="T499" s="4">
        <v>100</v>
      </c>
      <c r="U499" s="4">
        <f t="shared" si="122"/>
        <v>48.979591836734699</v>
      </c>
      <c r="V499" s="4">
        <f t="shared" si="123"/>
        <v>67.532467532467535</v>
      </c>
      <c r="W499" s="4">
        <f t="shared" si="124"/>
        <v>80.620155038759677</v>
      </c>
      <c r="X499" s="4">
        <f t="shared" si="125"/>
        <v>51.847377428772781</v>
      </c>
      <c r="Y499" s="4">
        <f t="shared" si="126"/>
        <v>70.400253124505625</v>
      </c>
      <c r="Z499" s="4">
        <f t="shared" si="127"/>
        <v>83.48794063079778</v>
      </c>
      <c r="AA499" s="4">
        <f t="shared" si="128"/>
        <v>-2.8677855920380821</v>
      </c>
      <c r="AB499" s="4">
        <f t="shared" si="129"/>
        <v>-2.8677855920380892</v>
      </c>
      <c r="AC499" s="4">
        <f t="shared" si="130"/>
        <v>-2.8677855920381035</v>
      </c>
      <c r="AF499">
        <v>2.21</v>
      </c>
      <c r="AG499">
        <v>1.72</v>
      </c>
    </row>
    <row r="500" spans="1:33" ht="15" x14ac:dyDescent="0.25">
      <c r="A500">
        <v>1.74</v>
      </c>
      <c r="B500">
        <v>3.65</v>
      </c>
      <c r="C500">
        <v>5.5</v>
      </c>
      <c r="D500" s="48">
        <f t="shared" si="121"/>
        <v>3.0503428236068775E-2</v>
      </c>
      <c r="E500" s="49">
        <f>IF(OR($A500="",$B500="",$C500=""),"",A500*'MPTO_working_3-way'!$I499)</f>
        <v>1.7930759651307597</v>
      </c>
      <c r="F500" s="50">
        <f>IF(OR($A500="",$B500="",$C500=""),"",B500*'MPTO_working_3-way'!$I499)</f>
        <v>3.7613375130616511</v>
      </c>
      <c r="G500" s="51">
        <f>IF(OR($A500="",$B500="",$C500=""),"",C500*'MPTO_working_3-way'!$I499)</f>
        <v>5.6677688552983785</v>
      </c>
      <c r="H500" s="17"/>
      <c r="I500" s="21"/>
      <c r="J500" s="22"/>
      <c r="K500" s="17"/>
      <c r="L500" s="21"/>
      <c r="M500" s="22"/>
      <c r="N500" s="52">
        <f t="shared" si="131"/>
        <v>55.770085565062779</v>
      </c>
      <c r="O500" s="53">
        <f t="shared" si="132"/>
        <v>26.586287365262805</v>
      </c>
      <c r="P500" s="53">
        <f t="shared" si="133"/>
        <v>17.643627069674409</v>
      </c>
      <c r="Q500" t="s">
        <v>193</v>
      </c>
      <c r="R500" t="s">
        <v>194</v>
      </c>
      <c r="S500" s="38" t="s">
        <v>506</v>
      </c>
      <c r="T500" s="4">
        <v>100</v>
      </c>
      <c r="U500" s="4">
        <f t="shared" si="122"/>
        <v>42.528735632183903</v>
      </c>
      <c r="V500" s="4">
        <f t="shared" si="123"/>
        <v>72.602739726027394</v>
      </c>
      <c r="W500" s="4">
        <f t="shared" si="124"/>
        <v>81.818181818181827</v>
      </c>
      <c r="X500" s="4">
        <f t="shared" si="125"/>
        <v>45.579078455790786</v>
      </c>
      <c r="Y500" s="4">
        <f t="shared" si="126"/>
        <v>75.653082549634277</v>
      </c>
      <c r="Z500" s="4">
        <f t="shared" si="127"/>
        <v>84.868524641788696</v>
      </c>
      <c r="AA500" s="4">
        <f t="shared" si="128"/>
        <v>-3.0503428236068828</v>
      </c>
      <c r="AB500" s="4">
        <f t="shared" si="129"/>
        <v>-3.0503428236068828</v>
      </c>
      <c r="AC500" s="4">
        <f t="shared" si="130"/>
        <v>-3.0503428236068686</v>
      </c>
      <c r="AF500">
        <v>2.1800000000000002</v>
      </c>
      <c r="AG500">
        <v>1.74</v>
      </c>
    </row>
    <row r="501" spans="1:33" ht="15" x14ac:dyDescent="0.25">
      <c r="A501">
        <v>2.5099999999999998</v>
      </c>
      <c r="B501">
        <v>3.34</v>
      </c>
      <c r="C501">
        <v>3.04</v>
      </c>
      <c r="D501" s="48">
        <f t="shared" si="121"/>
        <v>2.6754940527835114E-2</v>
      </c>
      <c r="E501" s="49">
        <f>IF(OR($A501="",$B501="",$C501=""),"",A501*'MPTO_working_3-way'!$I500)</f>
        <v>2.577154900724866</v>
      </c>
      <c r="F501" s="50">
        <f>IF(OR($A501="",$B501="",$C501=""),"",B501*'MPTO_working_3-way'!$I500)</f>
        <v>3.429361501362969</v>
      </c>
      <c r="G501" s="51">
        <f>IF(OR($A501="",$B501="",$C501=""),"",C501*'MPTO_working_3-way'!$I500)</f>
        <v>3.121335019204619</v>
      </c>
      <c r="H501" s="17"/>
      <c r="I501" s="21"/>
      <c r="J501" s="22"/>
      <c r="K501" s="17"/>
      <c r="L501" s="21"/>
      <c r="M501" s="22"/>
      <c r="N501" s="52">
        <f t="shared" si="131"/>
        <v>38.802479420958903</v>
      </c>
      <c r="O501" s="53">
        <f t="shared" si="132"/>
        <v>29.15994710976253</v>
      </c>
      <c r="P501" s="53">
        <f t="shared" si="133"/>
        <v>32.037573469278563</v>
      </c>
      <c r="Q501" t="s">
        <v>203</v>
      </c>
      <c r="R501" t="s">
        <v>201</v>
      </c>
      <c r="S501" s="38" t="s">
        <v>506</v>
      </c>
      <c r="T501" s="4">
        <v>100</v>
      </c>
      <c r="U501" s="4">
        <f t="shared" si="122"/>
        <v>60.15936254980079</v>
      </c>
      <c r="V501" s="4">
        <f t="shared" si="123"/>
        <v>70.059880239520965</v>
      </c>
      <c r="W501" s="4">
        <f t="shared" si="124"/>
        <v>67.10526315789474</v>
      </c>
      <c r="X501" s="4">
        <f t="shared" si="125"/>
        <v>62.83485660258431</v>
      </c>
      <c r="Y501" s="4">
        <f t="shared" si="126"/>
        <v>72.735374292304471</v>
      </c>
      <c r="Z501" s="4">
        <f t="shared" si="127"/>
        <v>69.780757210678246</v>
      </c>
      <c r="AA501" s="4">
        <f t="shared" si="128"/>
        <v>-2.6754940527835203</v>
      </c>
      <c r="AB501" s="4">
        <f t="shared" si="129"/>
        <v>-2.675494052783506</v>
      </c>
      <c r="AC501" s="4">
        <f t="shared" si="130"/>
        <v>-2.675494052783506</v>
      </c>
      <c r="AF501">
        <v>2.08</v>
      </c>
      <c r="AG501">
        <v>1.83</v>
      </c>
    </row>
    <row r="502" spans="1:33" ht="15" x14ac:dyDescent="0.25">
      <c r="A502">
        <v>2.16</v>
      </c>
      <c r="B502">
        <v>3.32</v>
      </c>
      <c r="C502">
        <v>3.78</v>
      </c>
      <c r="D502" s="48">
        <f t="shared" si="121"/>
        <v>2.8718046790336071E-2</v>
      </c>
      <c r="E502" s="49">
        <f>IF(OR($A502="",$B502="",$C502=""),"",A502*'MPTO_working_3-way'!$I501)</f>
        <v>2.2220309810671259</v>
      </c>
      <c r="F502" s="50">
        <f>IF(OR($A502="",$B502="",$C502=""),"",B502*'MPTO_working_3-way'!$I501)</f>
        <v>3.4153439153439158</v>
      </c>
      <c r="G502" s="51">
        <f>IF(OR($A502="",$B502="",$C502=""),"",C502*'MPTO_working_3-way'!$I501)</f>
        <v>3.8885542168674703</v>
      </c>
      <c r="H502" s="17"/>
      <c r="I502" s="21"/>
      <c r="J502" s="22"/>
      <c r="K502" s="17"/>
      <c r="L502" s="21"/>
      <c r="M502" s="22"/>
      <c r="N502" s="52">
        <f t="shared" si="131"/>
        <v>45.003872966692484</v>
      </c>
      <c r="O502" s="53">
        <f t="shared" si="132"/>
        <v>29.279628195197517</v>
      </c>
      <c r="P502" s="53">
        <f t="shared" si="133"/>
        <v>25.716498838109992</v>
      </c>
      <c r="Q502" t="s">
        <v>401</v>
      </c>
      <c r="R502" t="s">
        <v>195</v>
      </c>
      <c r="S502" s="38" t="s">
        <v>506</v>
      </c>
      <c r="T502" s="4">
        <v>100</v>
      </c>
      <c r="U502" s="4">
        <f t="shared" si="122"/>
        <v>53.703703703703695</v>
      </c>
      <c r="V502" s="4">
        <f t="shared" si="123"/>
        <v>69.879518072289159</v>
      </c>
      <c r="W502" s="4">
        <f t="shared" si="124"/>
        <v>73.544973544973558</v>
      </c>
      <c r="X502" s="4">
        <f t="shared" si="125"/>
        <v>56.575508382737304</v>
      </c>
      <c r="Y502" s="4">
        <f t="shared" si="126"/>
        <v>72.751322751322746</v>
      </c>
      <c r="Z502" s="4">
        <f t="shared" si="127"/>
        <v>76.416778224007146</v>
      </c>
      <c r="AA502" s="4">
        <f t="shared" si="128"/>
        <v>-2.8718046790336089</v>
      </c>
      <c r="AB502" s="4">
        <f t="shared" si="129"/>
        <v>-2.8718046790335876</v>
      </c>
      <c r="AC502" s="4">
        <f t="shared" si="130"/>
        <v>-2.8718046790335876</v>
      </c>
      <c r="AF502">
        <v>2.0099999999999998</v>
      </c>
      <c r="AG502">
        <v>1.88</v>
      </c>
    </row>
    <row r="503" spans="1:33" ht="15" x14ac:dyDescent="0.25">
      <c r="A503">
        <v>1.97</v>
      </c>
      <c r="B503">
        <v>3.76</v>
      </c>
      <c r="C503">
        <v>3.92</v>
      </c>
      <c r="D503" s="48">
        <f t="shared" si="121"/>
        <v>2.8673700822806625E-2</v>
      </c>
      <c r="E503" s="49">
        <f>IF(OR($A503="",$B503="",$C503=""),"",A503*'MPTO_working_3-way'!$I502)</f>
        <v>2.0264871906209292</v>
      </c>
      <c r="F503" s="50">
        <f>IF(OR($A503="",$B503="",$C503=""),"",B503*'MPTO_working_3-way'!$I502)</f>
        <v>3.8678131150937527</v>
      </c>
      <c r="G503" s="51">
        <f>IF(OR($A503="",$B503="",$C503=""),"",C503*'MPTO_working_3-way'!$I502)</f>
        <v>4.0324009072254015</v>
      </c>
      <c r="H503" s="17"/>
      <c r="I503" s="21"/>
      <c r="J503" s="22"/>
      <c r="K503" s="17"/>
      <c r="L503" s="21"/>
      <c r="M503" s="22"/>
      <c r="N503" s="52">
        <f t="shared" si="131"/>
        <v>49.346475251767728</v>
      </c>
      <c r="O503" s="53">
        <f t="shared" si="132"/>
        <v>25.854403256910224</v>
      </c>
      <c r="P503" s="53">
        <f t="shared" si="133"/>
        <v>24.799121491322055</v>
      </c>
      <c r="Q503" t="s">
        <v>339</v>
      </c>
      <c r="R503" t="s">
        <v>337</v>
      </c>
      <c r="S503" s="38" t="s">
        <v>506</v>
      </c>
      <c r="T503" s="4">
        <v>100</v>
      </c>
      <c r="U503" s="4">
        <f t="shared" si="122"/>
        <v>49.238578680203041</v>
      </c>
      <c r="V503" s="4">
        <f t="shared" si="123"/>
        <v>73.40425531914893</v>
      </c>
      <c r="W503" s="4">
        <f t="shared" si="124"/>
        <v>74.489795918367349</v>
      </c>
      <c r="X503" s="4">
        <f t="shared" si="125"/>
        <v>52.105948762483713</v>
      </c>
      <c r="Y503" s="4">
        <f t="shared" si="126"/>
        <v>76.271625401429603</v>
      </c>
      <c r="Z503" s="4">
        <f t="shared" si="127"/>
        <v>77.357166000648022</v>
      </c>
      <c r="AA503" s="4">
        <f t="shared" si="128"/>
        <v>-2.8673700822806722</v>
      </c>
      <c r="AB503" s="4">
        <f t="shared" si="129"/>
        <v>-2.8673700822806722</v>
      </c>
      <c r="AC503" s="4">
        <f t="shared" si="130"/>
        <v>-2.8673700822806722</v>
      </c>
      <c r="AF503">
        <v>1.74</v>
      </c>
      <c r="AG503">
        <v>2.1800000000000002</v>
      </c>
    </row>
    <row r="504" spans="1:33" ht="15" x14ac:dyDescent="0.25">
      <c r="A504">
        <v>1.1100000000000001</v>
      </c>
      <c r="B504">
        <v>11.93</v>
      </c>
      <c r="C504">
        <v>21.63</v>
      </c>
      <c r="D504" s="48">
        <f t="shared" si="121"/>
        <v>3.0955282698867714E-2</v>
      </c>
      <c r="E504" s="49">
        <f>IF(OR($A504="",$B504="",$C504=""),"",A504*'MPTO_working_3-way'!$I503)</f>
        <v>1.1443603637957434</v>
      </c>
      <c r="F504" s="50">
        <f>IF(OR($A504="",$B504="",$C504=""),"",B504*'MPTO_working_3-way'!$I503)</f>
        <v>12.299296522597492</v>
      </c>
      <c r="G504" s="51">
        <f>IF(OR($A504="",$B504="",$C504=""),"",C504*'MPTO_working_3-way'!$I503)</f>
        <v>22.299562764776507</v>
      </c>
      <c r="H504" s="17"/>
      <c r="I504" s="21"/>
      <c r="J504" s="22"/>
      <c r="K504" s="17"/>
      <c r="L504" s="21"/>
      <c r="M504" s="22"/>
      <c r="N504" s="52">
        <f t="shared" si="131"/>
        <v>87.38506082848653</v>
      </c>
      <c r="O504" s="53">
        <f t="shared" si="132"/>
        <v>8.1305463134635421</v>
      </c>
      <c r="P504" s="53">
        <f t="shared" si="133"/>
        <v>4.484392858049933</v>
      </c>
      <c r="Q504" t="s">
        <v>352</v>
      </c>
      <c r="R504" t="s">
        <v>340</v>
      </c>
      <c r="S504" s="38" t="s">
        <v>506</v>
      </c>
      <c r="T504" s="4">
        <v>100</v>
      </c>
      <c r="U504" s="4">
        <f t="shared" si="122"/>
        <v>9.9099099099099224</v>
      </c>
      <c r="V504" s="4">
        <f t="shared" si="123"/>
        <v>91.617770326906964</v>
      </c>
      <c r="W504" s="4">
        <f t="shared" si="124"/>
        <v>95.376791493296352</v>
      </c>
      <c r="X504" s="4">
        <f t="shared" si="125"/>
        <v>13.005438179796696</v>
      </c>
      <c r="Y504" s="4">
        <f t="shared" si="126"/>
        <v>94.713298596793734</v>
      </c>
      <c r="Z504" s="4">
        <f t="shared" si="127"/>
        <v>98.472319763183123</v>
      </c>
      <c r="AA504" s="4">
        <f t="shared" si="128"/>
        <v>-3.0955282698867741</v>
      </c>
      <c r="AB504" s="4">
        <f t="shared" si="129"/>
        <v>-3.0955282698867705</v>
      </c>
      <c r="AC504" s="4">
        <f t="shared" si="130"/>
        <v>-3.0955282698867705</v>
      </c>
      <c r="AF504">
        <v>1.1399999999999999</v>
      </c>
      <c r="AG504">
        <v>5.91</v>
      </c>
    </row>
    <row r="505" spans="1:33" ht="15" x14ac:dyDescent="0.25">
      <c r="A505">
        <v>1.43</v>
      </c>
      <c r="B505">
        <v>4.8</v>
      </c>
      <c r="C505">
        <v>7.91</v>
      </c>
      <c r="D505" s="48">
        <f t="shared" si="121"/>
        <v>3.4056282950088335E-2</v>
      </c>
      <c r="E505" s="49">
        <f>IF(OR($A505="",$B505="",$C505=""),"",A505*'MPTO_working_3-way'!$I504)</f>
        <v>1.4787004846186262</v>
      </c>
      <c r="F505" s="50">
        <f>IF(OR($A505="",$B505="",$C505=""),"",B505*'MPTO_working_3-way'!$I504)</f>
        <v>4.9634701581604235</v>
      </c>
      <c r="G505" s="51">
        <f>IF(OR($A505="",$B505="",$C505=""),"",C505*'MPTO_working_3-way'!$I504)</f>
        <v>8.1793851981351988</v>
      </c>
      <c r="H505" s="17"/>
      <c r="I505" s="21"/>
      <c r="J505" s="22"/>
      <c r="K505" s="17"/>
      <c r="L505" s="21"/>
      <c r="M505" s="22"/>
      <c r="N505" s="52">
        <f t="shared" si="131"/>
        <v>67.626947471915614</v>
      </c>
      <c r="O505" s="53">
        <f t="shared" si="132"/>
        <v>20.147194767674861</v>
      </c>
      <c r="P505" s="53">
        <f t="shared" si="133"/>
        <v>12.225857760409523</v>
      </c>
      <c r="Q505" t="s">
        <v>353</v>
      </c>
      <c r="R505" t="s">
        <v>348</v>
      </c>
      <c r="S505" s="38" t="s">
        <v>506</v>
      </c>
      <c r="T505" s="4">
        <v>100</v>
      </c>
      <c r="U505" s="4">
        <f t="shared" si="122"/>
        <v>30.069930069930074</v>
      </c>
      <c r="V505" s="4">
        <f t="shared" si="123"/>
        <v>79.166666666666671</v>
      </c>
      <c r="W505" s="4">
        <f t="shared" si="124"/>
        <v>87.357774968394423</v>
      </c>
      <c r="X505" s="4">
        <f t="shared" si="125"/>
        <v>33.475558364938898</v>
      </c>
      <c r="Y505" s="4">
        <f t="shared" si="126"/>
        <v>82.572294961675496</v>
      </c>
      <c r="Z505" s="4">
        <f t="shared" si="127"/>
        <v>90.763403263403276</v>
      </c>
      <c r="AA505" s="4">
        <f t="shared" si="128"/>
        <v>-3.4056282950088246</v>
      </c>
      <c r="AB505" s="4">
        <f t="shared" si="129"/>
        <v>-3.4056282950088246</v>
      </c>
      <c r="AC505" s="4">
        <f t="shared" si="130"/>
        <v>-3.405628295008853</v>
      </c>
      <c r="AF505">
        <v>1.81</v>
      </c>
      <c r="AG505">
        <v>2.08</v>
      </c>
    </row>
    <row r="506" spans="1:33" ht="15" x14ac:dyDescent="0.25">
      <c r="A506">
        <v>3.52</v>
      </c>
      <c r="B506">
        <v>3.71</v>
      </c>
      <c r="C506">
        <v>2.11</v>
      </c>
      <c r="D506" s="48">
        <f t="shared" si="121"/>
        <v>2.7566337355749759E-2</v>
      </c>
      <c r="E506" s="49">
        <f>IF(OR($A506="",$B506="",$C506=""),"",A506*'MPTO_working_3-way'!$I505)</f>
        <v>3.6170335074922391</v>
      </c>
      <c r="F506" s="50">
        <f>IF(OR($A506="",$B506="",$C506=""),"",B506*'MPTO_working_3-way'!$I505)</f>
        <v>3.8122711115898316</v>
      </c>
      <c r="G506" s="51">
        <f>IF(OR($A506="",$B506="",$C506=""),"",C506*'MPTO_working_3-way'!$I505)</f>
        <v>2.1681649718206319</v>
      </c>
      <c r="H506" s="17"/>
      <c r="I506" s="21"/>
      <c r="J506" s="22"/>
      <c r="K506" s="17"/>
      <c r="L506" s="21"/>
      <c r="M506" s="22"/>
      <c r="N506" s="52">
        <f t="shared" si="131"/>
        <v>27.646965335782024</v>
      </c>
      <c r="O506" s="53">
        <f t="shared" si="132"/>
        <v>26.231083014003431</v>
      </c>
      <c r="P506" s="53">
        <f t="shared" si="133"/>
        <v>46.121951650214562</v>
      </c>
      <c r="Q506" t="s">
        <v>336</v>
      </c>
      <c r="R506" t="s">
        <v>356</v>
      </c>
      <c r="S506" s="38" t="s">
        <v>506</v>
      </c>
      <c r="T506" s="4">
        <v>100</v>
      </c>
      <c r="U506" s="4">
        <f t="shared" si="122"/>
        <v>71.590909090909093</v>
      </c>
      <c r="V506" s="4">
        <f t="shared" si="123"/>
        <v>73.045822102425873</v>
      </c>
      <c r="W506" s="4">
        <f t="shared" si="124"/>
        <v>52.606635071090047</v>
      </c>
      <c r="X506" s="4">
        <f t="shared" si="125"/>
        <v>74.347542826484087</v>
      </c>
      <c r="Y506" s="4">
        <f t="shared" si="126"/>
        <v>75.802455838000867</v>
      </c>
      <c r="Z506" s="4">
        <f t="shared" si="127"/>
        <v>55.363268806665033</v>
      </c>
      <c r="AA506" s="4">
        <f t="shared" si="128"/>
        <v>-2.7566337355749937</v>
      </c>
      <c r="AB506" s="4">
        <f t="shared" si="129"/>
        <v>-2.7566337355749937</v>
      </c>
      <c r="AC506" s="4">
        <f t="shared" si="130"/>
        <v>-2.7566337355749866</v>
      </c>
      <c r="AF506">
        <v>1.78</v>
      </c>
      <c r="AG506">
        <v>2.12</v>
      </c>
    </row>
    <row r="507" spans="1:33" ht="15" x14ac:dyDescent="0.25">
      <c r="A507">
        <v>2.7</v>
      </c>
      <c r="B507">
        <v>3.02</v>
      </c>
      <c r="C507">
        <v>3.08</v>
      </c>
      <c r="D507" s="48">
        <f t="shared" si="121"/>
        <v>2.6171522860264584E-2</v>
      </c>
      <c r="E507" s="49">
        <f>IF(OR($A507="",$B507="",$C507=""),"",A507*'MPTO_working_3-way'!$I506)</f>
        <v>2.7706631117227145</v>
      </c>
      <c r="F507" s="50">
        <f>IF(OR($A507="",$B507="",$C507=""),"",B507*'MPTO_working_3-way'!$I506)</f>
        <v>3.099037999037999</v>
      </c>
      <c r="G507" s="51">
        <f>IF(OR($A507="",$B507="",$C507=""),"",C507*'MPTO_working_3-way'!$I506)</f>
        <v>3.1606082904096149</v>
      </c>
      <c r="H507" s="17"/>
      <c r="I507" s="21"/>
      <c r="J507" s="22"/>
      <c r="K507" s="17"/>
      <c r="L507" s="21"/>
      <c r="M507" s="22"/>
      <c r="N507" s="52">
        <f t="shared" si="131"/>
        <v>36.092442844060898</v>
      </c>
      <c r="O507" s="53">
        <f t="shared" si="132"/>
        <v>32.268078039392201</v>
      </c>
      <c r="P507" s="53">
        <f t="shared" si="133"/>
        <v>31.639479116546898</v>
      </c>
      <c r="Q507" t="s">
        <v>185</v>
      </c>
      <c r="R507" t="s">
        <v>409</v>
      </c>
      <c r="S507" s="38" t="s">
        <v>506</v>
      </c>
      <c r="T507" s="4">
        <v>100</v>
      </c>
      <c r="U507" s="4">
        <f t="shared" si="122"/>
        <v>62.962962962962962</v>
      </c>
      <c r="V507" s="4">
        <f t="shared" si="123"/>
        <v>66.88741721854305</v>
      </c>
      <c r="W507" s="4">
        <f t="shared" si="124"/>
        <v>67.532467532467535</v>
      </c>
      <c r="X507" s="4">
        <f t="shared" si="125"/>
        <v>65.580115248989429</v>
      </c>
      <c r="Y507" s="4">
        <f t="shared" si="126"/>
        <v>69.504569504569503</v>
      </c>
      <c r="Z507" s="4">
        <f t="shared" si="127"/>
        <v>70.149619818493989</v>
      </c>
      <c r="AA507" s="4">
        <f t="shared" si="128"/>
        <v>-2.6171522860264673</v>
      </c>
      <c r="AB507" s="4">
        <f t="shared" si="129"/>
        <v>-2.6171522860264531</v>
      </c>
      <c r="AC507" s="4">
        <f t="shared" si="130"/>
        <v>-2.6171522860264531</v>
      </c>
      <c r="AF507">
        <v>2.27</v>
      </c>
      <c r="AG507">
        <v>1.68</v>
      </c>
    </row>
    <row r="508" spans="1:33" ht="15" x14ac:dyDescent="0.25">
      <c r="A508">
        <v>1.9</v>
      </c>
      <c r="B508">
        <v>3.36</v>
      </c>
      <c r="C508">
        <v>4.8499999999999996</v>
      </c>
      <c r="D508" s="48">
        <f t="shared" si="121"/>
        <v>3.0120404103040954E-2</v>
      </c>
      <c r="E508" s="49">
        <f>IF(OR($A508="",$B508="",$C508=""),"",A508*'MPTO_working_3-way'!$I507)</f>
        <v>1.9572287677957778</v>
      </c>
      <c r="F508" s="50">
        <f>IF(OR($A508="",$B508="",$C508=""),"",B508*'MPTO_working_3-way'!$I507)</f>
        <v>3.4612045577862176</v>
      </c>
      <c r="G508" s="51">
        <f>IF(OR($A508="",$B508="",$C508=""),"",C508*'MPTO_working_3-way'!$I507)</f>
        <v>4.9960839598997486</v>
      </c>
      <c r="H508" s="17"/>
      <c r="I508" s="21"/>
      <c r="J508" s="22"/>
      <c r="K508" s="17"/>
      <c r="L508" s="21"/>
      <c r="M508" s="22"/>
      <c r="N508" s="52">
        <f t="shared" si="131"/>
        <v>51.092647750431105</v>
      </c>
      <c r="O508" s="53">
        <f t="shared" si="132"/>
        <v>28.891675811255684</v>
      </c>
      <c r="P508" s="53">
        <f t="shared" si="133"/>
        <v>20.015676438313218</v>
      </c>
      <c r="Q508" t="s">
        <v>144</v>
      </c>
      <c r="R508" t="s">
        <v>182</v>
      </c>
      <c r="S508" s="38" t="s">
        <v>506</v>
      </c>
      <c r="T508" s="4">
        <v>100</v>
      </c>
      <c r="U508" s="4">
        <f t="shared" si="122"/>
        <v>47.368421052631575</v>
      </c>
      <c r="V508" s="4">
        <f t="shared" si="123"/>
        <v>70.238095238095241</v>
      </c>
      <c r="W508" s="4">
        <f t="shared" si="124"/>
        <v>79.38144329896906</v>
      </c>
      <c r="X508" s="4">
        <f t="shared" si="125"/>
        <v>50.380461462935685</v>
      </c>
      <c r="Y508" s="4">
        <f t="shared" si="126"/>
        <v>73.25013564839935</v>
      </c>
      <c r="Z508" s="4">
        <f t="shared" si="127"/>
        <v>82.39348370927317</v>
      </c>
      <c r="AA508" s="4">
        <f t="shared" si="128"/>
        <v>-3.0120404103041096</v>
      </c>
      <c r="AB508" s="4">
        <f t="shared" si="129"/>
        <v>-3.0120404103041096</v>
      </c>
      <c r="AC508" s="4">
        <f t="shared" si="130"/>
        <v>-3.0120404103041096</v>
      </c>
      <c r="AF508">
        <v>2.14</v>
      </c>
      <c r="AG508">
        <v>1.76</v>
      </c>
    </row>
    <row r="509" spans="1:33" ht="15" x14ac:dyDescent="0.25">
      <c r="A509">
        <v>2.25</v>
      </c>
      <c r="B509">
        <v>3.36</v>
      </c>
      <c r="C509">
        <v>3.5</v>
      </c>
      <c r="D509" s="48">
        <f t="shared" si="121"/>
        <v>2.7777777777777679E-2</v>
      </c>
      <c r="E509" s="49">
        <f>IF(OR($A509="",$B509="",$C509=""),"",A509*'MPTO_working_3-way'!$I508)</f>
        <v>2.3125</v>
      </c>
      <c r="F509" s="50">
        <f>IF(OR($A509="",$B509="",$C509=""),"",B509*'MPTO_working_3-way'!$I508)</f>
        <v>3.4533333333333327</v>
      </c>
      <c r="G509" s="51">
        <f>IF(OR($A509="",$B509="",$C509=""),"",C509*'MPTO_working_3-way'!$I508)</f>
        <v>3.5972222222222219</v>
      </c>
      <c r="H509" s="17"/>
      <c r="I509" s="21"/>
      <c r="J509" s="22"/>
      <c r="K509" s="17"/>
      <c r="L509" s="21"/>
      <c r="M509" s="22"/>
      <c r="N509" s="52">
        <f t="shared" si="131"/>
        <v>43.243243243243242</v>
      </c>
      <c r="O509" s="53">
        <f t="shared" si="132"/>
        <v>28.957528957528961</v>
      </c>
      <c r="P509" s="53">
        <f t="shared" si="133"/>
        <v>27.799227799227801</v>
      </c>
      <c r="Q509" t="s">
        <v>107</v>
      </c>
      <c r="R509" t="s">
        <v>385</v>
      </c>
      <c r="S509" s="38" t="s">
        <v>506</v>
      </c>
      <c r="T509" s="4">
        <v>100</v>
      </c>
      <c r="U509" s="4">
        <f t="shared" si="122"/>
        <v>55.55555555555555</v>
      </c>
      <c r="V509" s="4">
        <f t="shared" si="123"/>
        <v>70.238095238095241</v>
      </c>
      <c r="W509" s="4">
        <f t="shared" si="124"/>
        <v>71.428571428571431</v>
      </c>
      <c r="X509" s="4">
        <f t="shared" si="125"/>
        <v>58.333333333333329</v>
      </c>
      <c r="Y509" s="4">
        <f t="shared" si="126"/>
        <v>73.015873015873012</v>
      </c>
      <c r="Z509" s="4">
        <f t="shared" si="127"/>
        <v>74.206349206349216</v>
      </c>
      <c r="AA509" s="4">
        <f t="shared" si="128"/>
        <v>-2.7777777777777786</v>
      </c>
      <c r="AB509" s="4">
        <f t="shared" si="129"/>
        <v>-2.7777777777777715</v>
      </c>
      <c r="AC509" s="4">
        <f t="shared" si="130"/>
        <v>-2.7777777777777857</v>
      </c>
      <c r="AF509">
        <v>2.08</v>
      </c>
      <c r="AG509">
        <v>1.81</v>
      </c>
    </row>
    <row r="510" spans="1:33" ht="15" x14ac:dyDescent="0.25">
      <c r="A510">
        <v>2.14</v>
      </c>
      <c r="B510">
        <v>3.41</v>
      </c>
      <c r="C510">
        <v>3.73</v>
      </c>
      <c r="D510" s="48">
        <f t="shared" si="121"/>
        <v>2.8641366336285889E-2</v>
      </c>
      <c r="E510" s="49">
        <f>IF(OR($A510="",$B510="",$C510=""),"",A510*'MPTO_working_3-way'!$I509)</f>
        <v>2.2012925239596521</v>
      </c>
      <c r="F510" s="50">
        <f>IF(OR($A510="",$B510="",$C510=""),"",B510*'MPTO_working_3-way'!$I509)</f>
        <v>3.5076670592067352</v>
      </c>
      <c r="G510" s="51">
        <f>IF(OR($A510="",$B510="",$C510=""),"",C510*'MPTO_working_3-way'!$I509)</f>
        <v>3.8368322964343462</v>
      </c>
      <c r="H510" s="17"/>
      <c r="I510" s="21"/>
      <c r="J510" s="22"/>
      <c r="K510" s="17"/>
      <c r="L510" s="21"/>
      <c r="M510" s="22"/>
      <c r="N510" s="52">
        <f t="shared" si="131"/>
        <v>45.427856094346559</v>
      </c>
      <c r="O510" s="53">
        <f t="shared" si="132"/>
        <v>28.508977138387575</v>
      </c>
      <c r="P510" s="53">
        <f t="shared" si="133"/>
        <v>26.063166767265862</v>
      </c>
      <c r="Q510" t="s">
        <v>219</v>
      </c>
      <c r="R510" t="s">
        <v>225</v>
      </c>
      <c r="S510" s="38" t="s">
        <v>506</v>
      </c>
      <c r="T510" s="4">
        <v>100</v>
      </c>
      <c r="U510" s="4">
        <f t="shared" si="122"/>
        <v>53.271028037383175</v>
      </c>
      <c r="V510" s="4">
        <f t="shared" si="123"/>
        <v>70.674486803519059</v>
      </c>
      <c r="W510" s="4">
        <f t="shared" si="124"/>
        <v>73.190348525469176</v>
      </c>
      <c r="X510" s="4">
        <f t="shared" si="125"/>
        <v>56.135164671011765</v>
      </c>
      <c r="Y510" s="4">
        <f t="shared" si="126"/>
        <v>73.538623437147649</v>
      </c>
      <c r="Z510" s="4">
        <f t="shared" si="127"/>
        <v>76.054485159097766</v>
      </c>
      <c r="AA510" s="4">
        <f t="shared" si="128"/>
        <v>-2.8641366336285898</v>
      </c>
      <c r="AB510" s="4">
        <f t="shared" si="129"/>
        <v>-2.8641366336285898</v>
      </c>
      <c r="AC510" s="4">
        <f t="shared" si="130"/>
        <v>-2.8641366336285898</v>
      </c>
      <c r="AF510">
        <v>2.0499999999999998</v>
      </c>
      <c r="AG510">
        <v>1.85</v>
      </c>
    </row>
    <row r="511" spans="1:33" ht="15" x14ac:dyDescent="0.25">
      <c r="A511">
        <v>2.38</v>
      </c>
      <c r="B511">
        <v>3.48</v>
      </c>
      <c r="C511">
        <v>3.12</v>
      </c>
      <c r="D511" s="48">
        <f t="shared" si="121"/>
        <v>2.8037209578791744E-2</v>
      </c>
      <c r="E511" s="49">
        <f>IF(OR($A511="",$B511="",$C511=""),"",A511*'MPTO_working_3-way'!$I510)</f>
        <v>2.446728558797524</v>
      </c>
      <c r="F511" s="50">
        <f>IF(OR($A511="",$B511="",$C511=""),"",B511*'MPTO_working_3-way'!$I510)</f>
        <v>3.5775694893341954</v>
      </c>
      <c r="G511" s="51">
        <f>IF(OR($A511="",$B511="",$C511=""),"",C511*'MPTO_working_3-way'!$I510)</f>
        <v>3.2074760938858304</v>
      </c>
      <c r="H511" s="17"/>
      <c r="I511" s="21"/>
      <c r="J511" s="22"/>
      <c r="K511" s="17"/>
      <c r="L511" s="21"/>
      <c r="M511" s="22"/>
      <c r="N511" s="52">
        <f t="shared" si="131"/>
        <v>40.870900713704941</v>
      </c>
      <c r="O511" s="53">
        <f t="shared" si="132"/>
        <v>27.95193784443039</v>
      </c>
      <c r="P511" s="53">
        <f t="shared" si="133"/>
        <v>31.177161441864666</v>
      </c>
      <c r="Q511" t="s">
        <v>222</v>
      </c>
      <c r="R511" t="s">
        <v>226</v>
      </c>
      <c r="S511" s="38" t="s">
        <v>506</v>
      </c>
      <c r="T511" s="4">
        <v>100</v>
      </c>
      <c r="U511" s="4">
        <f t="shared" si="122"/>
        <v>57.983193277310924</v>
      </c>
      <c r="V511" s="4">
        <f t="shared" si="123"/>
        <v>71.264367816091948</v>
      </c>
      <c r="W511" s="4">
        <f t="shared" si="124"/>
        <v>67.948717948717942</v>
      </c>
      <c r="X511" s="4">
        <f t="shared" si="125"/>
        <v>60.786914235190096</v>
      </c>
      <c r="Y511" s="4">
        <f t="shared" si="126"/>
        <v>74.068088773971127</v>
      </c>
      <c r="Z511" s="4">
        <f t="shared" si="127"/>
        <v>70.752438906597121</v>
      </c>
      <c r="AA511" s="4">
        <f t="shared" si="128"/>
        <v>-2.8037209578791717</v>
      </c>
      <c r="AB511" s="4">
        <f t="shared" si="129"/>
        <v>-2.8037209578791789</v>
      </c>
      <c r="AC511" s="4">
        <f t="shared" si="130"/>
        <v>-2.8037209578791789</v>
      </c>
      <c r="AF511">
        <v>2.25</v>
      </c>
      <c r="AG511">
        <v>1.69</v>
      </c>
    </row>
    <row r="512" spans="1:33" ht="15" x14ac:dyDescent="0.25">
      <c r="A512">
        <v>2.16</v>
      </c>
      <c r="B512">
        <v>3.49</v>
      </c>
      <c r="C512">
        <v>3.53</v>
      </c>
      <c r="D512" s="48">
        <f t="shared" si="121"/>
        <v>3.2782033232531038E-2</v>
      </c>
      <c r="E512" s="49">
        <f>IF(OR($A512="",$B512="",$C512=""),"",A512*'MPTO_working_3-way'!$I511)</f>
        <v>2.2308091917822672</v>
      </c>
      <c r="F512" s="50">
        <f>IF(OR($A512="",$B512="",$C512=""),"",B512*'MPTO_working_3-way'!$I511)</f>
        <v>3.6044092959815335</v>
      </c>
      <c r="G512" s="51">
        <f>IF(OR($A512="",$B512="",$C512=""),"",C512*'MPTO_working_3-way'!$I511)</f>
        <v>3.6457205773108345</v>
      </c>
      <c r="H512" s="17"/>
      <c r="I512" s="21"/>
      <c r="J512" s="22"/>
      <c r="K512" s="17"/>
      <c r="L512" s="21"/>
      <c r="M512" s="22"/>
      <c r="N512" s="52">
        <f t="shared" si="131"/>
        <v>44.826783199735111</v>
      </c>
      <c r="O512" s="53">
        <f t="shared" si="132"/>
        <v>27.743797051985059</v>
      </c>
      <c r="P512" s="53">
        <f t="shared" si="133"/>
        <v>27.429419748279845</v>
      </c>
      <c r="Q512" t="s">
        <v>417</v>
      </c>
      <c r="R512" t="s">
        <v>422</v>
      </c>
      <c r="S512" s="38" t="s">
        <v>506</v>
      </c>
      <c r="T512" s="4">
        <v>100</v>
      </c>
      <c r="U512" s="4">
        <f t="shared" si="122"/>
        <v>53.703703703703695</v>
      </c>
      <c r="V512" s="4">
        <f t="shared" si="123"/>
        <v>71.346704871060169</v>
      </c>
      <c r="W512" s="4">
        <f t="shared" si="124"/>
        <v>71.671388101982998</v>
      </c>
      <c r="X512" s="4">
        <f t="shared" si="125"/>
        <v>56.981907026956826</v>
      </c>
      <c r="Y512" s="4">
        <f t="shared" si="126"/>
        <v>74.624908194313292</v>
      </c>
      <c r="Z512" s="4">
        <f t="shared" si="127"/>
        <v>74.949591425236122</v>
      </c>
      <c r="AA512" s="4">
        <f t="shared" si="128"/>
        <v>-3.2782033232531305</v>
      </c>
      <c r="AB512" s="4">
        <f t="shared" si="129"/>
        <v>-3.2782033232531234</v>
      </c>
      <c r="AC512" s="4">
        <f t="shared" si="130"/>
        <v>-3.2782033232531234</v>
      </c>
      <c r="AF512">
        <v>1.9</v>
      </c>
      <c r="AG512">
        <v>1.97</v>
      </c>
    </row>
    <row r="513" spans="1:33" ht="15" x14ac:dyDescent="0.25">
      <c r="A513">
        <v>1.62</v>
      </c>
      <c r="B513">
        <v>4.1100000000000003</v>
      </c>
      <c r="C513">
        <v>5.65</v>
      </c>
      <c r="D513" s="48">
        <f t="shared" si="121"/>
        <v>3.7584103492851906E-2</v>
      </c>
      <c r="E513" s="49">
        <f>IF(OR($A513="",$B513="",$C513=""),"",A513*'MPTO_working_3-way'!$I512)</f>
        <v>1.6808862476584201</v>
      </c>
      <c r="F513" s="50">
        <f>IF(OR($A513="",$B513="",$C513=""),"",B513*'MPTO_working_3-way'!$I512)</f>
        <v>4.2644706653556215</v>
      </c>
      <c r="G513" s="51">
        <f>IF(OR($A513="",$B513="",$C513=""),"",C513*'MPTO_working_3-way'!$I512)</f>
        <v>5.8623501847346136</v>
      </c>
      <c r="H513" s="17"/>
      <c r="I513" s="21"/>
      <c r="J513" s="22"/>
      <c r="K513" s="17"/>
      <c r="L513" s="21"/>
      <c r="M513" s="22"/>
      <c r="N513" s="52">
        <f t="shared" si="131"/>
        <v>59.492425581627707</v>
      </c>
      <c r="O513" s="53">
        <f t="shared" si="132"/>
        <v>23.449569207356909</v>
      </c>
      <c r="P513" s="53">
        <f t="shared" si="133"/>
        <v>17.058005211015377</v>
      </c>
      <c r="Q513" t="s">
        <v>416</v>
      </c>
      <c r="R513" t="s">
        <v>421</v>
      </c>
      <c r="S513" s="38" t="s">
        <v>506</v>
      </c>
      <c r="T513" s="4">
        <v>100</v>
      </c>
      <c r="U513" s="4">
        <f t="shared" si="122"/>
        <v>38.271604938271601</v>
      </c>
      <c r="V513" s="4">
        <f t="shared" si="123"/>
        <v>75.669099756691011</v>
      </c>
      <c r="W513" s="4">
        <f t="shared" si="124"/>
        <v>82.30088495575221</v>
      </c>
      <c r="X513" s="4">
        <f t="shared" si="125"/>
        <v>42.030015287556786</v>
      </c>
      <c r="Y513" s="4">
        <f t="shared" si="126"/>
        <v>79.427510105976168</v>
      </c>
      <c r="Z513" s="4">
        <f t="shared" si="127"/>
        <v>86.059295305037395</v>
      </c>
      <c r="AA513" s="4">
        <f t="shared" si="128"/>
        <v>-3.7584103492851852</v>
      </c>
      <c r="AB513" s="4">
        <f t="shared" si="129"/>
        <v>-3.7584103492851568</v>
      </c>
      <c r="AC513" s="4">
        <f t="shared" si="130"/>
        <v>-3.7584103492851852</v>
      </c>
      <c r="AF513">
        <v>1.86</v>
      </c>
      <c r="AG513">
        <v>2.0099999999999998</v>
      </c>
    </row>
    <row r="514" spans="1:33" ht="15" x14ac:dyDescent="0.25">
      <c r="A514">
        <v>2.23</v>
      </c>
      <c r="B514">
        <v>3.78</v>
      </c>
      <c r="C514">
        <v>3.11</v>
      </c>
      <c r="D514" s="48">
        <f t="shared" si="121"/>
        <v>3.4524166183935723E-2</v>
      </c>
      <c r="E514" s="49">
        <f>IF(OR($A514="",$B514="",$C514=""),"",A514*'MPTO_working_3-way'!$I513)</f>
        <v>2.3069888905901768</v>
      </c>
      <c r="F514" s="50">
        <f>IF(OR($A514="",$B514="",$C514=""),"",B514*'MPTO_working_3-way'!$I513)</f>
        <v>3.9105013481752766</v>
      </c>
      <c r="G514" s="51">
        <f>IF(OR($A514="",$B514="",$C514=""),"",C514*'MPTO_working_3-way'!$I513)</f>
        <v>3.2173701568320401</v>
      </c>
      <c r="H514" s="17"/>
      <c r="I514" s="21"/>
      <c r="J514" s="22"/>
      <c r="K514" s="17"/>
      <c r="L514" s="21"/>
      <c r="M514" s="22"/>
      <c r="N514" s="52">
        <f t="shared" si="131"/>
        <v>43.346545970760125</v>
      </c>
      <c r="O514" s="53">
        <f t="shared" si="132"/>
        <v>25.572168654707699</v>
      </c>
      <c r="P514" s="53">
        <f t="shared" si="133"/>
        <v>31.081285374532179</v>
      </c>
      <c r="Q514" t="s">
        <v>419</v>
      </c>
      <c r="R514" t="s">
        <v>413</v>
      </c>
      <c r="S514" s="38" t="s">
        <v>506</v>
      </c>
      <c r="T514" s="4">
        <v>100</v>
      </c>
      <c r="U514" s="4">
        <f t="shared" si="122"/>
        <v>55.156950672645742</v>
      </c>
      <c r="V514" s="4">
        <f t="shared" si="123"/>
        <v>73.544973544973558</v>
      </c>
      <c r="W514" s="4">
        <f t="shared" si="124"/>
        <v>67.845659163987136</v>
      </c>
      <c r="X514" s="4">
        <f t="shared" si="125"/>
        <v>58.60936729103932</v>
      </c>
      <c r="Y514" s="4">
        <f t="shared" si="126"/>
        <v>76.997390163367129</v>
      </c>
      <c r="Z514" s="4">
        <f t="shared" si="127"/>
        <v>71.298075782380721</v>
      </c>
      <c r="AA514" s="4">
        <f t="shared" si="128"/>
        <v>-3.4524166183935776</v>
      </c>
      <c r="AB514" s="4">
        <f t="shared" si="129"/>
        <v>-3.4524166183935705</v>
      </c>
      <c r="AC514" s="4">
        <f t="shared" si="130"/>
        <v>-3.4524166183935847</v>
      </c>
      <c r="AF514">
        <v>1.94</v>
      </c>
      <c r="AG514">
        <v>1.93</v>
      </c>
    </row>
    <row r="515" spans="1:33" ht="15" x14ac:dyDescent="0.25">
      <c r="A515">
        <v>3.18</v>
      </c>
      <c r="B515">
        <v>3.36</v>
      </c>
      <c r="C515">
        <v>2.37</v>
      </c>
      <c r="D515" s="48">
        <f t="shared" si="121"/>
        <v>3.4025384694121197E-2</v>
      </c>
      <c r="E515" s="49">
        <f>IF(OR($A515="",$B515="",$C515=""),"",A515*'MPTO_working_3-way'!$I514)</f>
        <v>3.2882007233273054</v>
      </c>
      <c r="F515" s="50">
        <f>IF(OR($A515="",$B515="",$C515=""),"",B515*'MPTO_working_3-way'!$I514)</f>
        <v>3.4743252925722472</v>
      </c>
      <c r="G515" s="51">
        <f>IF(OR($A515="",$B515="",$C515=""),"",C515*'MPTO_working_3-way'!$I514)</f>
        <v>2.4506401617250675</v>
      </c>
      <c r="H515" s="17"/>
      <c r="I515" s="21"/>
      <c r="J515" s="22"/>
      <c r="K515" s="17"/>
      <c r="L515" s="21"/>
      <c r="M515" s="22"/>
      <c r="N515" s="52">
        <f t="shared" si="131"/>
        <v>30.41176874957036</v>
      </c>
      <c r="O515" s="53">
        <f t="shared" si="132"/>
        <v>28.782566852271945</v>
      </c>
      <c r="P515" s="53">
        <f t="shared" si="133"/>
        <v>40.805664398157695</v>
      </c>
      <c r="Q515" t="s">
        <v>418</v>
      </c>
      <c r="R515" t="s">
        <v>420</v>
      </c>
      <c r="S515" s="38" t="s">
        <v>506</v>
      </c>
      <c r="T515" s="4">
        <v>100</v>
      </c>
      <c r="U515" s="4">
        <f t="shared" si="122"/>
        <v>68.55345911949685</v>
      </c>
      <c r="V515" s="4">
        <f t="shared" si="123"/>
        <v>70.238095238095241</v>
      </c>
      <c r="W515" s="4">
        <f t="shared" si="124"/>
        <v>57.805907172995774</v>
      </c>
      <c r="X515" s="4">
        <f t="shared" si="125"/>
        <v>71.955997588908986</v>
      </c>
      <c r="Y515" s="4">
        <f t="shared" si="126"/>
        <v>73.640633707507348</v>
      </c>
      <c r="Z515" s="4">
        <f t="shared" si="127"/>
        <v>61.208445642407902</v>
      </c>
      <c r="AA515" s="4">
        <f t="shared" si="128"/>
        <v>-3.4025384694121357</v>
      </c>
      <c r="AB515" s="4">
        <f t="shared" si="129"/>
        <v>-3.4025384694121072</v>
      </c>
      <c r="AC515" s="4">
        <f t="shared" si="130"/>
        <v>-3.4025384694121286</v>
      </c>
      <c r="AF515">
        <v>1.85</v>
      </c>
      <c r="AG515">
        <v>2.02</v>
      </c>
    </row>
    <row r="516" spans="1:33" ht="15" x14ac:dyDescent="0.25">
      <c r="A516">
        <v>1.65</v>
      </c>
      <c r="B516">
        <v>4.51</v>
      </c>
      <c r="C516">
        <v>4.4400000000000004</v>
      </c>
      <c r="D516" s="48">
        <f t="shared" si="121"/>
        <v>5.3015321308004237E-2</v>
      </c>
      <c r="E516" s="49">
        <f>IF(OR($A516="",$B516="",$C516=""),"",A516*'MPTO_working_3-way'!$I515)</f>
        <v>1.737475280158207</v>
      </c>
      <c r="F516" s="50">
        <f>IF(OR($A516="",$B516="",$C516=""),"",B516*'MPTO_working_3-way'!$I515)</f>
        <v>4.7490990990990989</v>
      </c>
      <c r="G516" s="51">
        <f>IF(OR($A516="",$B516="",$C516=""),"",C516*'MPTO_working_3-way'!$I515)</f>
        <v>4.6753880266075392</v>
      </c>
      <c r="H516" s="17"/>
      <c r="I516" s="21"/>
      <c r="J516" s="22"/>
      <c r="K516" s="17"/>
      <c r="L516" s="21"/>
      <c r="M516" s="22"/>
      <c r="N516" s="52">
        <f t="shared" si="131"/>
        <v>57.554775680546335</v>
      </c>
      <c r="O516" s="53">
        <f t="shared" si="132"/>
        <v>21.056625248980367</v>
      </c>
      <c r="P516" s="53">
        <f t="shared" si="133"/>
        <v>21.388599070473298</v>
      </c>
      <c r="Q516" t="s">
        <v>424</v>
      </c>
      <c r="R516" t="s">
        <v>431</v>
      </c>
      <c r="S516" s="38" t="s">
        <v>506</v>
      </c>
      <c r="T516" s="4">
        <v>100</v>
      </c>
      <c r="U516" s="4">
        <f t="shared" si="122"/>
        <v>39.393939393939398</v>
      </c>
      <c r="V516" s="4">
        <f t="shared" si="123"/>
        <v>77.827050997782706</v>
      </c>
      <c r="W516" s="4">
        <f t="shared" si="124"/>
        <v>77.477477477477478</v>
      </c>
      <c r="X516" s="4">
        <f t="shared" si="125"/>
        <v>44.695471524739816</v>
      </c>
      <c r="Y516" s="4">
        <f t="shared" si="126"/>
        <v>83.128583128583131</v>
      </c>
      <c r="Z516" s="4">
        <f t="shared" si="127"/>
        <v>82.779009608277903</v>
      </c>
      <c r="AA516" s="4">
        <f t="shared" si="128"/>
        <v>-5.3015321308004175</v>
      </c>
      <c r="AB516" s="4">
        <f t="shared" si="129"/>
        <v>-5.3015321308004246</v>
      </c>
      <c r="AC516" s="4">
        <f t="shared" si="130"/>
        <v>-5.3015321308004246</v>
      </c>
      <c r="AF516">
        <v>1.58</v>
      </c>
      <c r="AG516">
        <v>2.38</v>
      </c>
    </row>
    <row r="517" spans="1:33" ht="15" x14ac:dyDescent="0.25">
      <c r="A517">
        <v>1.93</v>
      </c>
      <c r="B517">
        <v>4</v>
      </c>
      <c r="C517">
        <v>3.54</v>
      </c>
      <c r="D517" s="48">
        <f t="shared" ref="D517:D580" si="134">IF(OR($A517="",$B517="",$C517=""),"",(1/A517)+(1/B517)+(1/C517)-1)</f>
        <v>5.0620590732121551E-2</v>
      </c>
      <c r="E517" s="49">
        <f>IF(OR($A517="",$B517="",$C517=""),"",A517*'MPTO_working_3-way'!$I516)</f>
        <v>2.0276977401129943</v>
      </c>
      <c r="F517" s="50">
        <f>IF(OR($A517="",$B517="",$C517=""),"",B517*'MPTO_working_3-way'!$I516)</f>
        <v>4.2024823629284862</v>
      </c>
      <c r="G517" s="51">
        <f>IF(OR($A517="",$B517="",$C517=""),"",C517*'MPTO_working_3-way'!$I516)</f>
        <v>3.7191968911917104</v>
      </c>
      <c r="H517" s="17"/>
      <c r="I517" s="21"/>
      <c r="J517" s="22"/>
      <c r="K517" s="17"/>
      <c r="L517" s="21"/>
      <c r="M517" s="22"/>
      <c r="N517" s="52">
        <f t="shared" si="131"/>
        <v>49.317015066766047</v>
      </c>
      <c r="O517" s="53">
        <f t="shared" si="132"/>
        <v>23.795459769714615</v>
      </c>
      <c r="P517" s="53">
        <f t="shared" si="133"/>
        <v>26.887525163519339</v>
      </c>
      <c r="Q517" t="s">
        <v>432</v>
      </c>
      <c r="R517" t="s">
        <v>429</v>
      </c>
      <c r="S517" s="38" t="s">
        <v>506</v>
      </c>
      <c r="T517" s="4">
        <v>100</v>
      </c>
      <c r="U517" s="4">
        <f t="shared" si="122"/>
        <v>48.186528497409334</v>
      </c>
      <c r="V517" s="4">
        <f t="shared" si="123"/>
        <v>75</v>
      </c>
      <c r="W517" s="4">
        <f t="shared" si="124"/>
        <v>71.751412429378533</v>
      </c>
      <c r="X517" s="4">
        <f t="shared" si="125"/>
        <v>53.248587570621474</v>
      </c>
      <c r="Y517" s="4">
        <f t="shared" si="126"/>
        <v>80.062059073212154</v>
      </c>
      <c r="Z517" s="4">
        <f t="shared" si="127"/>
        <v>76.813471502590687</v>
      </c>
      <c r="AA517" s="4">
        <f t="shared" si="128"/>
        <v>-5.06205907321214</v>
      </c>
      <c r="AB517" s="4">
        <f t="shared" si="129"/>
        <v>-5.0620590732121542</v>
      </c>
      <c r="AC517" s="4">
        <f t="shared" si="130"/>
        <v>-5.0620590732121542</v>
      </c>
      <c r="AF517">
        <v>1.6</v>
      </c>
      <c r="AG517">
        <v>2.34</v>
      </c>
    </row>
    <row r="518" spans="1:33" ht="15" x14ac:dyDescent="0.25">
      <c r="A518">
        <v>3.71</v>
      </c>
      <c r="B518">
        <v>3.68</v>
      </c>
      <c r="C518">
        <v>1.96</v>
      </c>
      <c r="D518" s="48">
        <f t="shared" si="134"/>
        <v>5.148499104317672E-2</v>
      </c>
      <c r="E518" s="49">
        <f>IF(OR($A518="",$B518="",$C518=""),"",A518*'MPTO_working_3-way'!$I517)</f>
        <v>3.9010093167701858</v>
      </c>
      <c r="F518" s="50">
        <f>IF(OR($A518="",$B518="",$C518=""),"",B518*'MPTO_working_3-way'!$I517)</f>
        <v>3.8694647670388904</v>
      </c>
      <c r="G518" s="51">
        <f>IF(OR($A518="",$B518="",$C518=""),"",C518*'MPTO_working_3-way'!$I517)</f>
        <v>2.0609105824446265</v>
      </c>
      <c r="H518" s="17"/>
      <c r="I518" s="21"/>
      <c r="J518" s="22"/>
      <c r="K518" s="17"/>
      <c r="L518" s="21"/>
      <c r="M518" s="22"/>
      <c r="N518" s="52">
        <f t="shared" si="131"/>
        <v>25.634391481739481</v>
      </c>
      <c r="O518" s="53">
        <f t="shared" si="132"/>
        <v>25.84336749925366</v>
      </c>
      <c r="P518" s="53">
        <f t="shared" si="133"/>
        <v>48.52224101900687</v>
      </c>
      <c r="Q518" t="s">
        <v>423</v>
      </c>
      <c r="R518" t="s">
        <v>430</v>
      </c>
      <c r="S518" s="38" t="s">
        <v>506</v>
      </c>
      <c r="T518" s="4">
        <v>100</v>
      </c>
      <c r="U518" s="4">
        <f t="shared" si="122"/>
        <v>73.045822102425873</v>
      </c>
      <c r="V518" s="4">
        <f t="shared" si="123"/>
        <v>72.826086956521735</v>
      </c>
      <c r="W518" s="4">
        <f t="shared" si="124"/>
        <v>48.979591836734699</v>
      </c>
      <c r="X518" s="4">
        <f t="shared" si="125"/>
        <v>78.194321206743567</v>
      </c>
      <c r="Y518" s="4">
        <f t="shared" si="126"/>
        <v>77.974586060839428</v>
      </c>
      <c r="Z518" s="4">
        <f t="shared" si="127"/>
        <v>54.128090941052378</v>
      </c>
      <c r="AA518" s="4">
        <f t="shared" si="128"/>
        <v>-5.1484991043176933</v>
      </c>
      <c r="AB518" s="4">
        <f t="shared" si="129"/>
        <v>-5.1484991043176933</v>
      </c>
      <c r="AC518" s="4">
        <f t="shared" si="130"/>
        <v>-5.1484991043176791</v>
      </c>
      <c r="AF518">
        <v>1.87</v>
      </c>
      <c r="AG518">
        <v>1.94</v>
      </c>
    </row>
    <row r="519" spans="1:33" ht="15" x14ac:dyDescent="0.25">
      <c r="A519">
        <v>1.62</v>
      </c>
      <c r="B519">
        <v>3.53</v>
      </c>
      <c r="C519">
        <v>6.47</v>
      </c>
      <c r="D519" s="48">
        <f t="shared" si="134"/>
        <v>5.5129575007036635E-2</v>
      </c>
      <c r="E519" s="49">
        <f>IF(OR($A519="",$B519="",$C519=""),"",A519*'MPTO_working_3-way'!$I518)</f>
        <v>1.7093099115113994</v>
      </c>
      <c r="F519" s="50">
        <f>IF(OR($A519="",$B519="",$C519=""),"",B519*'MPTO_working_3-way'!$I518)</f>
        <v>3.7246073997748392</v>
      </c>
      <c r="G519" s="51">
        <f>IF(OR($A519="",$B519="",$C519=""),"",C519*'MPTO_working_3-way'!$I518)</f>
        <v>6.8266883502955267</v>
      </c>
      <c r="H519" s="17"/>
      <c r="I519" s="21"/>
      <c r="J519" s="22"/>
      <c r="K519" s="17"/>
      <c r="L519" s="21"/>
      <c r="M519" s="22"/>
      <c r="N519" s="52">
        <f t="shared" si="131"/>
        <v>58.503141722017148</v>
      </c>
      <c r="O519" s="53">
        <f t="shared" si="132"/>
        <v>26.8484673058549</v>
      </c>
      <c r="P519" s="53">
        <f t="shared" si="133"/>
        <v>14.648390972127945</v>
      </c>
      <c r="Q519" t="s">
        <v>427</v>
      </c>
      <c r="R519" t="s">
        <v>425</v>
      </c>
      <c r="S519" s="38" t="s">
        <v>506</v>
      </c>
      <c r="T519" s="4">
        <v>100</v>
      </c>
      <c r="U519" s="4">
        <f t="shared" si="122"/>
        <v>38.271604938271601</v>
      </c>
      <c r="V519" s="4">
        <f t="shared" si="123"/>
        <v>71.671388101982998</v>
      </c>
      <c r="W519" s="4">
        <f t="shared" si="124"/>
        <v>84.54404945904173</v>
      </c>
      <c r="X519" s="4">
        <f t="shared" si="125"/>
        <v>43.784562438975264</v>
      </c>
      <c r="Y519" s="4">
        <f t="shared" si="126"/>
        <v>77.184345602686648</v>
      </c>
      <c r="Z519" s="4">
        <f t="shared" si="127"/>
        <v>90.057006959745394</v>
      </c>
      <c r="AA519" s="4">
        <f t="shared" si="128"/>
        <v>-5.5129575007036635</v>
      </c>
      <c r="AB519" s="4">
        <f t="shared" si="129"/>
        <v>-5.5129575007036493</v>
      </c>
      <c r="AC519" s="4">
        <f t="shared" si="130"/>
        <v>-5.5129575007036635</v>
      </c>
      <c r="AF519">
        <v>1.75</v>
      </c>
      <c r="AG519">
        <v>2.08</v>
      </c>
    </row>
    <row r="520" spans="1:33" ht="15" x14ac:dyDescent="0.25">
      <c r="A520">
        <v>2.74</v>
      </c>
      <c r="B520">
        <v>3.69</v>
      </c>
      <c r="C520">
        <v>2.42</v>
      </c>
      <c r="D520" s="48">
        <f t="shared" si="134"/>
        <v>4.9189354172603172E-2</v>
      </c>
      <c r="E520" s="49">
        <f>IF(OR($A520="",$B520="",$C520=""),"",A520*'MPTO_working_3-way'!$I519)</f>
        <v>2.8747788304329327</v>
      </c>
      <c r="F520" s="50">
        <f>IF(OR($A520="",$B520="",$C520=""),"",B520*'MPTO_working_3-way'!$I519)</f>
        <v>3.8715087168969058</v>
      </c>
      <c r="G520" s="51">
        <f>IF(OR($A520="",$B520="",$C520=""),"",C520*'MPTO_working_3-way'!$I519)</f>
        <v>2.5390382370976998</v>
      </c>
      <c r="H520" s="17"/>
      <c r="I520" s="21"/>
      <c r="J520" s="22"/>
      <c r="K520" s="17"/>
      <c r="L520" s="21"/>
      <c r="M520" s="22"/>
      <c r="N520" s="52">
        <f t="shared" si="131"/>
        <v>34.785284676992113</v>
      </c>
      <c r="O520" s="53">
        <f t="shared" si="132"/>
        <v>25.829723581289539</v>
      </c>
      <c r="P520" s="53">
        <f t="shared" si="133"/>
        <v>39.384991741718338</v>
      </c>
      <c r="Q520" t="s">
        <v>428</v>
      </c>
      <c r="R520" t="s">
        <v>426</v>
      </c>
      <c r="S520" s="38" t="s">
        <v>506</v>
      </c>
      <c r="T520" s="4">
        <v>100</v>
      </c>
      <c r="U520" s="4">
        <f t="shared" si="122"/>
        <v>63.503649635036496</v>
      </c>
      <c r="V520" s="4">
        <f t="shared" si="123"/>
        <v>72.899728997289984</v>
      </c>
      <c r="W520" s="4">
        <f t="shared" si="124"/>
        <v>58.677685950413228</v>
      </c>
      <c r="X520" s="4">
        <f t="shared" si="125"/>
        <v>68.42258505229681</v>
      </c>
      <c r="Y520" s="4">
        <f t="shared" si="126"/>
        <v>77.81866441455027</v>
      </c>
      <c r="Z520" s="4">
        <f t="shared" si="127"/>
        <v>63.596621367673535</v>
      </c>
      <c r="AA520" s="4">
        <f t="shared" si="128"/>
        <v>-4.9189354172603146</v>
      </c>
      <c r="AB520" s="4">
        <f t="shared" si="129"/>
        <v>-4.9189354172602862</v>
      </c>
      <c r="AC520" s="4">
        <f t="shared" si="130"/>
        <v>-4.9189354172603075</v>
      </c>
      <c r="AF520">
        <v>1.69</v>
      </c>
      <c r="AG520">
        <v>2.16</v>
      </c>
    </row>
    <row r="521" spans="1:33" ht="15" x14ac:dyDescent="0.25">
      <c r="A521">
        <v>1.81</v>
      </c>
      <c r="B521">
        <v>4.51</v>
      </c>
      <c r="C521">
        <v>3.59</v>
      </c>
      <c r="D521" s="48">
        <f t="shared" si="134"/>
        <v>5.2767209900903111E-2</v>
      </c>
      <c r="E521" s="49">
        <f>IF(OR($A521="",$B521="",$C521=""),"",A521*'MPTO_working_3-way'!$I520)</f>
        <v>1.9055086499206346</v>
      </c>
      <c r="F521" s="50">
        <f>IF(OR($A521="",$B521="",$C521=""),"",B521*'MPTO_working_3-way'!$I520)</f>
        <v>4.7479801166530731</v>
      </c>
      <c r="G521" s="51">
        <f>IF(OR($A521="",$B521="",$C521=""),"",C521*'MPTO_working_3-way'!$I520)</f>
        <v>3.779434283544242</v>
      </c>
      <c r="H521" s="17"/>
      <c r="I521" s="21"/>
      <c r="J521" s="22"/>
      <c r="K521" s="17"/>
      <c r="L521" s="21"/>
      <c r="M521" s="22"/>
      <c r="N521" s="52">
        <f t="shared" si="131"/>
        <v>52.479425902456569</v>
      </c>
      <c r="O521" s="53">
        <f t="shared" si="132"/>
        <v>21.061587779034678</v>
      </c>
      <c r="P521" s="53">
        <f t="shared" si="133"/>
        <v>26.458986318508742</v>
      </c>
      <c r="Q521" t="s">
        <v>440</v>
      </c>
      <c r="R521" t="s">
        <v>438</v>
      </c>
      <c r="S521" s="38" t="s">
        <v>506</v>
      </c>
      <c r="T521" s="4">
        <v>100</v>
      </c>
      <c r="U521" s="4">
        <f t="shared" si="122"/>
        <v>44.751381215469614</v>
      </c>
      <c r="V521" s="4">
        <f t="shared" si="123"/>
        <v>77.827050997782706</v>
      </c>
      <c r="W521" s="4">
        <f t="shared" si="124"/>
        <v>72.14484679665739</v>
      </c>
      <c r="X521" s="4">
        <f t="shared" si="125"/>
        <v>50.028102205559911</v>
      </c>
      <c r="Y521" s="4">
        <f t="shared" si="126"/>
        <v>83.103771987873003</v>
      </c>
      <c r="Z521" s="4">
        <f t="shared" si="127"/>
        <v>77.421567786747687</v>
      </c>
      <c r="AA521" s="4">
        <f t="shared" si="128"/>
        <v>-5.2767209900902969</v>
      </c>
      <c r="AB521" s="4">
        <f t="shared" si="129"/>
        <v>-5.2767209900902969</v>
      </c>
      <c r="AC521" s="4">
        <f t="shared" si="130"/>
        <v>-5.2767209900902969</v>
      </c>
      <c r="AF521">
        <v>1.5</v>
      </c>
      <c r="AG521">
        <v>2.58</v>
      </c>
    </row>
    <row r="522" spans="1:33" ht="15" x14ac:dyDescent="0.25">
      <c r="A522">
        <v>2.71</v>
      </c>
      <c r="B522">
        <v>3.57</v>
      </c>
      <c r="C522">
        <v>2.5</v>
      </c>
      <c r="D522" s="48">
        <f t="shared" si="134"/>
        <v>4.9115734854827675E-2</v>
      </c>
      <c r="E522" s="49">
        <f>IF(OR($A522="",$B522="",$C522=""),"",A522*'MPTO_working_3-way'!$I521)</f>
        <v>2.8431036414565831</v>
      </c>
      <c r="F522" s="50">
        <f>IF(OR($A522="",$B522="",$C522=""),"",B522*'MPTO_working_3-way'!$I521)</f>
        <v>3.7453431734317348</v>
      </c>
      <c r="G522" s="51">
        <f>IF(OR($A522="",$B522="",$C522=""),"",C522*'MPTO_working_3-way'!$I521)</f>
        <v>2.6227893371370694</v>
      </c>
      <c r="H522" s="17"/>
      <c r="I522" s="21"/>
      <c r="J522" s="22"/>
      <c r="K522" s="17"/>
      <c r="L522" s="21"/>
      <c r="M522" s="22"/>
      <c r="N522" s="52">
        <f t="shared" si="131"/>
        <v>35.172829629512854</v>
      </c>
      <c r="O522" s="53">
        <f t="shared" si="132"/>
        <v>26.699823052095194</v>
      </c>
      <c r="P522" s="53">
        <f t="shared" si="133"/>
        <v>38.127347318391934</v>
      </c>
      <c r="Q522" t="s">
        <v>436</v>
      </c>
      <c r="R522" t="s">
        <v>441</v>
      </c>
      <c r="S522" s="38" t="s">
        <v>506</v>
      </c>
      <c r="T522" s="4">
        <v>100</v>
      </c>
      <c r="U522" s="4">
        <f t="shared" si="122"/>
        <v>63.099630996309962</v>
      </c>
      <c r="V522" s="4">
        <f t="shared" si="123"/>
        <v>71.988795518207283</v>
      </c>
      <c r="W522" s="4">
        <f t="shared" si="124"/>
        <v>60</v>
      </c>
      <c r="X522" s="4">
        <f t="shared" si="125"/>
        <v>68.011204481792717</v>
      </c>
      <c r="Y522" s="4">
        <f t="shared" si="126"/>
        <v>76.900369003690045</v>
      </c>
      <c r="Z522" s="4">
        <f t="shared" si="127"/>
        <v>64.911573485482748</v>
      </c>
      <c r="AA522" s="4">
        <f t="shared" si="128"/>
        <v>-4.9115734854827551</v>
      </c>
      <c r="AB522" s="4">
        <f t="shared" si="129"/>
        <v>-4.9115734854827622</v>
      </c>
      <c r="AC522" s="4">
        <f t="shared" si="130"/>
        <v>-4.911573485482748</v>
      </c>
      <c r="AF522">
        <v>1.92</v>
      </c>
      <c r="AG522">
        <v>1.9</v>
      </c>
    </row>
    <row r="523" spans="1:33" ht="15" x14ac:dyDescent="0.25">
      <c r="A523">
        <v>2.4</v>
      </c>
      <c r="B523">
        <v>3.46</v>
      </c>
      <c r="C523">
        <v>2.91</v>
      </c>
      <c r="D523" s="48">
        <f t="shared" si="134"/>
        <v>4.9326619390977822E-2</v>
      </c>
      <c r="E523" s="49">
        <f>IF(OR($A523="",$B523="",$C523=""),"",A523*'MPTO_working_3-way'!$I522)</f>
        <v>2.5183838865383468</v>
      </c>
      <c r="F523" s="50">
        <f>IF(OR($A523="",$B523="",$C523=""),"",B523*'MPTO_working_3-way'!$I522)</f>
        <v>3.630670103092783</v>
      </c>
      <c r="G523" s="51">
        <f>IF(OR($A523="",$B523="",$C523=""),"",C523*'MPTO_working_3-way'!$I522)</f>
        <v>3.0535404624277458</v>
      </c>
      <c r="H523" s="17"/>
      <c r="I523" s="21"/>
      <c r="J523" s="22"/>
      <c r="K523" s="17"/>
      <c r="L523" s="21"/>
      <c r="M523" s="22"/>
      <c r="N523" s="52">
        <f t="shared" si="131"/>
        <v>39.708005016445426</v>
      </c>
      <c r="O523" s="53">
        <f t="shared" si="132"/>
        <v>27.543124866898559</v>
      </c>
      <c r="P523" s="53">
        <f t="shared" si="133"/>
        <v>32.748870116656015</v>
      </c>
      <c r="Q523" t="s">
        <v>435</v>
      </c>
      <c r="R523" t="s">
        <v>437</v>
      </c>
      <c r="S523" s="38" t="s">
        <v>506</v>
      </c>
      <c r="T523" s="4">
        <v>100</v>
      </c>
      <c r="U523" s="4">
        <f t="shared" si="122"/>
        <v>58.333333333333336</v>
      </c>
      <c r="V523" s="4">
        <f t="shared" si="123"/>
        <v>71.098265895953759</v>
      </c>
      <c r="W523" s="4">
        <f t="shared" si="124"/>
        <v>65.635738831615114</v>
      </c>
      <c r="X523" s="4">
        <f t="shared" si="125"/>
        <v>63.265995272431127</v>
      </c>
      <c r="Y523" s="4">
        <f t="shared" si="126"/>
        <v>76.030927835051543</v>
      </c>
      <c r="Z523" s="4">
        <f t="shared" si="127"/>
        <v>70.568400770712913</v>
      </c>
      <c r="AA523" s="4">
        <f t="shared" si="128"/>
        <v>-4.932661939097791</v>
      </c>
      <c r="AB523" s="4">
        <f t="shared" si="129"/>
        <v>-4.9326619390977839</v>
      </c>
      <c r="AC523" s="4">
        <f t="shared" si="130"/>
        <v>-4.9326619390977982</v>
      </c>
      <c r="AF523">
        <v>1.79</v>
      </c>
      <c r="AG523">
        <v>2.0299999999999998</v>
      </c>
    </row>
    <row r="524" spans="1:33" ht="15" x14ac:dyDescent="0.25">
      <c r="A524">
        <v>2.04</v>
      </c>
      <c r="B524">
        <v>3.75</v>
      </c>
      <c r="C524">
        <v>3.39</v>
      </c>
      <c r="D524" s="48">
        <f t="shared" si="134"/>
        <v>5.1847995835502259E-2</v>
      </c>
      <c r="E524" s="49">
        <f>IF(OR($A524="",$B524="",$C524=""),"",A524*'MPTO_working_3-way'!$I523)</f>
        <v>2.1457699115044249</v>
      </c>
      <c r="F524" s="50">
        <f>IF(OR($A524="",$B524="",$C524=""),"",B524*'MPTO_working_3-way'!$I523)</f>
        <v>3.9444299843831336</v>
      </c>
      <c r="G524" s="51">
        <f>IF(OR($A524="",$B524="",$C524=""),"",C524*'MPTO_working_3-way'!$I523)</f>
        <v>3.5657647058823527</v>
      </c>
      <c r="H524" s="17"/>
      <c r="I524" s="21"/>
      <c r="J524" s="22"/>
      <c r="K524" s="17"/>
      <c r="L524" s="21"/>
      <c r="M524" s="22"/>
      <c r="N524" s="52">
        <f t="shared" si="131"/>
        <v>46.603319146128207</v>
      </c>
      <c r="O524" s="53">
        <f t="shared" si="132"/>
        <v>25.352205615493752</v>
      </c>
      <c r="P524" s="53">
        <f t="shared" si="133"/>
        <v>28.044475238378041</v>
      </c>
      <c r="Q524" t="s">
        <v>442</v>
      </c>
      <c r="R524" t="s">
        <v>433</v>
      </c>
      <c r="S524" s="38" t="s">
        <v>506</v>
      </c>
      <c r="T524" s="4">
        <v>100</v>
      </c>
      <c r="U524" s="4">
        <f t="shared" si="122"/>
        <v>50.980392156862742</v>
      </c>
      <c r="V524" s="4">
        <f t="shared" si="123"/>
        <v>73.333333333333329</v>
      </c>
      <c r="W524" s="4">
        <f t="shared" si="124"/>
        <v>70.501474926253692</v>
      </c>
      <c r="X524" s="4">
        <f t="shared" si="125"/>
        <v>56.165191740412979</v>
      </c>
      <c r="Y524" s="4">
        <f t="shared" si="126"/>
        <v>78.518132916883559</v>
      </c>
      <c r="Z524" s="4">
        <f t="shared" si="127"/>
        <v>75.686274509803923</v>
      </c>
      <c r="AA524" s="4">
        <f t="shared" si="128"/>
        <v>-5.1847995835502374</v>
      </c>
      <c r="AB524" s="4">
        <f t="shared" si="129"/>
        <v>-5.1847995835502303</v>
      </c>
      <c r="AC524" s="4">
        <f t="shared" si="130"/>
        <v>-5.1847995835502303</v>
      </c>
      <c r="AF524">
        <v>1.88</v>
      </c>
      <c r="AG524">
        <v>1.94</v>
      </c>
    </row>
    <row r="525" spans="1:33" ht="15" x14ac:dyDescent="0.25">
      <c r="A525">
        <v>3.44</v>
      </c>
      <c r="B525">
        <v>3.79</v>
      </c>
      <c r="C525">
        <v>2.0099999999999998</v>
      </c>
      <c r="D525" s="48">
        <f t="shared" si="134"/>
        <v>5.2062354973613445E-2</v>
      </c>
      <c r="E525" s="49">
        <f>IF(OR($A525="",$B525="",$C525=""),"",A525*'MPTO_working_3-way'!$I524)</f>
        <v>3.6190945011092301</v>
      </c>
      <c r="F525" s="50">
        <f>IF(OR($A525="",$B525="",$C525=""),"",B525*'MPTO_working_3-way'!$I524)</f>
        <v>3.9873163253499948</v>
      </c>
      <c r="G525" s="51">
        <f>IF(OR($A525="",$B525="",$C525=""),"",C525*'MPTO_working_3-way'!$I524)</f>
        <v>2.1146453334969628</v>
      </c>
      <c r="H525" s="17"/>
      <c r="I525" s="21"/>
      <c r="J525" s="22"/>
      <c r="K525" s="17"/>
      <c r="L525" s="21"/>
      <c r="M525" s="22"/>
      <c r="N525" s="52">
        <f t="shared" si="131"/>
        <v>27.631221005516881</v>
      </c>
      <c r="O525" s="53">
        <f t="shared" si="132"/>
        <v>25.079525134295004</v>
      </c>
      <c r="P525" s="53">
        <f t="shared" si="133"/>
        <v>47.289253860188104</v>
      </c>
      <c r="Q525" t="s">
        <v>434</v>
      </c>
      <c r="R525" t="s">
        <v>439</v>
      </c>
      <c r="S525" s="38" t="s">
        <v>506</v>
      </c>
      <c r="T525" s="4">
        <v>100</v>
      </c>
      <c r="U525" s="4">
        <f t="shared" si="122"/>
        <v>70.930232558139537</v>
      </c>
      <c r="V525" s="4">
        <f t="shared" si="123"/>
        <v>73.614775725593674</v>
      </c>
      <c r="W525" s="4">
        <f t="shared" si="124"/>
        <v>50.248756218905463</v>
      </c>
      <c r="X525" s="4">
        <f t="shared" si="125"/>
        <v>76.13646805550087</v>
      </c>
      <c r="Y525" s="4">
        <f t="shared" si="126"/>
        <v>78.821011222954994</v>
      </c>
      <c r="Z525" s="4">
        <f t="shared" si="127"/>
        <v>55.454991716266797</v>
      </c>
      <c r="AA525" s="4">
        <f t="shared" si="128"/>
        <v>-5.2062354973613338</v>
      </c>
      <c r="AB525" s="4">
        <f t="shared" si="129"/>
        <v>-5.2062354973613196</v>
      </c>
      <c r="AC525" s="4">
        <f t="shared" si="130"/>
        <v>-5.2062354973613338</v>
      </c>
      <c r="AF525">
        <v>1.89</v>
      </c>
      <c r="AG525">
        <v>1.93</v>
      </c>
    </row>
    <row r="526" spans="1:33" ht="15" x14ac:dyDescent="0.25">
      <c r="A526">
        <v>1.38</v>
      </c>
      <c r="B526">
        <v>5.36</v>
      </c>
      <c r="C526">
        <v>8.6300000000000008</v>
      </c>
      <c r="D526" s="48">
        <f t="shared" si="134"/>
        <v>2.7079700494955894E-2</v>
      </c>
      <c r="E526" s="49">
        <f>IF(OR($A526="",$B526="",$C526=""),"",A526*'MPTO_working_3-way'!$I525)</f>
        <v>1.4173699866830389</v>
      </c>
      <c r="F526" s="50">
        <f>IF(OR($A526="",$B526="",$C526=""),"",B526*'MPTO_working_3-way'!$I525)</f>
        <v>5.505147194652964</v>
      </c>
      <c r="G526" s="51">
        <f>IF(OR($A526="",$B526="",$C526=""),"",C526*'MPTO_working_3-way'!$I525)</f>
        <v>8.86369781527147</v>
      </c>
      <c r="H526" s="17"/>
      <c r="I526" s="21"/>
      <c r="J526" s="22"/>
      <c r="K526" s="17"/>
      <c r="L526" s="21"/>
      <c r="M526" s="22"/>
      <c r="N526" s="52">
        <f t="shared" si="131"/>
        <v>70.553208364473875</v>
      </c>
      <c r="O526" s="53">
        <f t="shared" si="132"/>
        <v>18.164818571450358</v>
      </c>
      <c r="P526" s="53">
        <f t="shared" si="133"/>
        <v>11.281973064075773</v>
      </c>
      <c r="Q526" t="s">
        <v>178</v>
      </c>
      <c r="R526" t="s">
        <v>120</v>
      </c>
      <c r="S526" s="38" t="s">
        <v>506</v>
      </c>
      <c r="T526" s="4">
        <v>100</v>
      </c>
      <c r="U526" s="4">
        <f t="shared" si="122"/>
        <v>27.536231884057976</v>
      </c>
      <c r="V526" s="4">
        <f t="shared" si="123"/>
        <v>81.343283582089541</v>
      </c>
      <c r="W526" s="4">
        <f t="shared" si="124"/>
        <v>88.412514484356905</v>
      </c>
      <c r="X526" s="4">
        <f t="shared" si="125"/>
        <v>30.244201933553548</v>
      </c>
      <c r="Y526" s="4">
        <f t="shared" si="126"/>
        <v>84.051253631585141</v>
      </c>
      <c r="Z526" s="4">
        <f t="shared" si="127"/>
        <v>91.12048453385249</v>
      </c>
      <c r="AA526" s="4">
        <f t="shared" si="128"/>
        <v>-2.7079700494955716</v>
      </c>
      <c r="AB526" s="4">
        <f t="shared" si="129"/>
        <v>-2.7079700494956001</v>
      </c>
      <c r="AC526" s="4">
        <f t="shared" si="130"/>
        <v>-2.7079700494955858</v>
      </c>
      <c r="AF526">
        <v>1.68</v>
      </c>
      <c r="AG526">
        <v>2.31</v>
      </c>
    </row>
    <row r="527" spans="1:33" ht="15" x14ac:dyDescent="0.25">
      <c r="A527">
        <v>3.13</v>
      </c>
      <c r="B527">
        <v>2.98</v>
      </c>
      <c r="C527">
        <v>2.72</v>
      </c>
      <c r="D527" s="48">
        <f t="shared" si="134"/>
        <v>2.2706346513560849E-2</v>
      </c>
      <c r="E527" s="49">
        <f>IF(OR($A527="",$B527="",$C527=""),"",A527*'MPTO_working_3-way'!$I526)</f>
        <v>3.2010708645874453</v>
      </c>
      <c r="F527" s="50">
        <f>IF(OR($A527="",$B527="",$C527=""),"",B527*'MPTO_working_3-way'!$I526)</f>
        <v>3.0476649126104114</v>
      </c>
      <c r="G527" s="51">
        <f>IF(OR($A527="",$B527="",$C527=""),"",C527*'MPTO_working_3-way'!$I526)</f>
        <v>2.7817612625168855</v>
      </c>
      <c r="H527" s="17"/>
      <c r="I527" s="21"/>
      <c r="J527" s="22"/>
      <c r="K527" s="17"/>
      <c r="L527" s="21"/>
      <c r="M527" s="22"/>
      <c r="N527" s="52">
        <f t="shared" si="131"/>
        <v>31.239545836448713</v>
      </c>
      <c r="O527" s="53">
        <f t="shared" si="132"/>
        <v>32.812006197343777</v>
      </c>
      <c r="P527" s="53">
        <f t="shared" si="133"/>
        <v>35.948447966207517</v>
      </c>
      <c r="Q527" t="s">
        <v>154</v>
      </c>
      <c r="R527" t="s">
        <v>155</v>
      </c>
      <c r="S527" s="38" t="s">
        <v>506</v>
      </c>
      <c r="T527" s="4">
        <v>100</v>
      </c>
      <c r="U527" s="4">
        <f t="shared" si="122"/>
        <v>68.051118210862612</v>
      </c>
      <c r="V527" s="4">
        <f t="shared" si="123"/>
        <v>66.442953020134226</v>
      </c>
      <c r="W527" s="4">
        <f t="shared" si="124"/>
        <v>63.235294117647051</v>
      </c>
      <c r="X527" s="4">
        <f t="shared" si="125"/>
        <v>70.321752862218716</v>
      </c>
      <c r="Y527" s="4">
        <f t="shared" si="126"/>
        <v>68.713587671490316</v>
      </c>
      <c r="Z527" s="4">
        <f t="shared" si="127"/>
        <v>65.505928769003148</v>
      </c>
      <c r="AA527" s="4">
        <f t="shared" si="128"/>
        <v>-2.2706346513561044</v>
      </c>
      <c r="AB527" s="4">
        <f t="shared" si="129"/>
        <v>-2.2706346513560902</v>
      </c>
      <c r="AC527" s="4">
        <f t="shared" si="130"/>
        <v>-2.2706346513560973</v>
      </c>
      <c r="AF527">
        <v>2.88</v>
      </c>
      <c r="AG527">
        <v>1.47</v>
      </c>
    </row>
    <row r="528" spans="1:33" ht="15" x14ac:dyDescent="0.25">
      <c r="A528">
        <v>5.57</v>
      </c>
      <c r="B528">
        <v>3.38</v>
      </c>
      <c r="C528">
        <v>1.82</v>
      </c>
      <c r="D528" s="48">
        <f t="shared" si="134"/>
        <v>2.4841751260754164E-2</v>
      </c>
      <c r="E528" s="49">
        <f>IF(OR($A528="",$B528="",$C528=""),"",A528*'MPTO_working_3-way'!$I527)</f>
        <v>5.7083685545224006</v>
      </c>
      <c r="F528" s="50">
        <f>IF(OR($A528="",$B528="",$C528=""),"",B528*'MPTO_working_3-way'!$I527)</f>
        <v>3.4639651192613488</v>
      </c>
      <c r="G528" s="51">
        <f>IF(OR($A528="",$B528="",$C528=""),"",C528*'MPTO_working_3-way'!$I527)</f>
        <v>1.8652119872945727</v>
      </c>
      <c r="H528" s="17"/>
      <c r="I528" s="21"/>
      <c r="J528" s="22"/>
      <c r="K528" s="17"/>
      <c r="L528" s="21"/>
      <c r="M528" s="22"/>
      <c r="N528" s="52">
        <f t="shared" si="131"/>
        <v>17.518140085887755</v>
      </c>
      <c r="O528" s="53">
        <f t="shared" si="132"/>
        <v>28.868650969939292</v>
      </c>
      <c r="P528" s="53">
        <f t="shared" si="133"/>
        <v>53.613208944172953</v>
      </c>
      <c r="Q528" t="s">
        <v>111</v>
      </c>
      <c r="R528" t="s">
        <v>57</v>
      </c>
      <c r="S528" s="38" t="s">
        <v>506</v>
      </c>
      <c r="T528" s="4">
        <v>100</v>
      </c>
      <c r="U528" s="4">
        <f t="shared" si="122"/>
        <v>82.046678635547579</v>
      </c>
      <c r="V528" s="4">
        <f t="shared" si="123"/>
        <v>70.414201183431956</v>
      </c>
      <c r="W528" s="4">
        <f t="shared" si="124"/>
        <v>45.054945054945051</v>
      </c>
      <c r="X528" s="4">
        <f t="shared" si="125"/>
        <v>84.530853761622993</v>
      </c>
      <c r="Y528" s="4">
        <f t="shared" si="126"/>
        <v>72.898376309507356</v>
      </c>
      <c r="Z528" s="4">
        <f t="shared" si="127"/>
        <v>47.539120181020472</v>
      </c>
      <c r="AA528" s="4">
        <f t="shared" si="128"/>
        <v>-2.4841751260754137</v>
      </c>
      <c r="AB528" s="4">
        <f t="shared" si="129"/>
        <v>-2.4841751260753995</v>
      </c>
      <c r="AC528" s="4">
        <f t="shared" si="130"/>
        <v>-2.4841751260754208</v>
      </c>
      <c r="AF528">
        <v>2.46</v>
      </c>
      <c r="AG528">
        <v>1.61</v>
      </c>
    </row>
    <row r="529" spans="1:35" ht="15" x14ac:dyDescent="0.25">
      <c r="A529">
        <v>6.89</v>
      </c>
      <c r="B529">
        <v>4.9800000000000004</v>
      </c>
      <c r="C529">
        <v>1.47</v>
      </c>
      <c r="D529" s="48">
        <f t="shared" si="134"/>
        <v>2.6213202681880432E-2</v>
      </c>
      <c r="E529" s="49">
        <f>IF(OR($A529="",$B529="",$C529=""),"",A529*'MPTO_working_3-way'!$I528)</f>
        <v>7.0706089664781562</v>
      </c>
      <c r="F529" s="50">
        <f>IF(OR($A529="",$B529="",$C529=""),"",B529*'MPTO_working_3-way'!$I528)</f>
        <v>5.1105417493557646</v>
      </c>
      <c r="G529" s="51">
        <f>IF(OR($A529="",$B529="",$C529=""),"",C529*'MPTO_working_3-way'!$I528)</f>
        <v>1.5085334079423642</v>
      </c>
      <c r="H529" s="17"/>
      <c r="I529" s="21"/>
      <c r="J529" s="22"/>
      <c r="K529" s="17"/>
      <c r="L529" s="21"/>
      <c r="M529" s="22"/>
      <c r="N529" s="52">
        <f t="shared" si="131"/>
        <v>14.143053374058901</v>
      </c>
      <c r="O529" s="53">
        <f t="shared" si="132"/>
        <v>19.567397138005184</v>
      </c>
      <c r="P529" s="53">
        <f t="shared" si="133"/>
        <v>66.289549487935929</v>
      </c>
      <c r="Q529" t="s">
        <v>179</v>
      </c>
      <c r="R529" t="s">
        <v>114</v>
      </c>
      <c r="S529" s="38" t="s">
        <v>506</v>
      </c>
      <c r="T529" s="4">
        <v>100</v>
      </c>
      <c r="U529" s="4">
        <f t="shared" si="122"/>
        <v>85.486211901306234</v>
      </c>
      <c r="V529" s="4">
        <f t="shared" si="123"/>
        <v>79.919678714859444</v>
      </c>
      <c r="W529" s="4">
        <f t="shared" si="124"/>
        <v>31.972789115646258</v>
      </c>
      <c r="X529" s="4">
        <f t="shared" si="125"/>
        <v>88.107532169494291</v>
      </c>
      <c r="Y529" s="4">
        <f t="shared" si="126"/>
        <v>82.540998983047501</v>
      </c>
      <c r="Z529" s="4">
        <f t="shared" si="127"/>
        <v>34.594109383834315</v>
      </c>
      <c r="AA529" s="4">
        <f t="shared" si="128"/>
        <v>-2.6213202681880574</v>
      </c>
      <c r="AB529" s="4">
        <f t="shared" si="129"/>
        <v>-2.6213202681880574</v>
      </c>
      <c r="AC529" s="4">
        <f t="shared" si="130"/>
        <v>-2.6213202681880574</v>
      </c>
      <c r="AF529">
        <v>1.65</v>
      </c>
      <c r="AG529">
        <v>2.36</v>
      </c>
    </row>
    <row r="530" spans="1:35" ht="15" x14ac:dyDescent="0.25">
      <c r="A530">
        <v>2.21</v>
      </c>
      <c r="B530">
        <v>3.1</v>
      </c>
      <c r="C530">
        <v>3.87</v>
      </c>
      <c r="D530" s="48">
        <f t="shared" si="134"/>
        <v>3.3467265760633191E-2</v>
      </c>
      <c r="E530" s="49">
        <f>IF(OR($A530="",$B530="",$C530=""),"",A530*'MPTO_working_3-way'!$I529)</f>
        <v>2.2839626573309992</v>
      </c>
      <c r="F530" s="50">
        <f>IF(OR($A530="",$B530="",$C530=""),"",B530*'MPTO_working_3-way'!$I529)</f>
        <v>3.2037485238579628</v>
      </c>
      <c r="G530" s="51">
        <f>IF(OR($A530="",$B530="",$C530=""),"",C530*'MPTO_working_3-way'!$I529)</f>
        <v>3.9995183184936507</v>
      </c>
      <c r="H530" s="17"/>
      <c r="I530" s="21"/>
      <c r="J530" s="22"/>
      <c r="K530" s="17"/>
      <c r="L530" s="21"/>
      <c r="M530" s="22"/>
      <c r="N530" s="52">
        <f t="shared" si="131"/>
        <v>43.783552974924</v>
      </c>
      <c r="O530" s="53">
        <f t="shared" si="132"/>
        <v>31.213436153090978</v>
      </c>
      <c r="P530" s="53">
        <f t="shared" si="133"/>
        <v>25.003010871985019</v>
      </c>
      <c r="Q530" t="s">
        <v>357</v>
      </c>
      <c r="R530" t="s">
        <v>156</v>
      </c>
      <c r="S530" s="38" t="s">
        <v>506</v>
      </c>
      <c r="T530" s="4">
        <v>100</v>
      </c>
      <c r="U530" s="4">
        <f t="shared" si="122"/>
        <v>54.751131221719454</v>
      </c>
      <c r="V530" s="4">
        <f t="shared" si="123"/>
        <v>67.741935483870961</v>
      </c>
      <c r="W530" s="4">
        <f t="shared" si="124"/>
        <v>74.160206718346245</v>
      </c>
      <c r="X530" s="4">
        <f t="shared" si="125"/>
        <v>58.09785779778278</v>
      </c>
      <c r="Y530" s="4">
        <f t="shared" si="126"/>
        <v>71.088662059934293</v>
      </c>
      <c r="Z530" s="4">
        <f t="shared" si="127"/>
        <v>77.506933294409578</v>
      </c>
      <c r="AA530" s="4">
        <f t="shared" si="128"/>
        <v>-3.3467265760633254</v>
      </c>
      <c r="AB530" s="4">
        <f t="shared" si="129"/>
        <v>-3.3467265760633325</v>
      </c>
      <c r="AC530" s="4">
        <f t="shared" si="130"/>
        <v>-3.3467265760633325</v>
      </c>
      <c r="AF530">
        <v>2.58</v>
      </c>
      <c r="AG530">
        <v>1.53</v>
      </c>
    </row>
    <row r="531" spans="1:35" ht="15" x14ac:dyDescent="0.25">
      <c r="A531">
        <v>2.1800000000000002</v>
      </c>
      <c r="B531">
        <v>3.06</v>
      </c>
      <c r="C531">
        <v>3.94</v>
      </c>
      <c r="D531" s="48">
        <f t="shared" si="134"/>
        <v>3.9320088550174992E-2</v>
      </c>
      <c r="E531" s="49">
        <f>IF(OR($A531="",$B531="",$C531=""),"",A531*'MPTO_working_3-way'!$I530)</f>
        <v>2.2657177930393817</v>
      </c>
      <c r="F531" s="50">
        <f>IF(OR($A531="",$B531="",$C531=""),"",B531*'MPTO_working_3-way'!$I530)</f>
        <v>3.1803194709635356</v>
      </c>
      <c r="G531" s="51">
        <f>IF(OR($A531="",$B531="",$C531=""),"",C531*'MPTO_working_3-way'!$I530)</f>
        <v>4.0949211488876891</v>
      </c>
      <c r="H531" s="17"/>
      <c r="I531" s="21"/>
      <c r="J531" s="22"/>
      <c r="K531" s="17"/>
      <c r="L531" s="21"/>
      <c r="M531" s="22"/>
      <c r="N531" s="52">
        <f t="shared" si="131"/>
        <v>44.136123354468374</v>
      </c>
      <c r="O531" s="53">
        <f t="shared" si="132"/>
        <v>31.4433819976278</v>
      </c>
      <c r="P531" s="53">
        <f t="shared" si="133"/>
        <v>24.420494647903826</v>
      </c>
      <c r="Q531" t="s">
        <v>119</v>
      </c>
      <c r="R531" t="s">
        <v>118</v>
      </c>
      <c r="S531" s="38" t="s">
        <v>506</v>
      </c>
      <c r="T531" s="4">
        <v>100</v>
      </c>
      <c r="U531" s="4">
        <f t="shared" si="122"/>
        <v>54.128440366972484</v>
      </c>
      <c r="V531" s="4">
        <f t="shared" si="123"/>
        <v>67.320261437908499</v>
      </c>
      <c r="W531" s="4">
        <f t="shared" si="124"/>
        <v>74.619289340101517</v>
      </c>
      <c r="X531" s="4">
        <f t="shared" si="125"/>
        <v>58.060449221989984</v>
      </c>
      <c r="Y531" s="4">
        <f t="shared" si="126"/>
        <v>71.252270292925999</v>
      </c>
      <c r="Z531" s="4">
        <f t="shared" si="127"/>
        <v>78.551298195119017</v>
      </c>
      <c r="AA531" s="4">
        <f t="shared" si="128"/>
        <v>-3.9320088550175001</v>
      </c>
      <c r="AB531" s="4">
        <f t="shared" si="129"/>
        <v>-3.9320088550175001</v>
      </c>
      <c r="AC531" s="4">
        <f t="shared" si="130"/>
        <v>-3.9320088550175001</v>
      </c>
      <c r="AF531">
        <v>2.82</v>
      </c>
      <c r="AG531">
        <v>1.45</v>
      </c>
    </row>
    <row r="532" spans="1:35" ht="15" x14ac:dyDescent="0.25">
      <c r="A532">
        <v>2.46</v>
      </c>
      <c r="B532">
        <v>3.33</v>
      </c>
      <c r="C532">
        <v>3.02</v>
      </c>
      <c r="D532" s="48">
        <f t="shared" si="134"/>
        <v>3.7930193155520264E-2</v>
      </c>
      <c r="E532" s="49">
        <f>IF(OR($A532="",$B532="",$C532=""),"",A532*'MPTO_working_3-way'!$I531)</f>
        <v>2.5533082751625797</v>
      </c>
      <c r="F532" s="50">
        <f>IF(OR($A532="",$B532="",$C532=""),"",B532*'MPTO_working_3-way'!$I531)</f>
        <v>3.4563075432078825</v>
      </c>
      <c r="G532" s="51">
        <f>IF(OR($A532="",$B532="",$C532=""),"",C532*'MPTO_working_3-way'!$I531)</f>
        <v>3.1345491833296713</v>
      </c>
      <c r="H532" s="17"/>
      <c r="I532" s="21"/>
      <c r="J532" s="22"/>
      <c r="K532" s="17"/>
      <c r="L532" s="21"/>
      <c r="M532" s="22"/>
      <c r="N532" s="52">
        <f t="shared" si="131"/>
        <v>39.164875221983365</v>
      </c>
      <c r="O532" s="53">
        <f t="shared" si="132"/>
        <v>28.932610524348068</v>
      </c>
      <c r="P532" s="53">
        <f t="shared" si="133"/>
        <v>31.902514253668567</v>
      </c>
      <c r="Q532" t="s">
        <v>64</v>
      </c>
      <c r="R532" t="s">
        <v>168</v>
      </c>
      <c r="S532" s="38" t="s">
        <v>506</v>
      </c>
      <c r="T532" s="4">
        <v>100</v>
      </c>
      <c r="U532" s="4">
        <f t="shared" si="122"/>
        <v>59.349593495934961</v>
      </c>
      <c r="V532" s="4">
        <f t="shared" si="123"/>
        <v>69.969969969969966</v>
      </c>
      <c r="W532" s="4">
        <f t="shared" si="124"/>
        <v>66.88741721854305</v>
      </c>
      <c r="X532" s="4">
        <f t="shared" si="125"/>
        <v>63.142612811486984</v>
      </c>
      <c r="Y532" s="4">
        <f t="shared" si="126"/>
        <v>73.762989285521996</v>
      </c>
      <c r="Z532" s="4">
        <f t="shared" si="127"/>
        <v>70.680436534095065</v>
      </c>
      <c r="AA532" s="4">
        <f t="shared" si="128"/>
        <v>-3.7930193155520229</v>
      </c>
      <c r="AB532" s="4">
        <f t="shared" si="129"/>
        <v>-3.79301931555203</v>
      </c>
      <c r="AC532" s="4">
        <f t="shared" si="130"/>
        <v>-3.7930193155520158</v>
      </c>
      <c r="AF532">
        <v>1.85</v>
      </c>
      <c r="AG532">
        <v>2</v>
      </c>
    </row>
    <row r="533" spans="1:35" ht="15" x14ac:dyDescent="0.25">
      <c r="A533">
        <v>1.26</v>
      </c>
      <c r="B533">
        <v>6.16</v>
      </c>
      <c r="C533">
        <v>11.65</v>
      </c>
      <c r="D533" s="48">
        <f t="shared" si="134"/>
        <v>4.1825365859700536E-2</v>
      </c>
      <c r="E533" s="49">
        <f>IF(OR($A533="",$B533="",$C533=""),"",A533*'MPTO_working_3-way'!$I532)</f>
        <v>1.3126999609832226</v>
      </c>
      <c r="F533" s="50">
        <f>IF(OR($A533="",$B533="",$C533=""),"",B533*'MPTO_working_3-way'!$I532)</f>
        <v>6.4176442536957552</v>
      </c>
      <c r="G533" s="51">
        <f>IF(OR($A533="",$B533="",$C533=""),"",C533*'MPTO_working_3-way'!$I532)</f>
        <v>12.137265512265511</v>
      </c>
      <c r="H533" s="17"/>
      <c r="I533" s="21"/>
      <c r="J533" s="22"/>
      <c r="K533" s="17"/>
      <c r="L533" s="21"/>
      <c r="M533" s="22"/>
      <c r="N533" s="52">
        <f t="shared" si="131"/>
        <v>76.17887024625125</v>
      </c>
      <c r="O533" s="53">
        <f t="shared" si="132"/>
        <v>15.582041641278666</v>
      </c>
      <c r="P533" s="53">
        <f t="shared" si="133"/>
        <v>8.2390881124700925</v>
      </c>
      <c r="Q533" t="s">
        <v>129</v>
      </c>
      <c r="R533" t="s">
        <v>131</v>
      </c>
      <c r="S533" s="38" t="s">
        <v>506</v>
      </c>
      <c r="T533" s="4">
        <v>100</v>
      </c>
      <c r="U533" s="4">
        <f t="shared" si="122"/>
        <v>20.634920634920633</v>
      </c>
      <c r="V533" s="4">
        <f t="shared" si="123"/>
        <v>83.766233766233768</v>
      </c>
      <c r="W533" s="4">
        <f t="shared" si="124"/>
        <v>91.41630901287553</v>
      </c>
      <c r="X533" s="4">
        <f t="shared" si="125"/>
        <v>24.817457220890699</v>
      </c>
      <c r="Y533" s="4">
        <f t="shared" si="126"/>
        <v>87.948770352203823</v>
      </c>
      <c r="Z533" s="4">
        <f t="shared" si="127"/>
        <v>95.5988455988456</v>
      </c>
      <c r="AA533" s="4">
        <f t="shared" si="128"/>
        <v>-4.1825365859700661</v>
      </c>
      <c r="AB533" s="4">
        <f t="shared" si="129"/>
        <v>-4.1825365859700554</v>
      </c>
      <c r="AC533" s="4">
        <f t="shared" si="130"/>
        <v>-4.1825365859700696</v>
      </c>
      <c r="AF533">
        <v>1.53</v>
      </c>
      <c r="AG533">
        <v>2.58</v>
      </c>
    </row>
    <row r="534" spans="1:35" ht="15" x14ac:dyDescent="0.25">
      <c r="A534">
        <v>1.88</v>
      </c>
      <c r="B534">
        <v>3.98</v>
      </c>
      <c r="C534">
        <v>4.0599999999999996</v>
      </c>
      <c r="D534" s="48">
        <f t="shared" si="134"/>
        <v>2.9476593743268165E-2</v>
      </c>
      <c r="E534" s="49">
        <f>IF(OR($A534="",$B534="",$C534=""),"",A534*'MPTO_working_3-way'!$I533)</f>
        <v>1.9354159962373441</v>
      </c>
      <c r="F534" s="50">
        <f>IF(OR($A534="",$B534="",$C534=""),"",B534*'MPTO_working_3-way'!$I533)</f>
        <v>4.0973168430982074</v>
      </c>
      <c r="G534" s="51">
        <f>IF(OR($A534="",$B534="",$C534=""),"",C534*'MPTO_working_3-way'!$I533)</f>
        <v>4.1796749705976683</v>
      </c>
      <c r="H534" s="17"/>
      <c r="I534" s="21"/>
      <c r="J534" s="22"/>
      <c r="K534" s="17"/>
      <c r="L534" s="21"/>
      <c r="M534" s="22"/>
      <c r="N534" s="52">
        <f t="shared" si="131"/>
        <v>51.668478608428735</v>
      </c>
      <c r="O534" s="53">
        <f t="shared" si="132"/>
        <v>24.406216026091961</v>
      </c>
      <c r="P534" s="53">
        <f t="shared" si="133"/>
        <v>23.925305365479314</v>
      </c>
      <c r="Q534" t="s">
        <v>235</v>
      </c>
      <c r="R534" t="s">
        <v>243</v>
      </c>
      <c r="S534" s="38" t="s">
        <v>507</v>
      </c>
      <c r="T534" s="4">
        <v>100</v>
      </c>
      <c r="U534" s="4">
        <f t="shared" si="122"/>
        <v>46.808510638297875</v>
      </c>
      <c r="V534" s="4">
        <f t="shared" si="123"/>
        <v>74.874371859296474</v>
      </c>
      <c r="W534" s="4">
        <f t="shared" si="124"/>
        <v>75.369458128078819</v>
      </c>
      <c r="X534" s="4">
        <f t="shared" si="125"/>
        <v>49.7561700126247</v>
      </c>
      <c r="Y534" s="4">
        <f t="shared" si="126"/>
        <v>77.822031233623306</v>
      </c>
      <c r="Z534" s="4">
        <f t="shared" si="127"/>
        <v>78.317117502405637</v>
      </c>
      <c r="AA534" s="4">
        <f t="shared" si="128"/>
        <v>-2.9476593743268253</v>
      </c>
      <c r="AB534" s="4">
        <f t="shared" si="129"/>
        <v>-2.9476593743268324</v>
      </c>
      <c r="AC534" s="4">
        <f t="shared" si="130"/>
        <v>-2.9476593743268182</v>
      </c>
      <c r="AD534" s="45" t="s">
        <v>411</v>
      </c>
      <c r="AF534">
        <v>1.7</v>
      </c>
      <c r="AG534">
        <v>2.25</v>
      </c>
      <c r="AH534" s="45" t="s">
        <v>497</v>
      </c>
      <c r="AI534" s="45" t="s">
        <v>460</v>
      </c>
    </row>
    <row r="535" spans="1:35" ht="15" x14ac:dyDescent="0.25">
      <c r="A535">
        <v>3.23</v>
      </c>
      <c r="B535">
        <v>3.67</v>
      </c>
      <c r="C535">
        <v>2.27</v>
      </c>
      <c r="D535" s="48">
        <f t="shared" si="134"/>
        <v>2.2605721613745189E-2</v>
      </c>
      <c r="E535" s="49">
        <f>IF(OR($A535="",$B535="",$C535=""),"",A535*'MPTO_working_3-way'!$I534)</f>
        <v>3.303016480812397</v>
      </c>
      <c r="F535" s="50">
        <f>IF(OR($A535="",$B535="",$C535=""),"",B535*'MPTO_working_3-way'!$I534)</f>
        <v>3.7529629983224448</v>
      </c>
      <c r="G535" s="51">
        <f>IF(OR($A535="",$B535="",$C535=""),"",C535*'MPTO_working_3-way'!$I534)</f>
        <v>2.3213149880632016</v>
      </c>
      <c r="H535" s="17"/>
      <c r="I535" s="21"/>
      <c r="J535" s="22"/>
      <c r="K535" s="17"/>
      <c r="L535" s="21"/>
      <c r="M535" s="22"/>
      <c r="N535" s="52">
        <f t="shared" si="131"/>
        <v>30.275356051328085</v>
      </c>
      <c r="O535" s="53">
        <f t="shared" si="132"/>
        <v>26.645613091495836</v>
      </c>
      <c r="P535" s="53">
        <f t="shared" si="133"/>
        <v>43.079030857176086</v>
      </c>
      <c r="Q535" t="s">
        <v>360</v>
      </c>
      <c r="R535" t="s">
        <v>370</v>
      </c>
      <c r="S535" s="38" t="s">
        <v>507</v>
      </c>
      <c r="T535" s="4">
        <v>100</v>
      </c>
      <c r="U535" s="4">
        <f t="shared" si="122"/>
        <v>69.040247678018574</v>
      </c>
      <c r="V535" s="4">
        <f t="shared" si="123"/>
        <v>72.752043596730246</v>
      </c>
      <c r="W535" s="4">
        <f t="shared" si="124"/>
        <v>55.947136563876647</v>
      </c>
      <c r="X535" s="4">
        <f t="shared" si="125"/>
        <v>71.3008198393931</v>
      </c>
      <c r="Y535" s="4">
        <f t="shared" si="126"/>
        <v>75.012615758104772</v>
      </c>
      <c r="Z535" s="4">
        <f t="shared" si="127"/>
        <v>58.20770872525118</v>
      </c>
      <c r="AA535" s="4">
        <f t="shared" si="128"/>
        <v>-2.260572161374526</v>
      </c>
      <c r="AB535" s="4">
        <f t="shared" si="129"/>
        <v>-2.260572161374526</v>
      </c>
      <c r="AC535" s="4">
        <f t="shared" si="130"/>
        <v>-2.2605721613745331</v>
      </c>
      <c r="AD535" s="45" t="s">
        <v>411</v>
      </c>
      <c r="AF535">
        <v>1.71</v>
      </c>
      <c r="AG535">
        <v>2.2400000000000002</v>
      </c>
      <c r="AH535" s="45" t="s">
        <v>405</v>
      </c>
      <c r="AI535" s="45" t="s">
        <v>460</v>
      </c>
    </row>
    <row r="536" spans="1:35" ht="15" x14ac:dyDescent="0.25">
      <c r="A536">
        <v>2.56</v>
      </c>
      <c r="B536">
        <v>3.41</v>
      </c>
      <c r="C536">
        <v>2.91</v>
      </c>
      <c r="D536" s="48">
        <f t="shared" si="134"/>
        <v>2.7522743648658032E-2</v>
      </c>
      <c r="E536" s="49">
        <f>IF(OR($A536="",$B536="",$C536=""),"",A536*'MPTO_working_3-way'!$I535)</f>
        <v>2.6304582237405647</v>
      </c>
      <c r="F536" s="50">
        <f>IF(OR($A536="",$B536="",$C536=""),"",B536*'MPTO_working_3-way'!$I535)</f>
        <v>3.5038525558419242</v>
      </c>
      <c r="G536" s="51">
        <f>IF(OR($A536="",$B536="",$C536=""),"",C536*'MPTO_working_3-way'!$I535)</f>
        <v>2.990091184017595</v>
      </c>
      <c r="H536" s="17"/>
      <c r="I536" s="21"/>
      <c r="J536" s="22"/>
      <c r="K536" s="17"/>
      <c r="L536" s="21"/>
      <c r="M536" s="22"/>
      <c r="N536" s="52">
        <f t="shared" si="131"/>
        <v>38.016190144163545</v>
      </c>
      <c r="O536" s="53">
        <f t="shared" si="132"/>
        <v>28.540013715266472</v>
      </c>
      <c r="P536" s="53">
        <f t="shared" si="133"/>
        <v>33.443796140569994</v>
      </c>
      <c r="Q536" t="s">
        <v>362</v>
      </c>
      <c r="R536" t="s">
        <v>392</v>
      </c>
      <c r="S536" s="38" t="s">
        <v>507</v>
      </c>
      <c r="T536" s="4">
        <v>100</v>
      </c>
      <c r="U536" s="4">
        <f t="shared" si="122"/>
        <v>60.9375</v>
      </c>
      <c r="V536" s="4">
        <f t="shared" si="123"/>
        <v>70.674486803519059</v>
      </c>
      <c r="W536" s="4">
        <f t="shared" si="124"/>
        <v>65.635738831615114</v>
      </c>
      <c r="X536" s="4">
        <f t="shared" si="125"/>
        <v>63.689774364865812</v>
      </c>
      <c r="Y536" s="4">
        <f t="shared" si="126"/>
        <v>73.426761168384886</v>
      </c>
      <c r="Z536" s="4">
        <f t="shared" si="127"/>
        <v>68.388013196480941</v>
      </c>
      <c r="AA536" s="4">
        <f t="shared" si="128"/>
        <v>-2.7522743648658121</v>
      </c>
      <c r="AB536" s="4">
        <f t="shared" si="129"/>
        <v>-2.7522743648658263</v>
      </c>
      <c r="AC536" s="4">
        <f t="shared" si="130"/>
        <v>-2.7522743648658263</v>
      </c>
      <c r="AF536">
        <v>1.97</v>
      </c>
      <c r="AG536">
        <v>1.92</v>
      </c>
    </row>
    <row r="537" spans="1:35" ht="15" x14ac:dyDescent="0.25">
      <c r="A537">
        <v>1.55</v>
      </c>
      <c r="B537">
        <v>4.43</v>
      </c>
      <c r="C537">
        <v>6.3</v>
      </c>
      <c r="D537" s="48">
        <f t="shared" si="134"/>
        <v>2.9625083364251736E-2</v>
      </c>
      <c r="E537" s="49">
        <f>IF(OR($A537="",$B537="",$C537=""),"",A537*'MPTO_working_3-way'!$I536)</f>
        <v>1.5959188792145902</v>
      </c>
      <c r="F537" s="50">
        <f>IF(OR($A537="",$B537="",$C537=""),"",B537*'MPTO_working_3-way'!$I536)</f>
        <v>4.561239119303635</v>
      </c>
      <c r="G537" s="51">
        <f>IF(OR($A537="",$B537="",$C537=""),"",C537*'MPTO_working_3-way'!$I536)</f>
        <v>6.4866380251947859</v>
      </c>
      <c r="H537" s="17"/>
      <c r="I537" s="21"/>
      <c r="J537" s="22"/>
      <c r="K537" s="17"/>
      <c r="L537" s="21"/>
      <c r="M537" s="22"/>
      <c r="N537" s="52">
        <f t="shared" si="131"/>
        <v>62.659826450084758</v>
      </c>
      <c r="O537" s="53">
        <f t="shared" si="132"/>
        <v>21.923867042354715</v>
      </c>
      <c r="P537" s="53">
        <f t="shared" si="133"/>
        <v>15.416306507560535</v>
      </c>
      <c r="Q537" t="s">
        <v>361</v>
      </c>
      <c r="R537" t="s">
        <v>397</v>
      </c>
      <c r="S537" s="38" t="s">
        <v>507</v>
      </c>
      <c r="T537" s="4">
        <v>100</v>
      </c>
      <c r="U537" s="4">
        <f t="shared" si="122"/>
        <v>35.483870967741936</v>
      </c>
      <c r="V537" s="4">
        <f t="shared" si="123"/>
        <v>77.426636568848764</v>
      </c>
      <c r="W537" s="4">
        <f t="shared" si="124"/>
        <v>84.126984126984127</v>
      </c>
      <c r="X537" s="4">
        <f t="shared" si="125"/>
        <v>38.446379304167117</v>
      </c>
      <c r="Y537" s="4">
        <f t="shared" si="126"/>
        <v>80.389144905273938</v>
      </c>
      <c r="Z537" s="4">
        <f t="shared" si="127"/>
        <v>87.089492463409314</v>
      </c>
      <c r="AA537" s="4">
        <f t="shared" si="128"/>
        <v>-2.9625083364251807</v>
      </c>
      <c r="AB537" s="4">
        <f t="shared" si="129"/>
        <v>-2.9625083364251736</v>
      </c>
      <c r="AC537" s="4">
        <f t="shared" si="130"/>
        <v>-2.9625083364251878</v>
      </c>
      <c r="AD537" s="45" t="s">
        <v>410</v>
      </c>
      <c r="AF537">
        <v>1.54</v>
      </c>
      <c r="AG537">
        <v>2.59</v>
      </c>
      <c r="AH537" s="45" t="s">
        <v>462</v>
      </c>
      <c r="AI537" s="45" t="s">
        <v>460</v>
      </c>
    </row>
    <row r="538" spans="1:35" ht="15" x14ac:dyDescent="0.25">
      <c r="A538">
        <v>2.0699999999999998</v>
      </c>
      <c r="B538">
        <v>3.21</v>
      </c>
      <c r="C538">
        <v>4.41</v>
      </c>
      <c r="D538" s="48">
        <f t="shared" si="134"/>
        <v>2.137563680490473E-2</v>
      </c>
      <c r="E538" s="49">
        <f>IF(OR($A538="",$B538="",$C538=""),"",A538*'MPTO_working_3-way'!$I537)</f>
        <v>2.1142475681861526</v>
      </c>
      <c r="F538" s="50">
        <f>IF(OR($A538="",$B538="",$C538=""),"",B538*'MPTO_working_3-way'!$I537)</f>
        <v>3.2786157941437439</v>
      </c>
      <c r="G538" s="51">
        <f>IF(OR($A538="",$B538="",$C538=""),"",C538*'MPTO_working_3-way'!$I537)</f>
        <v>4.50426655830963</v>
      </c>
      <c r="H538" s="17"/>
      <c r="I538" s="21"/>
      <c r="J538" s="22"/>
      <c r="K538" s="17"/>
      <c r="L538" s="21"/>
      <c r="M538" s="22"/>
      <c r="N538" s="52">
        <f t="shared" si="131"/>
        <v>47.298150654036995</v>
      </c>
      <c r="O538" s="53">
        <f t="shared" si="132"/>
        <v>30.500676589986476</v>
      </c>
      <c r="P538" s="53">
        <f t="shared" si="133"/>
        <v>22.201172755976543</v>
      </c>
      <c r="Q538" t="s">
        <v>71</v>
      </c>
      <c r="R538" t="s">
        <v>34</v>
      </c>
      <c r="S538" s="38" t="s">
        <v>507</v>
      </c>
      <c r="T538" s="4">
        <v>100</v>
      </c>
      <c r="U538" s="4">
        <f t="shared" si="122"/>
        <v>51.690821256038639</v>
      </c>
      <c r="V538" s="4">
        <f t="shared" si="123"/>
        <v>68.847352024922117</v>
      </c>
      <c r="W538" s="4">
        <f t="shared" si="124"/>
        <v>77.32426303854875</v>
      </c>
      <c r="X538" s="4">
        <f t="shared" si="125"/>
        <v>53.828384936529126</v>
      </c>
      <c r="Y538" s="4">
        <f t="shared" si="126"/>
        <v>70.984915705412604</v>
      </c>
      <c r="Z538" s="4">
        <f t="shared" si="127"/>
        <v>79.461826719039237</v>
      </c>
      <c r="AA538" s="4">
        <f t="shared" si="128"/>
        <v>-2.1375636804904872</v>
      </c>
      <c r="AB538" s="4">
        <f t="shared" si="129"/>
        <v>-2.1375636804904872</v>
      </c>
      <c r="AC538" s="4">
        <f t="shared" si="130"/>
        <v>-2.1375636804904872</v>
      </c>
      <c r="AD538" s="45" t="s">
        <v>411</v>
      </c>
      <c r="AF538">
        <v>2.78</v>
      </c>
      <c r="AG538">
        <v>1.51</v>
      </c>
      <c r="AH538" s="45" t="s">
        <v>404</v>
      </c>
      <c r="AI538" s="45" t="s">
        <v>460</v>
      </c>
    </row>
    <row r="539" spans="1:35" ht="15" x14ac:dyDescent="0.25">
      <c r="A539">
        <v>3.3</v>
      </c>
      <c r="B539">
        <v>3.24</v>
      </c>
      <c r="C539">
        <v>2.41</v>
      </c>
      <c r="D539" s="48">
        <f t="shared" si="134"/>
        <v>2.6610037675044662E-2</v>
      </c>
      <c r="E539" s="49">
        <f>IF(OR($A539="",$B539="",$C539=""),"",A539*'MPTO_working_3-way'!$I538)</f>
        <v>3.3878131243276473</v>
      </c>
      <c r="F539" s="50">
        <f>IF(OR($A539="",$B539="",$C539=""),"",B539*'MPTO_working_3-way'!$I538)</f>
        <v>3.3262165220671451</v>
      </c>
      <c r="G539" s="51">
        <f>IF(OR($A539="",$B539="",$C539=""),"",C539*'MPTO_working_3-way'!$I538)</f>
        <v>2.4741301907968576</v>
      </c>
      <c r="H539" s="17"/>
      <c r="I539" s="21"/>
      <c r="J539" s="22"/>
      <c r="K539" s="17"/>
      <c r="L539" s="21"/>
      <c r="M539" s="22"/>
      <c r="N539" s="52">
        <f t="shared" si="131"/>
        <v>29.517566740003176</v>
      </c>
      <c r="O539" s="53">
        <f t="shared" si="132"/>
        <v>30.064188346299524</v>
      </c>
      <c r="P539" s="53">
        <f t="shared" si="133"/>
        <v>40.418244913697293</v>
      </c>
      <c r="Q539" t="s">
        <v>291</v>
      </c>
      <c r="R539" t="s">
        <v>46</v>
      </c>
      <c r="S539" s="38" t="s">
        <v>507</v>
      </c>
      <c r="T539" s="4">
        <v>100</v>
      </c>
      <c r="U539" s="4">
        <f t="shared" si="122"/>
        <v>69.696969696969703</v>
      </c>
      <c r="V539" s="4">
        <f t="shared" si="123"/>
        <v>69.135802469135797</v>
      </c>
      <c r="W539" s="4">
        <f t="shared" si="124"/>
        <v>58.50622406639004</v>
      </c>
      <c r="X539" s="4">
        <f t="shared" si="125"/>
        <v>72.357973464474142</v>
      </c>
      <c r="Y539" s="4">
        <f t="shared" si="126"/>
        <v>71.796806236640265</v>
      </c>
      <c r="Z539" s="4">
        <f t="shared" si="127"/>
        <v>61.167227833894501</v>
      </c>
      <c r="AA539" s="4">
        <f t="shared" si="128"/>
        <v>-2.6610037675044396</v>
      </c>
      <c r="AB539" s="4">
        <f t="shared" si="129"/>
        <v>-2.661003767504468</v>
      </c>
      <c r="AC539" s="4">
        <f t="shared" si="130"/>
        <v>-2.6610037675044609</v>
      </c>
      <c r="AD539" s="45" t="s">
        <v>411</v>
      </c>
      <c r="AF539">
        <v>2.41</v>
      </c>
      <c r="AG539">
        <v>1.61</v>
      </c>
      <c r="AH539" s="45" t="s">
        <v>454</v>
      </c>
      <c r="AI539" s="45" t="s">
        <v>460</v>
      </c>
    </row>
    <row r="540" spans="1:35" ht="15" x14ac:dyDescent="0.25">
      <c r="A540">
        <v>6.81</v>
      </c>
      <c r="B540">
        <v>4.29</v>
      </c>
      <c r="C540">
        <v>1.52</v>
      </c>
      <c r="D540" s="48">
        <f t="shared" si="134"/>
        <v>3.783784806274948E-2</v>
      </c>
      <c r="E540" s="49">
        <f>IF(OR($A540="",$B540="",$C540=""),"",A540*'MPTO_working_3-way'!$I539)</f>
        <v>7.0676757453073238</v>
      </c>
      <c r="F540" s="50">
        <f>IF(OR($A540="",$B540="",$C540=""),"",B540*'MPTO_working_3-way'!$I539)</f>
        <v>4.4523243681891955</v>
      </c>
      <c r="G540" s="51">
        <f>IF(OR($A540="",$B540="",$C540=""),"",C540*'MPTO_working_3-way'!$I539)</f>
        <v>1.5775135290553792</v>
      </c>
      <c r="H540" s="17"/>
      <c r="I540" s="21"/>
      <c r="J540" s="22"/>
      <c r="K540" s="17"/>
      <c r="L540" s="21"/>
      <c r="M540" s="22"/>
      <c r="N540" s="52">
        <f t="shared" si="131"/>
        <v>14.148923012830112</v>
      </c>
      <c r="O540" s="53">
        <f t="shared" si="132"/>
        <v>22.460178488898148</v>
      </c>
      <c r="P540" s="53">
        <f t="shared" si="133"/>
        <v>63.390898498271739</v>
      </c>
      <c r="Q540" t="s">
        <v>174</v>
      </c>
      <c r="R540" t="s">
        <v>147</v>
      </c>
      <c r="S540" s="38" t="s">
        <v>507</v>
      </c>
      <c r="T540" s="4">
        <v>100</v>
      </c>
      <c r="U540" s="4">
        <f t="shared" si="122"/>
        <v>85.31571218795888</v>
      </c>
      <c r="V540" s="4">
        <f t="shared" si="123"/>
        <v>76.689976689976689</v>
      </c>
      <c r="W540" s="4">
        <f t="shared" si="124"/>
        <v>34.21052631578948</v>
      </c>
      <c r="X540" s="4">
        <f t="shared" si="125"/>
        <v>89.099496994233846</v>
      </c>
      <c r="Y540" s="4">
        <f t="shared" si="126"/>
        <v>80.473761496251655</v>
      </c>
      <c r="Z540" s="4">
        <f t="shared" si="127"/>
        <v>37.994311122064431</v>
      </c>
      <c r="AA540" s="4">
        <f t="shared" si="128"/>
        <v>-3.7837848062749657</v>
      </c>
      <c r="AB540" s="4">
        <f t="shared" si="129"/>
        <v>-3.7837848062749657</v>
      </c>
      <c r="AC540" s="4">
        <f t="shared" si="130"/>
        <v>-3.7837848062749515</v>
      </c>
      <c r="AD540" s="45" t="s">
        <v>410</v>
      </c>
      <c r="AF540">
        <v>1.96</v>
      </c>
      <c r="AG540">
        <v>1.91</v>
      </c>
      <c r="AH540" s="45" t="s">
        <v>454</v>
      </c>
      <c r="AI540" s="45" t="s">
        <v>460</v>
      </c>
    </row>
    <row r="541" spans="1:35" ht="15" x14ac:dyDescent="0.25">
      <c r="A541">
        <v>2.65</v>
      </c>
      <c r="B541">
        <v>2.86</v>
      </c>
      <c r="C541">
        <v>3.38</v>
      </c>
      <c r="D541" s="48">
        <f t="shared" si="134"/>
        <v>2.2866828382067883E-2</v>
      </c>
      <c r="E541" s="49">
        <f>IF(OR($A541="",$B541="",$C541=""),"",A541*'MPTO_working_3-way'!$I540)</f>
        <v>2.7105970952124796</v>
      </c>
      <c r="F541" s="50">
        <f>IF(OR($A541="",$B541="",$C541=""),"",B541*'MPTO_working_3-way'!$I540)</f>
        <v>2.9253991291727139</v>
      </c>
      <c r="G541" s="51">
        <f>IF(OR($A541="",$B541="",$C541=""),"",C541*'MPTO_working_3-way'!$I540)</f>
        <v>3.4572898799313894</v>
      </c>
      <c r="H541" s="17"/>
      <c r="I541" s="21"/>
      <c r="J541" s="22"/>
      <c r="K541" s="17"/>
      <c r="L541" s="21"/>
      <c r="M541" s="22"/>
      <c r="N541" s="52">
        <f t="shared" si="131"/>
        <v>36.892240523913479</v>
      </c>
      <c r="O541" s="53">
        <f t="shared" si="132"/>
        <v>34.183369716213534</v>
      </c>
      <c r="P541" s="53">
        <f t="shared" si="133"/>
        <v>28.924389759872994</v>
      </c>
      <c r="Q541" t="s">
        <v>150</v>
      </c>
      <c r="R541" t="s">
        <v>63</v>
      </c>
      <c r="S541" s="38" t="s">
        <v>507</v>
      </c>
      <c r="T541" s="4">
        <v>100</v>
      </c>
      <c r="U541" s="4">
        <f t="shared" si="122"/>
        <v>62.264150943396231</v>
      </c>
      <c r="V541" s="4">
        <f t="shared" si="123"/>
        <v>65.03496503496504</v>
      </c>
      <c r="W541" s="4">
        <f t="shared" si="124"/>
        <v>70.414201183431956</v>
      </c>
      <c r="X541" s="4">
        <f t="shared" si="125"/>
        <v>64.550833781603018</v>
      </c>
      <c r="Y541" s="4">
        <f t="shared" si="126"/>
        <v>67.321647873171827</v>
      </c>
      <c r="Z541" s="4">
        <f t="shared" si="127"/>
        <v>72.700884021638743</v>
      </c>
      <c r="AA541" s="4">
        <f t="shared" si="128"/>
        <v>-2.2866828382067865</v>
      </c>
      <c r="AB541" s="4">
        <f t="shared" si="129"/>
        <v>-2.2866828382067865</v>
      </c>
      <c r="AC541" s="4">
        <f t="shared" si="130"/>
        <v>-2.2866828382067865</v>
      </c>
      <c r="AD541" s="45" t="s">
        <v>443</v>
      </c>
      <c r="AF541">
        <v>3.46</v>
      </c>
      <c r="AG541">
        <v>1.34</v>
      </c>
      <c r="AH541" s="45" t="s">
        <v>468</v>
      </c>
      <c r="AI541" s="45" t="s">
        <v>460</v>
      </c>
    </row>
    <row r="542" spans="1:35" ht="15" x14ac:dyDescent="0.25">
      <c r="A542">
        <v>2.37</v>
      </c>
      <c r="B542">
        <v>3.13</v>
      </c>
      <c r="C542">
        <v>3.44</v>
      </c>
      <c r="D542" s="48">
        <f t="shared" si="134"/>
        <v>3.2127420580020605E-2</v>
      </c>
      <c r="E542" s="49">
        <f>IF(OR($A542="",$B542="",$C542=""),"",A542*'MPTO_working_3-way'!$I541)</f>
        <v>2.446141986774649</v>
      </c>
      <c r="F542" s="50">
        <f>IF(OR($A542="",$B542="",$C542=""),"",B542*'MPTO_working_3-way'!$I541)</f>
        <v>3.2305588264154643</v>
      </c>
      <c r="G542" s="51">
        <f>IF(OR($A542="",$B542="",$C542=""),"",C542*'MPTO_working_3-way'!$I541)</f>
        <v>3.5505183267952707</v>
      </c>
      <c r="H542" s="17"/>
      <c r="I542" s="21"/>
      <c r="J542" s="22"/>
      <c r="K542" s="17"/>
      <c r="L542" s="21"/>
      <c r="M542" s="22"/>
      <c r="N542" s="52">
        <f t="shared" si="131"/>
        <v>40.880701341402755</v>
      </c>
      <c r="O542" s="53">
        <f t="shared" si="132"/>
        <v>30.954396862340111</v>
      </c>
      <c r="P542" s="53">
        <f t="shared" si="133"/>
        <v>28.164901796257137</v>
      </c>
      <c r="Q542" t="s">
        <v>342</v>
      </c>
      <c r="R542" t="s">
        <v>358</v>
      </c>
      <c r="S542" s="38" t="s">
        <v>507</v>
      </c>
      <c r="T542" s="4">
        <v>100</v>
      </c>
      <c r="U542" s="4">
        <f t="shared" si="122"/>
        <v>57.805907172995774</v>
      </c>
      <c r="V542" s="4">
        <f t="shared" si="123"/>
        <v>68.051118210862612</v>
      </c>
      <c r="W542" s="4">
        <f t="shared" si="124"/>
        <v>70.930232558139537</v>
      </c>
      <c r="X542" s="4">
        <f t="shared" si="125"/>
        <v>61.018649230997845</v>
      </c>
      <c r="Y542" s="4">
        <f t="shared" si="126"/>
        <v>71.26386026886469</v>
      </c>
      <c r="Z542" s="4">
        <f t="shared" si="127"/>
        <v>74.142974616141586</v>
      </c>
      <c r="AA542" s="4">
        <f t="shared" si="128"/>
        <v>-3.2127420580020711</v>
      </c>
      <c r="AB542" s="4">
        <f t="shared" si="129"/>
        <v>-3.2127420580020782</v>
      </c>
      <c r="AC542" s="4">
        <f t="shared" si="130"/>
        <v>-3.2127420580020498</v>
      </c>
      <c r="AD542" s="45" t="s">
        <v>411</v>
      </c>
      <c r="AF542">
        <v>2.0699999999999998</v>
      </c>
      <c r="AG542">
        <v>1.8</v>
      </c>
      <c r="AH542" s="45" t="s">
        <v>508</v>
      </c>
      <c r="AI542" s="45" t="s">
        <v>460</v>
      </c>
    </row>
    <row r="543" spans="1:35" ht="15" x14ac:dyDescent="0.25">
      <c r="A543">
        <v>2.0299999999999998</v>
      </c>
      <c r="B543">
        <v>3.57</v>
      </c>
      <c r="C543">
        <v>3.83</v>
      </c>
      <c r="D543" s="48">
        <f t="shared" si="134"/>
        <v>3.3819488000476294E-2</v>
      </c>
      <c r="E543" s="49">
        <f>IF(OR($A543="",$B543="",$C543=""),"",A543*'MPTO_working_3-way'!$I542)</f>
        <v>2.0986535606409666</v>
      </c>
      <c r="F543" s="50">
        <f>IF(OR($A543="",$B543="",$C543=""),"",B543*'MPTO_working_3-way'!$I542)</f>
        <v>3.6907355721617003</v>
      </c>
      <c r="G543" s="51">
        <f>IF(OR($A543="",$B543="",$C543=""),"",C543*'MPTO_working_3-way'!$I542)</f>
        <v>3.9595286390418241</v>
      </c>
      <c r="H543" s="17"/>
      <c r="I543" s="21"/>
      <c r="J543" s="22"/>
      <c r="K543" s="17"/>
      <c r="L543" s="21"/>
      <c r="M543" s="22"/>
      <c r="N543" s="52">
        <f t="shared" si="131"/>
        <v>47.649598711975216</v>
      </c>
      <c r="O543" s="53">
        <f t="shared" si="132"/>
        <v>27.094869855829039</v>
      </c>
      <c r="P543" s="53">
        <f t="shared" si="133"/>
        <v>25.255531432195738</v>
      </c>
      <c r="Q543" t="s">
        <v>126</v>
      </c>
      <c r="R543" t="s">
        <v>167</v>
      </c>
      <c r="S543" s="38" t="s">
        <v>507</v>
      </c>
      <c r="T543" s="4">
        <v>100</v>
      </c>
      <c r="U543" s="4">
        <f t="shared" si="122"/>
        <v>50.73891625615763</v>
      </c>
      <c r="V543" s="4">
        <f t="shared" si="123"/>
        <v>71.988795518207283</v>
      </c>
      <c r="W543" s="4">
        <f t="shared" si="124"/>
        <v>73.890339425587456</v>
      </c>
      <c r="X543" s="4">
        <f t="shared" si="125"/>
        <v>54.120865056205247</v>
      </c>
      <c r="Y543" s="4">
        <f t="shared" si="126"/>
        <v>75.370744318254907</v>
      </c>
      <c r="Z543" s="4">
        <f t="shared" si="127"/>
        <v>77.272288225635094</v>
      </c>
      <c r="AA543" s="4">
        <f t="shared" si="128"/>
        <v>-3.381948800047617</v>
      </c>
      <c r="AB543" s="4">
        <f t="shared" si="129"/>
        <v>-3.3819488000476241</v>
      </c>
      <c r="AC543" s="4">
        <f t="shared" si="130"/>
        <v>-3.3819488000476383</v>
      </c>
      <c r="AF543">
        <v>1.83</v>
      </c>
      <c r="AG543">
        <v>2.0499999999999998</v>
      </c>
    </row>
    <row r="544" spans="1:35" ht="15" x14ac:dyDescent="0.25">
      <c r="A544">
        <v>2.4</v>
      </c>
      <c r="B544">
        <v>3.81</v>
      </c>
      <c r="C544">
        <v>2.82</v>
      </c>
      <c r="D544" s="48">
        <f t="shared" si="134"/>
        <v>3.3743787345730691E-2</v>
      </c>
      <c r="E544" s="49">
        <f>IF(OR($A544="",$B544="",$C544=""),"",A544*'MPTO_working_3-way'!$I543)</f>
        <v>2.4809850896297534</v>
      </c>
      <c r="F544" s="50">
        <f>IF(OR($A544="",$B544="",$C544=""),"",B544*'MPTO_working_3-way'!$I543)</f>
        <v>3.9385638297872338</v>
      </c>
      <c r="G544" s="51">
        <f>IF(OR($A544="",$B544="",$C544=""),"",C544*'MPTO_working_3-way'!$I543)</f>
        <v>2.9151574803149605</v>
      </c>
      <c r="H544" s="17"/>
      <c r="I544" s="21"/>
      <c r="J544" s="22"/>
      <c r="K544" s="17"/>
      <c r="L544" s="21"/>
      <c r="M544" s="22"/>
      <c r="N544" s="52">
        <f t="shared" si="131"/>
        <v>40.306570328854079</v>
      </c>
      <c r="O544" s="53">
        <f t="shared" si="132"/>
        <v>25.389965561482885</v>
      </c>
      <c r="P544" s="53">
        <f t="shared" si="133"/>
        <v>34.303464109663047</v>
      </c>
      <c r="Q544" t="s">
        <v>242</v>
      </c>
      <c r="R544" t="s">
        <v>239</v>
      </c>
      <c r="S544" s="36">
        <v>43872</v>
      </c>
      <c r="T544" s="4">
        <v>100</v>
      </c>
      <c r="U544" s="4">
        <f t="shared" si="122"/>
        <v>58.333333333333336</v>
      </c>
      <c r="V544" s="4">
        <f t="shared" si="123"/>
        <v>73.753280839895012</v>
      </c>
      <c r="W544" s="4">
        <f t="shared" si="124"/>
        <v>64.539007092198588</v>
      </c>
      <c r="X544" s="4">
        <f t="shared" si="125"/>
        <v>61.707712067906407</v>
      </c>
      <c r="Y544" s="4">
        <f t="shared" si="126"/>
        <v>77.127659574468083</v>
      </c>
      <c r="Z544" s="4">
        <f t="shared" si="127"/>
        <v>67.913385826771659</v>
      </c>
      <c r="AA544" s="4">
        <f t="shared" si="128"/>
        <v>-3.3743787345730709</v>
      </c>
      <c r="AB544" s="4">
        <f t="shared" si="129"/>
        <v>-3.3743787345730709</v>
      </c>
      <c r="AC544" s="4">
        <f t="shared" si="130"/>
        <v>-3.3743787345730709</v>
      </c>
      <c r="AD544" s="45" t="s">
        <v>410</v>
      </c>
      <c r="AF544">
        <v>1.61</v>
      </c>
      <c r="AG544">
        <v>2.4</v>
      </c>
      <c r="AH544" s="45" t="s">
        <v>405</v>
      </c>
      <c r="AI544" s="45" t="s">
        <v>461</v>
      </c>
    </row>
    <row r="545" spans="1:35" ht="15" x14ac:dyDescent="0.25">
      <c r="A545">
        <v>1.89</v>
      </c>
      <c r="B545">
        <v>3.91</v>
      </c>
      <c r="C545">
        <v>4.18</v>
      </c>
      <c r="D545" s="48">
        <f t="shared" si="134"/>
        <v>2.408945456461975E-2</v>
      </c>
      <c r="E545" s="49">
        <f>IF(OR($A545="",$B545="",$C545=""),"",A545*'MPTO_working_3-way'!$I544)</f>
        <v>1.9355290691271312</v>
      </c>
      <c r="F545" s="50">
        <f>IF(OR($A545="",$B545="",$C545=""),"",B545*'MPTO_working_3-way'!$I544)</f>
        <v>4.004189767347663</v>
      </c>
      <c r="G545" s="51">
        <f>IF(OR($A545="",$B545="",$C545=""),"",C545*'MPTO_working_3-way'!$I544)</f>
        <v>4.2806939200801102</v>
      </c>
      <c r="H545" s="17"/>
      <c r="I545" s="21"/>
      <c r="J545" s="22"/>
      <c r="K545" s="17"/>
      <c r="L545" s="21"/>
      <c r="M545" s="22"/>
      <c r="N545" s="52">
        <f t="shared" si="131"/>
        <v>51.665460155086784</v>
      </c>
      <c r="O545" s="53">
        <f t="shared" si="132"/>
        <v>24.973841353737601</v>
      </c>
      <c r="P545" s="53">
        <f t="shared" si="133"/>
        <v>23.360698491175601</v>
      </c>
      <c r="Q545" t="s">
        <v>369</v>
      </c>
      <c r="R545" t="s">
        <v>372</v>
      </c>
      <c r="S545" s="36">
        <v>43872</v>
      </c>
      <c r="T545" s="4">
        <v>100</v>
      </c>
      <c r="U545" s="4">
        <f t="shared" si="122"/>
        <v>47.089947089947096</v>
      </c>
      <c r="V545" s="4">
        <f t="shared" si="123"/>
        <v>74.424552429667528</v>
      </c>
      <c r="W545" s="4">
        <f t="shared" si="124"/>
        <v>76.076555023923447</v>
      </c>
      <c r="X545" s="4">
        <f t="shared" si="125"/>
        <v>49.498892546409039</v>
      </c>
      <c r="Y545" s="4">
        <f t="shared" si="126"/>
        <v>76.833497886129479</v>
      </c>
      <c r="Z545" s="4">
        <f t="shared" si="127"/>
        <v>78.485500480385411</v>
      </c>
      <c r="AA545" s="4">
        <f t="shared" si="128"/>
        <v>-2.408945456461943</v>
      </c>
      <c r="AB545" s="4">
        <f t="shared" si="129"/>
        <v>-2.4089454564619501</v>
      </c>
      <c r="AC545" s="4">
        <f t="shared" si="130"/>
        <v>-2.4089454564619643</v>
      </c>
      <c r="AD545" s="45" t="s">
        <v>410</v>
      </c>
      <c r="AE545" s="45" t="s">
        <v>407</v>
      </c>
      <c r="AF545">
        <v>1.64</v>
      </c>
      <c r="AG545">
        <v>2.38</v>
      </c>
      <c r="AH545" s="45" t="s">
        <v>412</v>
      </c>
      <c r="AI545" s="45" t="s">
        <v>460</v>
      </c>
    </row>
    <row r="546" spans="1:35" ht="15" x14ac:dyDescent="0.25">
      <c r="A546">
        <v>2.4700000000000002</v>
      </c>
      <c r="B546">
        <v>3.4</v>
      </c>
      <c r="C546">
        <v>3.13</v>
      </c>
      <c r="D546" s="48">
        <f t="shared" si="134"/>
        <v>1.8464764545339074E-2</v>
      </c>
      <c r="E546" s="49">
        <f>IF(OR($A546="",$B546="",$C546=""),"",A546*'MPTO_working_3-way'!$I545)</f>
        <v>2.5156079684269876</v>
      </c>
      <c r="F546" s="50">
        <f>IF(OR($A546="",$B546="",$C546=""),"",B546*'MPTO_working_3-way'!$I545)</f>
        <v>3.4627801994541527</v>
      </c>
      <c r="G546" s="51">
        <f>IF(OR($A546="",$B546="",$C546=""),"",C546*'MPTO_working_3-way'!$I545)</f>
        <v>3.1877947130269111</v>
      </c>
      <c r="H546" s="17"/>
      <c r="I546" s="21"/>
      <c r="J546" s="22"/>
      <c r="K546" s="17"/>
      <c r="L546" s="21"/>
      <c r="M546" s="22"/>
      <c r="N546" s="52">
        <f t="shared" si="131"/>
        <v>39.751821927376909</v>
      </c>
      <c r="O546" s="53">
        <f t="shared" si="132"/>
        <v>28.87852945900617</v>
      </c>
      <c r="P546" s="53">
        <f t="shared" si="133"/>
        <v>31.369648613616924</v>
      </c>
      <c r="Q546" t="s">
        <v>41</v>
      </c>
      <c r="R546" t="s">
        <v>78</v>
      </c>
      <c r="S546" s="36">
        <v>43872</v>
      </c>
      <c r="T546" s="4">
        <v>100</v>
      </c>
      <c r="U546" s="4">
        <f t="shared" si="122"/>
        <v>59.514170040485837</v>
      </c>
      <c r="V546" s="4">
        <f t="shared" si="123"/>
        <v>70.588235294117652</v>
      </c>
      <c r="W546" s="4">
        <f t="shared" si="124"/>
        <v>68.051118210862612</v>
      </c>
      <c r="X546" s="4">
        <f t="shared" si="125"/>
        <v>61.360646495019736</v>
      </c>
      <c r="Y546" s="4">
        <f t="shared" si="126"/>
        <v>72.434711748651551</v>
      </c>
      <c r="Z546" s="4">
        <f t="shared" si="127"/>
        <v>69.897594665396525</v>
      </c>
      <c r="AA546" s="4">
        <f t="shared" si="128"/>
        <v>-1.8464764545338994</v>
      </c>
      <c r="AB546" s="4">
        <f t="shared" si="129"/>
        <v>-1.8464764545338994</v>
      </c>
      <c r="AC546" s="4">
        <f t="shared" si="130"/>
        <v>-1.8464764545339136</v>
      </c>
      <c r="AD546" s="45" t="s">
        <v>443</v>
      </c>
      <c r="AE546" s="45" t="s">
        <v>464</v>
      </c>
      <c r="AF546">
        <v>2.13</v>
      </c>
      <c r="AG546">
        <v>1.8</v>
      </c>
      <c r="AH546" s="45" t="s">
        <v>404</v>
      </c>
      <c r="AI546" s="45" t="s">
        <v>460</v>
      </c>
    </row>
    <row r="547" spans="1:35" ht="15" x14ac:dyDescent="0.25">
      <c r="A547">
        <v>2.59</v>
      </c>
      <c r="B547">
        <v>3.65</v>
      </c>
      <c r="C547">
        <v>2.79</v>
      </c>
      <c r="D547" s="48">
        <f t="shared" si="134"/>
        <v>1.8495927908212417E-2</v>
      </c>
      <c r="E547" s="49">
        <f>IF(OR($A547="",$B547="",$C547=""),"",A547*'MPTO_working_3-way'!$I546)</f>
        <v>2.6379044532822702</v>
      </c>
      <c r="F547" s="50">
        <f>IF(OR($A547="",$B547="",$C547=""),"",B547*'MPTO_working_3-way'!$I546)</f>
        <v>3.7175101368649752</v>
      </c>
      <c r="G547" s="51">
        <f>IF(OR($A547="",$B547="",$C547=""),"",C547*'MPTO_working_3-way'!$I546)</f>
        <v>2.8416036388639125</v>
      </c>
      <c r="H547" s="17"/>
      <c r="I547" s="21"/>
      <c r="J547" s="22"/>
      <c r="K547" s="17"/>
      <c r="L547" s="21"/>
      <c r="M547" s="22"/>
      <c r="N547" s="52">
        <f t="shared" si="131"/>
        <v>37.908878722113236</v>
      </c>
      <c r="O547" s="53">
        <f t="shared" si="132"/>
        <v>26.899724901444731</v>
      </c>
      <c r="P547" s="53">
        <f t="shared" si="133"/>
        <v>35.191396376442036</v>
      </c>
      <c r="Q547" t="s">
        <v>138</v>
      </c>
      <c r="R547" t="s">
        <v>39</v>
      </c>
      <c r="S547" s="36">
        <v>43872</v>
      </c>
      <c r="T547" s="4">
        <v>100</v>
      </c>
      <c r="U547" s="4">
        <f t="shared" si="122"/>
        <v>61.389961389961393</v>
      </c>
      <c r="V547" s="4">
        <f t="shared" si="123"/>
        <v>72.602739726027394</v>
      </c>
      <c r="W547" s="4">
        <f t="shared" si="124"/>
        <v>64.157706093189958</v>
      </c>
      <c r="X547" s="4">
        <f t="shared" si="125"/>
        <v>63.23955418078264</v>
      </c>
      <c r="Y547" s="4">
        <f t="shared" si="126"/>
        <v>74.452332516848642</v>
      </c>
      <c r="Z547" s="4">
        <f t="shared" si="127"/>
        <v>66.007298884011206</v>
      </c>
      <c r="AA547" s="4">
        <f t="shared" si="128"/>
        <v>-1.8495927908212479</v>
      </c>
      <c r="AB547" s="4">
        <f t="shared" si="129"/>
        <v>-1.8495927908212479</v>
      </c>
      <c r="AC547" s="4">
        <f t="shared" si="130"/>
        <v>-1.8495927908212479</v>
      </c>
      <c r="AD547" s="45" t="s">
        <v>510</v>
      </c>
      <c r="AE547" s="45" t="s">
        <v>455</v>
      </c>
      <c r="AF547">
        <v>1.76</v>
      </c>
      <c r="AG547">
        <v>2.19</v>
      </c>
      <c r="AH547" s="45" t="s">
        <v>496</v>
      </c>
      <c r="AI547" s="45" t="s">
        <v>460</v>
      </c>
    </row>
    <row r="548" spans="1:35" ht="15" x14ac:dyDescent="0.25">
      <c r="A548">
        <v>2.37</v>
      </c>
      <c r="B548">
        <v>2.95</v>
      </c>
      <c r="C548">
        <v>3.59</v>
      </c>
      <c r="D548" s="48">
        <f t="shared" si="134"/>
        <v>3.9475511150925957E-2</v>
      </c>
      <c r="E548" s="49">
        <f>IF(OR($A548="",$B548="",$C548=""),"",A548*'MPTO_working_3-way'!$I547)</f>
        <v>2.4635569614276944</v>
      </c>
      <c r="F548" s="50">
        <f>IF(OR($A548="",$B548="",$C548=""),"",B548*'MPTO_working_3-way'!$I547)</f>
        <v>3.0664527578952319</v>
      </c>
      <c r="G548" s="51">
        <f>IF(OR($A548="",$B548="",$C548=""),"",C548*'MPTO_working_3-way'!$I547)</f>
        <v>3.731717085031824</v>
      </c>
      <c r="H548" s="17"/>
      <c r="I548" s="21"/>
      <c r="J548" s="22"/>
      <c r="K548" s="17"/>
      <c r="L548" s="21"/>
      <c r="M548" s="22"/>
      <c r="N548" s="52">
        <f t="shared" si="131"/>
        <v>40.591714161968248</v>
      </c>
      <c r="O548" s="53">
        <f t="shared" si="132"/>
        <v>32.610970360632116</v>
      </c>
      <c r="P548" s="53">
        <f t="shared" si="133"/>
        <v>26.797315477399646</v>
      </c>
      <c r="Q548" t="s">
        <v>258</v>
      </c>
      <c r="R548" t="s">
        <v>254</v>
      </c>
      <c r="S548" s="36">
        <v>43872</v>
      </c>
      <c r="T548" s="4">
        <v>100</v>
      </c>
      <c r="U548" s="4">
        <f t="shared" si="122"/>
        <v>57.805907172995774</v>
      </c>
      <c r="V548" s="4">
        <f t="shared" si="123"/>
        <v>66.101694915254228</v>
      </c>
      <c r="W548" s="4">
        <f t="shared" si="124"/>
        <v>72.14484679665739</v>
      </c>
      <c r="X548" s="4">
        <f t="shared" si="125"/>
        <v>61.753458288088382</v>
      </c>
      <c r="Y548" s="4">
        <f t="shared" si="126"/>
        <v>70.049246030346836</v>
      </c>
      <c r="Z548" s="4">
        <f t="shared" si="127"/>
        <v>76.09239791174997</v>
      </c>
      <c r="AA548" s="4">
        <f t="shared" si="128"/>
        <v>-3.9475511150926081</v>
      </c>
      <c r="AB548" s="4">
        <f t="shared" si="129"/>
        <v>-3.9475511150926081</v>
      </c>
      <c r="AC548" s="4">
        <f t="shared" si="130"/>
        <v>-3.9475511150925797</v>
      </c>
      <c r="AD548" s="45" t="s">
        <v>411</v>
      </c>
      <c r="AF548">
        <v>2.66</v>
      </c>
      <c r="AG548">
        <v>1.5</v>
      </c>
      <c r="AH548" s="45" t="s">
        <v>464</v>
      </c>
      <c r="AI548" s="45" t="s">
        <v>461</v>
      </c>
    </row>
    <row r="549" spans="1:35" ht="15" x14ac:dyDescent="0.25">
      <c r="A549">
        <v>2.0299999999999998</v>
      </c>
      <c r="B549">
        <v>3.42</v>
      </c>
      <c r="C549">
        <v>3.84</v>
      </c>
      <c r="D549" s="48">
        <f t="shared" si="134"/>
        <v>4.5425164923803774E-2</v>
      </c>
      <c r="E549" s="49">
        <f>IF(OR($A549="",$B549="",$C549=""),"",A549*'MPTO_working_3-way'!$I548)</f>
        <v>2.1222130847953213</v>
      </c>
      <c r="F549" s="50">
        <f>IF(OR($A549="",$B549="",$C549=""),"",B549*'MPTO_working_3-way'!$I548)</f>
        <v>3.5753540640394088</v>
      </c>
      <c r="G549" s="51">
        <f>IF(OR($A549="",$B549="",$C549=""),"",C549*'MPTO_working_3-way'!$I548)</f>
        <v>4.0144326333074067</v>
      </c>
      <c r="H549" s="17"/>
      <c r="I549" s="21"/>
      <c r="J549" s="22"/>
      <c r="K549" s="17"/>
      <c r="L549" s="21"/>
      <c r="M549" s="22"/>
      <c r="N549" s="52">
        <f t="shared" si="131"/>
        <v>47.120621730425619</v>
      </c>
      <c r="O549" s="53">
        <f t="shared" si="132"/>
        <v>27.969257927708767</v>
      </c>
      <c r="P549" s="53">
        <f t="shared" si="133"/>
        <v>24.910120341865621</v>
      </c>
      <c r="Q549" t="s">
        <v>142</v>
      </c>
      <c r="R549" t="s">
        <v>199</v>
      </c>
      <c r="S549" s="36">
        <v>43872</v>
      </c>
      <c r="T549" s="4">
        <v>100</v>
      </c>
      <c r="U549" s="4">
        <f t="shared" si="122"/>
        <v>50.73891625615763</v>
      </c>
      <c r="V549" s="4">
        <f t="shared" si="123"/>
        <v>70.760233918128648</v>
      </c>
      <c r="W549" s="4">
        <f t="shared" si="124"/>
        <v>73.958333333333343</v>
      </c>
      <c r="X549" s="4">
        <f t="shared" si="125"/>
        <v>55.281432748538009</v>
      </c>
      <c r="Y549" s="4">
        <f t="shared" si="126"/>
        <v>75.302750410509049</v>
      </c>
      <c r="Z549" s="4">
        <f t="shared" si="127"/>
        <v>78.500849825713715</v>
      </c>
      <c r="AA549" s="4">
        <f t="shared" si="128"/>
        <v>-4.5425164923803791</v>
      </c>
      <c r="AB549" s="4">
        <f t="shared" si="129"/>
        <v>-4.5425164923804005</v>
      </c>
      <c r="AC549" s="4">
        <f t="shared" si="130"/>
        <v>-4.542516492380372</v>
      </c>
      <c r="AF549">
        <v>1.76</v>
      </c>
      <c r="AG549">
        <v>2.09</v>
      </c>
    </row>
    <row r="550" spans="1:35" ht="15" x14ac:dyDescent="0.25">
      <c r="A550">
        <v>1.56</v>
      </c>
      <c r="B550">
        <v>3.99</v>
      </c>
      <c r="C550">
        <v>7.1</v>
      </c>
      <c r="D550" s="48">
        <f t="shared" si="134"/>
        <v>3.2497277864216301E-2</v>
      </c>
      <c r="E550" s="49">
        <f>IF(OR($A550="",$B550="",$C550=""),"",A550*'MPTO_working_3-way'!$I549)</f>
        <v>1.6106957534681774</v>
      </c>
      <c r="F550" s="50">
        <f>IF(OR($A550="",$B550="",$C550=""),"",B550*'MPTO_working_3-way'!$I549)</f>
        <v>4.1196641386782229</v>
      </c>
      <c r="G550" s="51">
        <f>IF(OR($A550="",$B550="",$C550=""),"",C550*'MPTO_working_3-way'!$I549)</f>
        <v>7.3307306728359354</v>
      </c>
      <c r="H550" s="17"/>
      <c r="I550" s="21"/>
      <c r="J550" s="22"/>
      <c r="K550" s="17"/>
      <c r="L550" s="21"/>
      <c r="M550" s="22"/>
      <c r="N550" s="52">
        <f t="shared" si="131"/>
        <v>62.084971531512579</v>
      </c>
      <c r="O550" s="53">
        <f t="shared" si="132"/>
        <v>24.27382345592973</v>
      </c>
      <c r="P550" s="53">
        <f t="shared" si="133"/>
        <v>13.641205012557695</v>
      </c>
      <c r="Q550" t="s">
        <v>50</v>
      </c>
      <c r="R550" t="s">
        <v>202</v>
      </c>
      <c r="S550" s="36">
        <v>43872</v>
      </c>
      <c r="T550" s="4">
        <v>100</v>
      </c>
      <c r="U550" s="4">
        <f t="shared" si="122"/>
        <v>35.897435897435898</v>
      </c>
      <c r="V550" s="4">
        <f t="shared" si="123"/>
        <v>74.937343358395992</v>
      </c>
      <c r="W550" s="4">
        <f t="shared" si="124"/>
        <v>85.91549295774648</v>
      </c>
      <c r="X550" s="4">
        <f t="shared" si="125"/>
        <v>39.147163683857535</v>
      </c>
      <c r="Y550" s="4">
        <f t="shared" si="126"/>
        <v>78.187071144817622</v>
      </c>
      <c r="Z550" s="4">
        <f t="shared" si="127"/>
        <v>89.16522074416811</v>
      </c>
      <c r="AA550" s="4">
        <f t="shared" si="128"/>
        <v>-3.2497277864216372</v>
      </c>
      <c r="AB550" s="4">
        <f t="shared" si="129"/>
        <v>-3.2497277864216301</v>
      </c>
      <c r="AC550" s="4">
        <f t="shared" si="130"/>
        <v>-3.2497277864216301</v>
      </c>
      <c r="AF550">
        <v>1.97</v>
      </c>
      <c r="AG550">
        <v>1.89</v>
      </c>
    </row>
    <row r="551" spans="1:35" ht="15" x14ac:dyDescent="0.25">
      <c r="A551">
        <v>1.37</v>
      </c>
      <c r="B551">
        <v>5.15</v>
      </c>
      <c r="C551">
        <v>8.6300000000000008</v>
      </c>
      <c r="D551" s="48">
        <f t="shared" si="134"/>
        <v>3.9976619737254637E-2</v>
      </c>
      <c r="E551" s="49">
        <f>IF(OR($A551="",$B551="",$C551=""),"",A551*'MPTO_working_3-way'!$I550)</f>
        <v>1.424767969040039</v>
      </c>
      <c r="F551" s="50">
        <f>IF(OR($A551="",$B551="",$C551=""),"",B551*'MPTO_working_3-way'!$I550)</f>
        <v>5.355879591646862</v>
      </c>
      <c r="G551" s="51">
        <f>IF(OR($A551="",$B551="",$C551=""),"",C551*'MPTO_working_3-way'!$I550)</f>
        <v>8.9749982283325078</v>
      </c>
      <c r="H551" s="17"/>
      <c r="I551" s="21"/>
      <c r="J551" s="22"/>
      <c r="K551" s="17"/>
      <c r="L551" s="21"/>
      <c r="M551" s="22"/>
      <c r="N551" s="52">
        <f t="shared" si="131"/>
        <v>70.186867035884205</v>
      </c>
      <c r="O551" s="53">
        <f t="shared" si="132"/>
        <v>18.671069483332303</v>
      </c>
      <c r="P551" s="53">
        <f t="shared" si="133"/>
        <v>11.142063480783472</v>
      </c>
      <c r="Q551" t="s">
        <v>175</v>
      </c>
      <c r="R551" t="s">
        <v>148</v>
      </c>
      <c r="S551" s="36">
        <v>43872</v>
      </c>
      <c r="T551" s="4">
        <v>100</v>
      </c>
      <c r="U551" s="4">
        <f t="shared" si="122"/>
        <v>27.007299270072991</v>
      </c>
      <c r="V551" s="4">
        <f t="shared" si="123"/>
        <v>80.582524271844662</v>
      </c>
      <c r="W551" s="4">
        <f t="shared" si="124"/>
        <v>88.412514484356905</v>
      </c>
      <c r="X551" s="4">
        <f t="shared" si="125"/>
        <v>31.004961243798444</v>
      </c>
      <c r="Y551" s="4">
        <f t="shared" si="126"/>
        <v>84.580186245570104</v>
      </c>
      <c r="Z551" s="4">
        <f t="shared" si="127"/>
        <v>92.410176458082347</v>
      </c>
      <c r="AA551" s="4">
        <f t="shared" si="128"/>
        <v>-3.9976619737254531</v>
      </c>
      <c r="AB551" s="4">
        <f t="shared" si="129"/>
        <v>-3.9976619737254424</v>
      </c>
      <c r="AC551" s="4">
        <f t="shared" si="130"/>
        <v>-3.9976619737254424</v>
      </c>
      <c r="AF551">
        <v>1.55</v>
      </c>
      <c r="AG551">
        <v>2.5299999999999998</v>
      </c>
    </row>
    <row r="552" spans="1:35" ht="15" x14ac:dyDescent="0.25">
      <c r="A552">
        <v>10.59</v>
      </c>
      <c r="B552">
        <v>5.75</v>
      </c>
      <c r="C552">
        <v>1.29</v>
      </c>
      <c r="D552" s="48">
        <f t="shared" si="134"/>
        <v>4.353554825459649E-2</v>
      </c>
      <c r="E552" s="49">
        <f>IF(OR($A552="",$B552="",$C552=""),"",A552*'MPTO_working_3-way'!$I551)</f>
        <v>11.051041456016177</v>
      </c>
      <c r="F552" s="50">
        <f>IF(OR($A552="",$B552="",$C552=""),"",B552*'MPTO_working_3-way'!$I551)</f>
        <v>6.0003294024639295</v>
      </c>
      <c r="G552" s="51">
        <f>IF(OR($A552="",$B552="",$C552=""),"",C552*'MPTO_working_3-way'!$I551)</f>
        <v>1.3461608572484296</v>
      </c>
      <c r="H552" s="17"/>
      <c r="I552" s="21"/>
      <c r="J552" s="22"/>
      <c r="K552" s="17"/>
      <c r="L552" s="21"/>
      <c r="M552" s="22"/>
      <c r="N552" s="52">
        <f t="shared" si="131"/>
        <v>9.0489209001709145</v>
      </c>
      <c r="O552" s="53">
        <f t="shared" si="132"/>
        <v>16.665751710053911</v>
      </c>
      <c r="P552" s="53">
        <f t="shared" si="133"/>
        <v>74.285327389775176</v>
      </c>
      <c r="Q552" t="s">
        <v>106</v>
      </c>
      <c r="R552" t="s">
        <v>149</v>
      </c>
      <c r="S552" s="36">
        <v>43872</v>
      </c>
      <c r="T552" s="4">
        <v>100</v>
      </c>
      <c r="U552" s="4">
        <f t="shared" si="122"/>
        <v>90.557129367327676</v>
      </c>
      <c r="V552" s="4">
        <f t="shared" si="123"/>
        <v>82.608695652173907</v>
      </c>
      <c r="W552" s="4">
        <f t="shared" si="124"/>
        <v>22.480620155038757</v>
      </c>
      <c r="X552" s="4">
        <f t="shared" si="125"/>
        <v>94.910684192787315</v>
      </c>
      <c r="Y552" s="4">
        <f t="shared" si="126"/>
        <v>86.96225047763356</v>
      </c>
      <c r="Z552" s="4">
        <f t="shared" si="127"/>
        <v>26.834174980498421</v>
      </c>
      <c r="AA552" s="4">
        <f t="shared" si="128"/>
        <v>-4.3535548254596392</v>
      </c>
      <c r="AB552" s="4">
        <f t="shared" si="129"/>
        <v>-4.3535548254596534</v>
      </c>
      <c r="AC552" s="4">
        <f t="shared" si="130"/>
        <v>-4.3535548254596641</v>
      </c>
      <c r="AF552">
        <v>1.51</v>
      </c>
      <c r="AG552">
        <v>2.63</v>
      </c>
    </row>
    <row r="553" spans="1:35" ht="15" x14ac:dyDescent="0.25">
      <c r="A553">
        <v>1.62</v>
      </c>
      <c r="B553">
        <v>4.05</v>
      </c>
      <c r="C553">
        <v>6.26</v>
      </c>
      <c r="D553" s="48">
        <f t="shared" si="134"/>
        <v>2.3941939809884349E-2</v>
      </c>
      <c r="E553" s="49">
        <f>IF(OR($A553="",$B553="",$C553=""),"",A553*'MPTO_working_3-way'!$I552)</f>
        <v>1.6587859424920128</v>
      </c>
      <c r="F553" s="50">
        <f>IF(OR($A553="",$B553="",$C553=""),"",B553*'MPTO_working_3-way'!$I552)</f>
        <v>4.1469648562300314</v>
      </c>
      <c r="G553" s="51">
        <f>IF(OR($A553="",$B553="",$C553=""),"",C553*'MPTO_working_3-way'!$I552)</f>
        <v>6.4098765432098759</v>
      </c>
      <c r="H553" s="17"/>
      <c r="I553" s="21"/>
      <c r="J553" s="22"/>
      <c r="K553" s="17"/>
      <c r="L553" s="21"/>
      <c r="M553" s="22"/>
      <c r="N553" s="52">
        <f t="shared" si="131"/>
        <v>60.285053929121723</v>
      </c>
      <c r="O553" s="53">
        <f t="shared" si="132"/>
        <v>24.114021571648696</v>
      </c>
      <c r="P553" s="53">
        <f t="shared" si="133"/>
        <v>15.600924499229585</v>
      </c>
      <c r="Q553" t="s">
        <v>113</v>
      </c>
      <c r="R553" t="s">
        <v>55</v>
      </c>
      <c r="S553" s="36">
        <v>43872</v>
      </c>
      <c r="T553" s="4">
        <v>100</v>
      </c>
      <c r="U553" s="4">
        <f t="shared" si="122"/>
        <v>38.271604938271601</v>
      </c>
      <c r="V553" s="4">
        <f t="shared" si="123"/>
        <v>75.308641975308646</v>
      </c>
      <c r="W553" s="4">
        <f t="shared" si="124"/>
        <v>84.025559105431313</v>
      </c>
      <c r="X553" s="4">
        <f t="shared" si="125"/>
        <v>40.665798919260048</v>
      </c>
      <c r="Y553" s="4">
        <f t="shared" si="126"/>
        <v>77.702835956297079</v>
      </c>
      <c r="Z553" s="4">
        <f t="shared" si="127"/>
        <v>86.419753086419746</v>
      </c>
      <c r="AA553" s="4">
        <f t="shared" si="128"/>
        <v>-2.3941939809884474</v>
      </c>
      <c r="AB553" s="4">
        <f t="shared" si="129"/>
        <v>-2.3941939809884332</v>
      </c>
      <c r="AC553" s="4">
        <f t="shared" si="130"/>
        <v>-2.3941939809884332</v>
      </c>
      <c r="AF553">
        <v>1.99</v>
      </c>
      <c r="AG553">
        <v>1.92</v>
      </c>
    </row>
    <row r="554" spans="1:35" ht="15" x14ac:dyDescent="0.25">
      <c r="A554">
        <v>2.71</v>
      </c>
      <c r="B554">
        <v>2.72</v>
      </c>
      <c r="C554">
        <v>3.38</v>
      </c>
      <c r="D554" s="48">
        <f t="shared" si="134"/>
        <v>3.2508737026110124E-2</v>
      </c>
      <c r="E554" s="49">
        <f>IF(OR($A554="",$B554="",$C554=""),"",A554*'MPTO_working_3-way'!$I553)</f>
        <v>2.7980986773407586</v>
      </c>
      <c r="F554" s="50">
        <f>IF(OR($A554="",$B554="",$C554=""),"",B554*'MPTO_working_3-way'!$I553)</f>
        <v>2.8084237647110197</v>
      </c>
      <c r="G554" s="51">
        <f>IF(OR($A554="",$B554="",$C554=""),"",C554*'MPTO_working_3-way'!$I553)</f>
        <v>3.4898795311482522</v>
      </c>
      <c r="H554" s="17"/>
      <c r="I554" s="21"/>
      <c r="J554" s="22"/>
      <c r="K554" s="17"/>
      <c r="L554" s="21"/>
      <c r="M554" s="22"/>
      <c r="N554" s="52">
        <f t="shared" si="131"/>
        <v>35.738553757881562</v>
      </c>
      <c r="O554" s="53">
        <f t="shared" si="132"/>
        <v>35.607162016124647</v>
      </c>
      <c r="P554" s="53">
        <f t="shared" si="133"/>
        <v>28.654284225993798</v>
      </c>
      <c r="Q554" t="s">
        <v>402</v>
      </c>
      <c r="R554" t="s">
        <v>121</v>
      </c>
      <c r="S554" s="36">
        <v>43872</v>
      </c>
      <c r="T554" s="4">
        <v>100</v>
      </c>
      <c r="U554" s="4">
        <f t="shared" ref="U554:U609" si="135">(1/A554)*((T554*A554)-T554)</f>
        <v>63.099630996309962</v>
      </c>
      <c r="V554" s="4">
        <f t="shared" ref="V554:V609" si="136">(1/B554)*((T554*B554)-T554)</f>
        <v>63.235294117647051</v>
      </c>
      <c r="W554" s="4">
        <f t="shared" ref="W554:W609" si="137">(1/C554)*((T554*C554)-T554)</f>
        <v>70.414201183431956</v>
      </c>
      <c r="X554" s="4">
        <f t="shared" ref="X554:X609" si="138">((1/B554)+(1/C554))*T554</f>
        <v>66.350504698920986</v>
      </c>
      <c r="Y554" s="4">
        <f t="shared" ref="Y554:Y609" si="139">((1/A554)+(1/C554))*T554</f>
        <v>66.486167820258089</v>
      </c>
      <c r="Z554" s="4">
        <f t="shared" ref="Z554:Z609" si="140">((1/A554)+(1/B554))*T554</f>
        <v>73.665074886042973</v>
      </c>
      <c r="AA554" s="4">
        <f t="shared" ref="AA554:AA609" si="141">U554-X554</f>
        <v>-3.2508737026110239</v>
      </c>
      <c r="AB554" s="4">
        <f t="shared" ref="AB554:AB609" si="142">V554-Y554</f>
        <v>-3.2508737026110381</v>
      </c>
      <c r="AC554" s="4">
        <f t="shared" ref="AC554:AC609" si="143">W554-Z554</f>
        <v>-3.2508737026110168</v>
      </c>
      <c r="AF554">
        <v>2.86</v>
      </c>
      <c r="AG554">
        <v>1.45</v>
      </c>
    </row>
    <row r="555" spans="1:35" ht="15" x14ac:dyDescent="0.25">
      <c r="A555">
        <v>2.0699999999999998</v>
      </c>
      <c r="B555">
        <v>2.79</v>
      </c>
      <c r="C555">
        <v>5.17</v>
      </c>
      <c r="D555" s="48">
        <f t="shared" si="134"/>
        <v>3.4938324186630787E-2</v>
      </c>
      <c r="E555" s="49">
        <f>IF(OR($A555="",$B555="",$C555=""),"",A555*'MPTO_working_3-way'!$I554)</f>
        <v>2.1423223310663255</v>
      </c>
      <c r="F555" s="50">
        <f>IF(OR($A555="",$B555="",$C555=""),"",B555*'MPTO_working_3-way'!$I554)</f>
        <v>2.8874779244807001</v>
      </c>
      <c r="G555" s="51">
        <f>IF(OR($A555="",$B555="",$C555=""),"",C555*'MPTO_working_3-way'!$I554)</f>
        <v>5.3506311360448811</v>
      </c>
      <c r="H555" s="17"/>
      <c r="I555" s="21"/>
      <c r="J555" s="22"/>
      <c r="K555" s="17"/>
      <c r="L555" s="21"/>
      <c r="M555" s="22"/>
      <c r="N555" s="52">
        <f t="shared" si="131"/>
        <v>46.678316586573473</v>
      </c>
      <c r="O555" s="53">
        <f t="shared" si="132"/>
        <v>34.632299402941605</v>
      </c>
      <c r="P555" s="53">
        <f t="shared" si="133"/>
        <v>18.689384010484929</v>
      </c>
      <c r="Q555" t="s">
        <v>157</v>
      </c>
      <c r="R555" t="s">
        <v>341</v>
      </c>
      <c r="S555" s="36">
        <v>43872</v>
      </c>
      <c r="T555" s="4">
        <v>100</v>
      </c>
      <c r="U555" s="4">
        <f t="shared" si="135"/>
        <v>51.690821256038639</v>
      </c>
      <c r="V555" s="4">
        <f t="shared" si="136"/>
        <v>64.157706093189958</v>
      </c>
      <c r="W555" s="4">
        <f t="shared" si="137"/>
        <v>80.657640232108321</v>
      </c>
      <c r="X555" s="4">
        <f t="shared" si="138"/>
        <v>55.184653674701721</v>
      </c>
      <c r="Y555" s="4">
        <f t="shared" si="139"/>
        <v>67.651538511853033</v>
      </c>
      <c r="Z555" s="4">
        <f t="shared" si="140"/>
        <v>84.151472650771382</v>
      </c>
      <c r="AA555" s="4">
        <f t="shared" si="141"/>
        <v>-3.4938324186630823</v>
      </c>
      <c r="AB555" s="4">
        <f t="shared" si="142"/>
        <v>-3.4938324186630751</v>
      </c>
      <c r="AC555" s="4">
        <f t="shared" si="143"/>
        <v>-3.4938324186630609</v>
      </c>
      <c r="AF555">
        <v>2.94</v>
      </c>
      <c r="AG555">
        <v>1.42</v>
      </c>
    </row>
    <row r="556" spans="1:35" ht="15" x14ac:dyDescent="0.25">
      <c r="A556">
        <v>4.3600000000000003</v>
      </c>
      <c r="B556">
        <v>3.1</v>
      </c>
      <c r="C556">
        <v>2.0699999999999998</v>
      </c>
      <c r="D556" s="48">
        <f t="shared" si="134"/>
        <v>3.5030230766041504E-2</v>
      </c>
      <c r="E556" s="49">
        <f>IF(OR($A556="",$B556="",$C556=""),"",A556*'MPTO_working_3-way'!$I555)</f>
        <v>4.5127318061399411</v>
      </c>
      <c r="F556" s="50">
        <f>IF(OR($A556="",$B556="",$C556=""),"",B556*'MPTO_working_3-way'!$I555)</f>
        <v>3.2085937153747288</v>
      </c>
      <c r="G556" s="51">
        <f>IF(OR($A556="",$B556="",$C556=""),"",C556*'MPTO_working_3-way'!$I555)</f>
        <v>2.1425125776857059</v>
      </c>
      <c r="H556" s="17"/>
      <c r="I556" s="21"/>
      <c r="J556" s="22"/>
      <c r="K556" s="17"/>
      <c r="L556" s="21"/>
      <c r="M556" s="22"/>
      <c r="N556" s="52">
        <f t="shared" si="131"/>
        <v>22.159526489906138</v>
      </c>
      <c r="O556" s="53">
        <f t="shared" si="132"/>
        <v>31.166301772900244</v>
      </c>
      <c r="P556" s="53">
        <f t="shared" si="133"/>
        <v>46.67417173719361</v>
      </c>
      <c r="Q556" t="s">
        <v>116</v>
      </c>
      <c r="R556" t="s">
        <v>115</v>
      </c>
      <c r="S556" s="36">
        <v>43872</v>
      </c>
      <c r="T556" s="4">
        <v>100</v>
      </c>
      <c r="U556" s="4">
        <f t="shared" si="135"/>
        <v>77.064220183486242</v>
      </c>
      <c r="V556" s="4">
        <f t="shared" si="136"/>
        <v>67.741935483870961</v>
      </c>
      <c r="W556" s="4">
        <f t="shared" si="137"/>
        <v>51.690821256038639</v>
      </c>
      <c r="X556" s="4">
        <f t="shared" si="138"/>
        <v>80.567243260090393</v>
      </c>
      <c r="Y556" s="4">
        <f t="shared" si="139"/>
        <v>71.244958560475112</v>
      </c>
      <c r="Z556" s="4">
        <f t="shared" si="140"/>
        <v>55.193844332642797</v>
      </c>
      <c r="AA556" s="4">
        <f t="shared" si="141"/>
        <v>-3.5030230766041512</v>
      </c>
      <c r="AB556" s="4">
        <f t="shared" si="142"/>
        <v>-3.5030230766041512</v>
      </c>
      <c r="AC556" s="4">
        <f t="shared" si="143"/>
        <v>-3.5030230766041583</v>
      </c>
      <c r="AF556">
        <v>2.69</v>
      </c>
      <c r="AG556">
        <v>1.5</v>
      </c>
    </row>
    <row r="557" spans="1:35" ht="15" x14ac:dyDescent="0.25">
      <c r="A557">
        <v>4.83</v>
      </c>
      <c r="B557">
        <v>4.18</v>
      </c>
      <c r="C557">
        <v>1.68</v>
      </c>
      <c r="D557" s="48">
        <f t="shared" si="134"/>
        <v>4.1511882472980766E-2</v>
      </c>
      <c r="E557" s="49">
        <f>IF(OR($A557="",$B557="",$C557=""),"",A557*'MPTO_working_3-way'!$I556)</f>
        <v>5.0305023923444976</v>
      </c>
      <c r="F557" s="50">
        <f>IF(OR($A557="",$B557="",$C557=""),"",B557*'MPTO_working_3-way'!$I556)</f>
        <v>4.353519668737059</v>
      </c>
      <c r="G557" s="51">
        <f>IF(OR($A557="",$B557="",$C557=""),"",C557*'MPTO_working_3-way'!$I556)</f>
        <v>1.7497399625546077</v>
      </c>
      <c r="H557" s="17"/>
      <c r="I557" s="21"/>
      <c r="J557" s="22"/>
      <c r="K557" s="17"/>
      <c r="L557" s="21"/>
      <c r="M557" s="22"/>
      <c r="N557" s="52">
        <f t="shared" si="131"/>
        <v>19.878730234217095</v>
      </c>
      <c r="O557" s="53">
        <f t="shared" si="132"/>
        <v>22.969920342408756</v>
      </c>
      <c r="P557" s="53">
        <f t="shared" si="133"/>
        <v>57.151349423374157</v>
      </c>
      <c r="Q557" t="s">
        <v>127</v>
      </c>
      <c r="R557" t="s">
        <v>65</v>
      </c>
      <c r="S557" s="36">
        <v>43872</v>
      </c>
      <c r="T557" s="4">
        <v>100</v>
      </c>
      <c r="U557" s="4">
        <f t="shared" si="135"/>
        <v>79.296066252587991</v>
      </c>
      <c r="V557" s="4">
        <f t="shared" si="136"/>
        <v>76.076555023923447</v>
      </c>
      <c r="W557" s="4">
        <f t="shared" si="137"/>
        <v>40.476190476190474</v>
      </c>
      <c r="X557" s="4">
        <f t="shared" si="138"/>
        <v>83.447254499886085</v>
      </c>
      <c r="Y557" s="4">
        <f t="shared" si="139"/>
        <v>80.227743271221527</v>
      </c>
      <c r="Z557" s="4">
        <f t="shared" si="140"/>
        <v>44.627378723488562</v>
      </c>
      <c r="AA557" s="4">
        <f t="shared" si="141"/>
        <v>-4.1511882472980943</v>
      </c>
      <c r="AB557" s="4">
        <f t="shared" si="142"/>
        <v>-4.1511882472980801</v>
      </c>
      <c r="AC557" s="4">
        <f t="shared" si="143"/>
        <v>-4.1511882472980872</v>
      </c>
      <c r="AF557">
        <v>1.68</v>
      </c>
      <c r="AG557">
        <v>2.23</v>
      </c>
    </row>
    <row r="558" spans="1:35" s="28" customFormat="1" ht="15" x14ac:dyDescent="0.25">
      <c r="A558" s="23">
        <v>2.17</v>
      </c>
      <c r="B558" s="23">
        <v>3.6</v>
      </c>
      <c r="C558" s="23">
        <v>3.44</v>
      </c>
      <c r="D558" s="24">
        <f t="shared" si="134"/>
        <v>2.9304945283940009E-2</v>
      </c>
      <c r="E558" s="25">
        <f>IF(OR($A558="",$B558="",$C558=""),"",A558*'MPTO_working_3-way'!$I557)</f>
        <v>2.23359173126615</v>
      </c>
      <c r="F558" s="26">
        <f>IF(OR($A558="",$B558="",$C558=""),"",B558*'MPTO_working_3-way'!$I557)</f>
        <v>3.7054978030221841</v>
      </c>
      <c r="G558" s="27">
        <f>IF(OR($A558="",$B558="",$C558=""),"",C558*'MPTO_working_3-way'!$I557)</f>
        <v>3.5408090117767537</v>
      </c>
      <c r="H558" s="25"/>
      <c r="I558" s="26"/>
      <c r="J558" s="27"/>
      <c r="K558" s="25"/>
      <c r="L558" s="26"/>
      <c r="M558" s="27"/>
      <c r="N558" s="40">
        <f t="shared" si="131"/>
        <v>44.770939379916705</v>
      </c>
      <c r="O558" s="41">
        <f t="shared" si="132"/>
        <v>26.98692734844979</v>
      </c>
      <c r="P558" s="41">
        <f t="shared" si="133"/>
        <v>28.242133271633502</v>
      </c>
      <c r="Q558" s="23" t="s">
        <v>245</v>
      </c>
      <c r="R558" s="23" t="s">
        <v>240</v>
      </c>
      <c r="S558" s="73">
        <v>43841</v>
      </c>
      <c r="T558" s="28">
        <v>100</v>
      </c>
      <c r="U558" s="28">
        <f t="shared" si="135"/>
        <v>53.917050691244242</v>
      </c>
      <c r="V558" s="28">
        <f t="shared" si="136"/>
        <v>72.222222222222229</v>
      </c>
      <c r="W558" s="28">
        <f t="shared" si="137"/>
        <v>70.930232558139537</v>
      </c>
      <c r="X558" s="28">
        <f t="shared" si="138"/>
        <v>56.847545219638242</v>
      </c>
      <c r="Y558" s="28">
        <f t="shared" si="139"/>
        <v>75.152716750616236</v>
      </c>
      <c r="Z558" s="28">
        <f t="shared" si="140"/>
        <v>73.860727086533544</v>
      </c>
      <c r="AA558" s="28">
        <f t="shared" si="141"/>
        <v>-2.930494528394</v>
      </c>
      <c r="AB558" s="28">
        <f t="shared" si="142"/>
        <v>-2.9304945283940071</v>
      </c>
      <c r="AC558" s="28">
        <f t="shared" si="143"/>
        <v>-2.9304945283940071</v>
      </c>
      <c r="AD558" s="46" t="s">
        <v>411</v>
      </c>
      <c r="AE558" s="46"/>
      <c r="AF558" s="23">
        <v>1.77</v>
      </c>
      <c r="AG558" s="23">
        <v>2.13</v>
      </c>
      <c r="AH558" s="46" t="s">
        <v>406</v>
      </c>
      <c r="AI558" s="46" t="s">
        <v>461</v>
      </c>
    </row>
    <row r="559" spans="1:35" ht="15" x14ac:dyDescent="0.25">
      <c r="A559">
        <v>1.76</v>
      </c>
      <c r="B559">
        <v>3.91</v>
      </c>
      <c r="C559">
        <v>4.88</v>
      </c>
      <c r="D559" s="48">
        <f t="shared" si="134"/>
        <v>2.8854326672028474E-2</v>
      </c>
      <c r="E559" s="49">
        <f>IF(OR($A559="",$B559="",$C559=""),"",A559*'MPTO_working_3-way'!$I558)</f>
        <v>1.8107836149427701</v>
      </c>
      <c r="F559" s="50">
        <f>IF(OR($A559="",$B559="",$C559=""),"",B559*'MPTO_working_3-way'!$I558)</f>
        <v>4.0228204172876314</v>
      </c>
      <c r="G559" s="51">
        <f>IF(OR($A559="",$B559="",$C559=""),"",C559*'MPTO_working_3-way'!$I558)</f>
        <v>5.0208091141594986</v>
      </c>
      <c r="H559" s="17"/>
      <c r="I559" s="21"/>
      <c r="J559" s="22"/>
      <c r="K559" s="17"/>
      <c r="L559" s="21"/>
      <c r="M559" s="22"/>
      <c r="N559" s="52">
        <f t="shared" si="131"/>
        <v>55.224709995600719</v>
      </c>
      <c r="O559" s="53">
        <f t="shared" si="132"/>
        <v>24.858181481395718</v>
      </c>
      <c r="P559" s="53">
        <f t="shared" si="133"/>
        <v>19.917108523003542</v>
      </c>
      <c r="Q559" t="s">
        <v>247</v>
      </c>
      <c r="R559" t="s">
        <v>237</v>
      </c>
      <c r="S559" s="36">
        <v>43841</v>
      </c>
      <c r="T559" s="4">
        <v>100</v>
      </c>
      <c r="U559" s="4">
        <f t="shared" si="135"/>
        <v>43.181818181818187</v>
      </c>
      <c r="V559" s="4">
        <f t="shared" si="136"/>
        <v>74.424552429667528</v>
      </c>
      <c r="W559" s="4">
        <f t="shared" si="137"/>
        <v>79.508196721311478</v>
      </c>
      <c r="X559" s="4">
        <f t="shared" si="138"/>
        <v>46.067250849021008</v>
      </c>
      <c r="Y559" s="4">
        <f t="shared" si="139"/>
        <v>77.309985096870349</v>
      </c>
      <c r="Z559" s="4">
        <f t="shared" si="140"/>
        <v>82.393629388514313</v>
      </c>
      <c r="AA559" s="4">
        <f t="shared" si="141"/>
        <v>-2.8854326672028208</v>
      </c>
      <c r="AB559" s="4">
        <f t="shared" si="142"/>
        <v>-2.8854326672028208</v>
      </c>
      <c r="AC559" s="4">
        <f t="shared" si="143"/>
        <v>-2.885432667202835</v>
      </c>
      <c r="AD559" s="45" t="s">
        <v>411</v>
      </c>
      <c r="AF559">
        <v>1.86</v>
      </c>
      <c r="AG559">
        <v>2.0299999999999998</v>
      </c>
      <c r="AH559" s="45" t="s">
        <v>406</v>
      </c>
      <c r="AI559" s="45" t="s">
        <v>461</v>
      </c>
    </row>
    <row r="560" spans="1:35" ht="15" x14ac:dyDescent="0.25">
      <c r="A560">
        <v>6.36</v>
      </c>
      <c r="B560">
        <v>4.6900000000000004</v>
      </c>
      <c r="C560">
        <v>1.51</v>
      </c>
      <c r="D560" s="48">
        <f t="shared" si="134"/>
        <v>3.2703976236345689E-2</v>
      </c>
      <c r="E560" s="49">
        <f>IF(OR($A560="",$B560="",$C560=""),"",A560*'MPTO_working_3-way'!$I559)</f>
        <v>6.5679972888631593</v>
      </c>
      <c r="F560" s="50">
        <f>IF(OR($A560="",$B560="",$C560=""),"",B560*'MPTO_working_3-way'!$I559)</f>
        <v>4.843381648548462</v>
      </c>
      <c r="G560" s="51">
        <f>IF(OR($A560="",$B560="",$C560=""),"",C560*'MPTO_working_3-way'!$I559)</f>
        <v>1.5593830041168819</v>
      </c>
      <c r="H560" s="17"/>
      <c r="I560" s="21"/>
      <c r="J560" s="22"/>
      <c r="K560" s="17"/>
      <c r="L560" s="21"/>
      <c r="M560" s="22"/>
      <c r="N560" s="52">
        <f t="shared" si="131"/>
        <v>15.225341242080322</v>
      </c>
      <c r="O560" s="53">
        <f t="shared" si="132"/>
        <v>20.646731407170755</v>
      </c>
      <c r="P560" s="53">
        <f t="shared" si="133"/>
        <v>64.127927350748919</v>
      </c>
      <c r="Q560" t="s">
        <v>504</v>
      </c>
      <c r="R560" t="s">
        <v>238</v>
      </c>
      <c r="S560" s="36">
        <v>43841</v>
      </c>
      <c r="T560" s="4">
        <v>100</v>
      </c>
      <c r="U560" s="4">
        <f t="shared" si="135"/>
        <v>84.276729559748418</v>
      </c>
      <c r="V560" s="4">
        <f t="shared" si="136"/>
        <v>78.678038379530932</v>
      </c>
      <c r="W560" s="4">
        <f t="shared" si="137"/>
        <v>33.774834437086092</v>
      </c>
      <c r="X560" s="4">
        <f t="shared" si="138"/>
        <v>87.547127183382997</v>
      </c>
      <c r="Y560" s="4">
        <f t="shared" si="139"/>
        <v>81.948436003165483</v>
      </c>
      <c r="Z560" s="4">
        <f t="shared" si="140"/>
        <v>37.045232060720657</v>
      </c>
      <c r="AA560" s="4">
        <f t="shared" si="141"/>
        <v>-3.2703976236345795</v>
      </c>
      <c r="AB560" s="4">
        <f t="shared" si="142"/>
        <v>-3.2703976236345511</v>
      </c>
      <c r="AC560" s="4">
        <f t="shared" si="143"/>
        <v>-3.2703976236345653</v>
      </c>
      <c r="AD560" s="45" t="s">
        <v>410</v>
      </c>
      <c r="AF560">
        <v>1.47</v>
      </c>
      <c r="AG560">
        <v>2.81</v>
      </c>
      <c r="AH560" s="45" t="s">
        <v>496</v>
      </c>
      <c r="AI560" s="45" t="s">
        <v>460</v>
      </c>
    </row>
    <row r="561" spans="1:35" ht="15" x14ac:dyDescent="0.25">
      <c r="A561">
        <v>3.85</v>
      </c>
      <c r="B561">
        <v>3.64</v>
      </c>
      <c r="C561">
        <v>2.0499999999999998</v>
      </c>
      <c r="D561" s="48">
        <f t="shared" si="134"/>
        <v>2.2270412514314941E-2</v>
      </c>
      <c r="E561" s="49">
        <f>IF(OR($A561="",$B561="",$C561=""),"",A561*'MPTO_working_3-way'!$I560)</f>
        <v>3.9357410881801127</v>
      </c>
      <c r="F561" s="50">
        <f>IF(OR($A561="",$B561="",$C561=""),"",B561*'MPTO_working_3-way'!$I560)</f>
        <v>3.7210643015521065</v>
      </c>
      <c r="G561" s="51">
        <f>IF(OR($A561="",$B561="",$C561=""),"",C561*'MPTO_working_3-way'!$I560)</f>
        <v>2.0956543456543453</v>
      </c>
      <c r="H561" s="17"/>
      <c r="I561" s="21"/>
      <c r="J561" s="22"/>
      <c r="K561" s="17"/>
      <c r="L561" s="21"/>
      <c r="M561" s="22"/>
      <c r="N561" s="52">
        <f t="shared" si="131"/>
        <v>25.40817542605172</v>
      </c>
      <c r="O561" s="53">
        <f t="shared" si="132"/>
        <v>26.87403170063163</v>
      </c>
      <c r="P561" s="53">
        <f t="shared" si="133"/>
        <v>47.717792873316654</v>
      </c>
      <c r="Q561" t="s">
        <v>371</v>
      </c>
      <c r="R561" t="s">
        <v>389</v>
      </c>
      <c r="S561" s="36">
        <v>43841</v>
      </c>
      <c r="T561" s="4">
        <v>100</v>
      </c>
      <c r="U561" s="4">
        <f t="shared" si="135"/>
        <v>74.025974025974023</v>
      </c>
      <c r="V561" s="4">
        <f t="shared" si="136"/>
        <v>72.527472527472526</v>
      </c>
      <c r="W561" s="4">
        <f t="shared" si="137"/>
        <v>51.219512195121943</v>
      </c>
      <c r="X561" s="4">
        <f t="shared" si="138"/>
        <v>76.253015277405524</v>
      </c>
      <c r="Y561" s="4">
        <f t="shared" si="139"/>
        <v>74.754513778904027</v>
      </c>
      <c r="Z561" s="4">
        <f t="shared" si="140"/>
        <v>53.446553446553445</v>
      </c>
      <c r="AA561" s="4">
        <f t="shared" si="141"/>
        <v>-2.2270412514315012</v>
      </c>
      <c r="AB561" s="4">
        <f t="shared" si="142"/>
        <v>-2.2270412514315012</v>
      </c>
      <c r="AC561" s="4">
        <f t="shared" si="143"/>
        <v>-2.2270412514315012</v>
      </c>
      <c r="AD561" s="45" t="s">
        <v>411</v>
      </c>
      <c r="AF561">
        <v>1.76</v>
      </c>
      <c r="AG561">
        <v>2.17</v>
      </c>
      <c r="AH561" s="45" t="s">
        <v>495</v>
      </c>
      <c r="AI561" s="45" t="s">
        <v>460</v>
      </c>
    </row>
    <row r="562" spans="1:35" ht="15" x14ac:dyDescent="0.25">
      <c r="A562">
        <v>2.66</v>
      </c>
      <c r="B562">
        <v>3.54</v>
      </c>
      <c r="C562">
        <v>2.75</v>
      </c>
      <c r="D562" s="48">
        <f t="shared" si="134"/>
        <v>2.2062088966638527E-2</v>
      </c>
      <c r="E562" s="49">
        <f>IF(OR($A562="",$B562="",$C562=""),"",A562*'MPTO_working_3-way'!$I561)</f>
        <v>2.7186851566512584</v>
      </c>
      <c r="F562" s="50">
        <f>IF(OR($A562="",$B562="",$C562=""),"",B562*'MPTO_working_3-way'!$I561)</f>
        <v>3.6180997949419003</v>
      </c>
      <c r="G562" s="51">
        <f>IF(OR($A562="",$B562="",$C562=""),"",C562*'MPTO_working_3-way'!$I561)</f>
        <v>2.8106707446582559</v>
      </c>
      <c r="H562" s="17"/>
      <c r="I562" s="21"/>
      <c r="J562" s="22"/>
      <c r="K562" s="17"/>
      <c r="L562" s="21"/>
      <c r="M562" s="22"/>
      <c r="N562" s="52">
        <f t="shared" si="131"/>
        <v>36.782486473415346</v>
      </c>
      <c r="O562" s="53">
        <f t="shared" si="132"/>
        <v>27.638817519571983</v>
      </c>
      <c r="P562" s="53">
        <f t="shared" si="133"/>
        <v>35.57869600701266</v>
      </c>
      <c r="Q562" t="s">
        <v>375</v>
      </c>
      <c r="R562" t="s">
        <v>388</v>
      </c>
      <c r="S562" s="36">
        <v>43841</v>
      </c>
      <c r="T562" s="4">
        <v>100</v>
      </c>
      <c r="U562" s="4">
        <f t="shared" si="135"/>
        <v>62.406015037593981</v>
      </c>
      <c r="V562" s="4">
        <f t="shared" si="136"/>
        <v>71.751412429378533</v>
      </c>
      <c r="W562" s="4">
        <f t="shared" si="137"/>
        <v>63.63636363636364</v>
      </c>
      <c r="X562" s="4">
        <f t="shared" si="138"/>
        <v>64.612223934257827</v>
      </c>
      <c r="Y562" s="4">
        <f t="shared" si="139"/>
        <v>73.957621326042371</v>
      </c>
      <c r="Z562" s="4">
        <f t="shared" si="140"/>
        <v>65.842572533027479</v>
      </c>
      <c r="AA562" s="4">
        <f t="shared" si="141"/>
        <v>-2.2062088966638456</v>
      </c>
      <c r="AB562" s="4">
        <f t="shared" si="142"/>
        <v>-2.2062088966638385</v>
      </c>
      <c r="AC562" s="4">
        <f t="shared" si="143"/>
        <v>-2.2062088966638385</v>
      </c>
      <c r="AD562" s="45" t="s">
        <v>451</v>
      </c>
      <c r="AF562">
        <v>1.78</v>
      </c>
      <c r="AG562">
        <v>2.14</v>
      </c>
      <c r="AH562" s="45" t="s">
        <v>405</v>
      </c>
      <c r="AI562" s="45" t="s">
        <v>469</v>
      </c>
    </row>
    <row r="563" spans="1:35" ht="15" x14ac:dyDescent="0.25">
      <c r="A563">
        <v>3.2</v>
      </c>
      <c r="B563">
        <v>3.57</v>
      </c>
      <c r="C563">
        <v>2.2999999999999998</v>
      </c>
      <c r="D563" s="48">
        <f t="shared" si="134"/>
        <v>2.7394653513579392E-2</v>
      </c>
      <c r="E563" s="49">
        <f>IF(OR($A563="",$B563="",$C563=""),"",A563*'MPTO_working_3-way'!$I562)</f>
        <v>3.2876628912434542</v>
      </c>
      <c r="F563" s="50">
        <f>IF(OR($A563="",$B563="",$C563=""),"",B563*'MPTO_working_3-way'!$I562)</f>
        <v>3.667798913043478</v>
      </c>
      <c r="G563" s="51">
        <f>IF(OR($A563="",$B563="",$C563=""),"",C563*'MPTO_working_3-way'!$I562)</f>
        <v>2.3630077030812324</v>
      </c>
      <c r="H563" s="17"/>
      <c r="I563" s="21"/>
      <c r="J563" s="22"/>
      <c r="K563" s="17"/>
      <c r="L563" s="21"/>
      <c r="M563" s="22"/>
      <c r="N563" s="52">
        <f t="shared" ref="N563:N609" si="144">(1/E563)* 100</f>
        <v>30.416743841452114</v>
      </c>
      <c r="O563" s="53">
        <f t="shared" ref="O563:O609" si="145">(1/F563)* 100</f>
        <v>27.264308205223191</v>
      </c>
      <c r="P563" s="53">
        <f t="shared" ref="P563:P609" si="146">(1/G563)* 100</f>
        <v>42.318947953324695</v>
      </c>
      <c r="Q563" t="s">
        <v>390</v>
      </c>
      <c r="R563" t="s">
        <v>378</v>
      </c>
      <c r="S563" s="36">
        <v>43841</v>
      </c>
      <c r="T563" s="4">
        <v>100</v>
      </c>
      <c r="U563" s="4">
        <f t="shared" si="135"/>
        <v>68.75</v>
      </c>
      <c r="V563" s="4">
        <f t="shared" si="136"/>
        <v>71.988795518207283</v>
      </c>
      <c r="W563" s="4">
        <f t="shared" si="137"/>
        <v>56.521739130434774</v>
      </c>
      <c r="X563" s="4">
        <f t="shared" si="138"/>
        <v>71.489465351357936</v>
      </c>
      <c r="Y563" s="4">
        <f t="shared" si="139"/>
        <v>74.728260869565219</v>
      </c>
      <c r="Z563" s="4">
        <f t="shared" si="140"/>
        <v>59.261204481792717</v>
      </c>
      <c r="AA563" s="4">
        <f t="shared" si="141"/>
        <v>-2.7394653513579357</v>
      </c>
      <c r="AB563" s="4">
        <f t="shared" si="142"/>
        <v>-2.7394653513579357</v>
      </c>
      <c r="AC563" s="4">
        <f t="shared" si="143"/>
        <v>-2.7394653513579428</v>
      </c>
      <c r="AD563" s="45" t="s">
        <v>411</v>
      </c>
      <c r="AF563">
        <v>1.77</v>
      </c>
      <c r="AG563">
        <v>2.14</v>
      </c>
      <c r="AH563" s="45" t="s">
        <v>456</v>
      </c>
      <c r="AI563" s="45" t="s">
        <v>460</v>
      </c>
    </row>
    <row r="564" spans="1:35" ht="15" x14ac:dyDescent="0.25">
      <c r="A564">
        <v>2.67</v>
      </c>
      <c r="B564">
        <v>3.39</v>
      </c>
      <c r="C564">
        <v>2.79</v>
      </c>
      <c r="D564" s="48">
        <f t="shared" si="134"/>
        <v>2.7940025011556013E-2</v>
      </c>
      <c r="E564" s="49">
        <f>IF(OR($A564="",$B564="",$C564=""),"",A564*'MPTO_working_3-way'!$I563)</f>
        <v>2.7445998667808547</v>
      </c>
      <c r="F564" s="50">
        <f>IF(OR($A564="",$B564="",$C564=""),"",B564*'MPTO_working_3-way'!$I563)</f>
        <v>3.4847166847891748</v>
      </c>
      <c r="G564" s="51">
        <f>IF(OR($A564="",$B564="",$C564=""),"",C564*'MPTO_working_3-way'!$I563)</f>
        <v>2.8679526697822415</v>
      </c>
      <c r="H564" s="17"/>
      <c r="I564" s="21"/>
      <c r="J564" s="22"/>
      <c r="K564" s="17"/>
      <c r="L564" s="21"/>
      <c r="M564" s="22"/>
      <c r="N564" s="52">
        <f t="shared" si="144"/>
        <v>36.435183580071417</v>
      </c>
      <c r="O564" s="53">
        <f t="shared" si="145"/>
        <v>28.696737509967758</v>
      </c>
      <c r="P564" s="53">
        <f t="shared" si="146"/>
        <v>34.868078909960822</v>
      </c>
      <c r="Q564" t="s">
        <v>379</v>
      </c>
      <c r="R564" t="s">
        <v>381</v>
      </c>
      <c r="S564" s="36">
        <v>43841</v>
      </c>
      <c r="T564" s="4">
        <v>100</v>
      </c>
      <c r="U564" s="4">
        <f t="shared" si="135"/>
        <v>62.546816479400754</v>
      </c>
      <c r="V564" s="4">
        <f t="shared" si="136"/>
        <v>70.501474926253692</v>
      </c>
      <c r="W564" s="4">
        <f t="shared" si="137"/>
        <v>64.157706093189958</v>
      </c>
      <c r="X564" s="4">
        <f t="shared" si="138"/>
        <v>65.34081898055635</v>
      </c>
      <c r="Y564" s="4">
        <f t="shared" si="139"/>
        <v>73.295477427409296</v>
      </c>
      <c r="Z564" s="4">
        <f t="shared" si="140"/>
        <v>66.951708594345561</v>
      </c>
      <c r="AA564" s="4">
        <f t="shared" si="141"/>
        <v>-2.794002501155596</v>
      </c>
      <c r="AB564" s="4">
        <f t="shared" si="142"/>
        <v>-2.7940025011556031</v>
      </c>
      <c r="AC564" s="4">
        <f t="shared" si="143"/>
        <v>-2.7940025011556031</v>
      </c>
      <c r="AD564" s="45" t="s">
        <v>411</v>
      </c>
      <c r="AF564">
        <v>1.93</v>
      </c>
      <c r="AG564">
        <v>1.96</v>
      </c>
      <c r="AH564" s="45" t="s">
        <v>509</v>
      </c>
      <c r="AI564" s="45" t="s">
        <v>460</v>
      </c>
    </row>
    <row r="565" spans="1:35" ht="15" x14ac:dyDescent="0.25">
      <c r="A565">
        <v>4.04</v>
      </c>
      <c r="B565">
        <v>3.76</v>
      </c>
      <c r="C565">
        <v>1.94</v>
      </c>
      <c r="D565" s="48">
        <f t="shared" si="134"/>
        <v>2.8946116809531297E-2</v>
      </c>
      <c r="E565" s="49">
        <f>IF(OR($A565="",$B565="",$C565=""),"",A565*'MPTO_working_3-way'!$I564)</f>
        <v>4.1569423119105062</v>
      </c>
      <c r="F565" s="50">
        <f>IF(OR($A565="",$B565="",$C565=""),"",B565*'MPTO_working_3-way'!$I564)</f>
        <v>3.8688373992038376</v>
      </c>
      <c r="G565" s="51">
        <f>IF(OR($A565="",$B565="",$C565=""),"",C565*'MPTO_working_3-way'!$I564)</f>
        <v>1.9961554666104906</v>
      </c>
      <c r="H565" s="17"/>
      <c r="I565" s="21"/>
      <c r="J565" s="22"/>
      <c r="K565" s="17"/>
      <c r="L565" s="21"/>
      <c r="M565" s="22"/>
      <c r="N565" s="52">
        <f t="shared" si="144"/>
        <v>24.056143313194209</v>
      </c>
      <c r="O565" s="53">
        <f t="shared" si="145"/>
        <v>25.8475582407725</v>
      </c>
      <c r="P565" s="53">
        <f t="shared" si="146"/>
        <v>50.096298446033302</v>
      </c>
      <c r="Q565" t="s">
        <v>382</v>
      </c>
      <c r="R565" t="s">
        <v>396</v>
      </c>
      <c r="S565" s="36">
        <v>43841</v>
      </c>
      <c r="T565" s="4">
        <v>100</v>
      </c>
      <c r="U565" s="4">
        <f t="shared" si="135"/>
        <v>75.247524752475243</v>
      </c>
      <c r="V565" s="4">
        <f t="shared" si="136"/>
        <v>73.40425531914893</v>
      </c>
      <c r="W565" s="4">
        <f t="shared" si="137"/>
        <v>48.453608247422686</v>
      </c>
      <c r="X565" s="4">
        <f t="shared" si="138"/>
        <v>78.142136433428391</v>
      </c>
      <c r="Y565" s="4">
        <f t="shared" si="139"/>
        <v>76.298867000102078</v>
      </c>
      <c r="Z565" s="4">
        <f t="shared" si="140"/>
        <v>51.348219928375812</v>
      </c>
      <c r="AA565" s="4">
        <f t="shared" si="141"/>
        <v>-2.8946116809531475</v>
      </c>
      <c r="AB565" s="4">
        <f t="shared" si="142"/>
        <v>-2.8946116809531475</v>
      </c>
      <c r="AC565" s="4">
        <f t="shared" si="143"/>
        <v>-2.8946116809531262</v>
      </c>
      <c r="AD565" s="45" t="s">
        <v>411</v>
      </c>
      <c r="AF565">
        <v>1.81</v>
      </c>
      <c r="AG565">
        <v>2.0699999999999998</v>
      </c>
      <c r="AH565" s="45" t="s">
        <v>471</v>
      </c>
      <c r="AI565" s="45" t="s">
        <v>460</v>
      </c>
    </row>
    <row r="566" spans="1:35" ht="15" x14ac:dyDescent="0.25">
      <c r="A566">
        <v>2.5299999999999998</v>
      </c>
      <c r="B566">
        <v>3.72</v>
      </c>
      <c r="C566">
        <v>2.81</v>
      </c>
      <c r="D566" s="48">
        <f t="shared" si="134"/>
        <v>1.9946007418119249E-2</v>
      </c>
      <c r="E566" s="49">
        <f>IF(OR($A566="",$B566="",$C566=""),"",A566*'MPTO_working_3-way'!$I565)</f>
        <v>2.5804633987678414</v>
      </c>
      <c r="F566" s="50">
        <f>IF(OR($A566="",$B566="",$C566=""),"",B566*'MPTO_working_3-way'!$I565)</f>
        <v>3.7941991475954038</v>
      </c>
      <c r="G566" s="51">
        <f>IF(OR($A566="",$B566="",$C566=""),"",C566*'MPTO_working_3-way'!$I565)</f>
        <v>2.866048280844915</v>
      </c>
      <c r="H566" s="17"/>
      <c r="I566" s="21"/>
      <c r="J566" s="22"/>
      <c r="K566" s="17"/>
      <c r="L566" s="21"/>
      <c r="M566" s="22"/>
      <c r="N566" s="52">
        <f t="shared" si="144"/>
        <v>38.752729470121338</v>
      </c>
      <c r="O566" s="53">
        <f t="shared" si="145"/>
        <v>26.356022999840583</v>
      </c>
      <c r="P566" s="53">
        <f t="shared" si="146"/>
        <v>34.891247530038072</v>
      </c>
      <c r="Q566" t="s">
        <v>136</v>
      </c>
      <c r="R566" t="s">
        <v>135</v>
      </c>
      <c r="S566" s="36">
        <v>43841</v>
      </c>
      <c r="T566" s="4">
        <v>100</v>
      </c>
      <c r="U566" s="4">
        <f t="shared" si="135"/>
        <v>60.474308300395251</v>
      </c>
      <c r="V566" s="4">
        <f t="shared" si="136"/>
        <v>73.118279569892465</v>
      </c>
      <c r="W566" s="4">
        <f t="shared" si="137"/>
        <v>64.412811387900362</v>
      </c>
      <c r="X566" s="4">
        <f t="shared" si="138"/>
        <v>62.468909042207166</v>
      </c>
      <c r="Y566" s="4">
        <f t="shared" si="139"/>
        <v>75.112880311704401</v>
      </c>
      <c r="Z566" s="4">
        <f t="shared" si="140"/>
        <v>66.40741212971227</v>
      </c>
      <c r="AA566" s="4">
        <f t="shared" si="141"/>
        <v>-1.9946007418119152</v>
      </c>
      <c r="AB566" s="4">
        <f t="shared" si="142"/>
        <v>-1.9946007418119365</v>
      </c>
      <c r="AC566" s="4">
        <f t="shared" si="143"/>
        <v>-1.9946007418119081</v>
      </c>
      <c r="AD566" s="45" t="s">
        <v>411</v>
      </c>
      <c r="AE566" s="45" t="s">
        <v>405</v>
      </c>
      <c r="AF566">
        <v>1.66</v>
      </c>
      <c r="AG566">
        <v>2.37</v>
      </c>
      <c r="AH566" s="45" t="s">
        <v>509</v>
      </c>
      <c r="AI566" s="45" t="s">
        <v>460</v>
      </c>
    </row>
    <row r="567" spans="1:35" ht="15" x14ac:dyDescent="0.25">
      <c r="A567">
        <v>3.82</v>
      </c>
      <c r="B567">
        <v>3.56</v>
      </c>
      <c r="C567">
        <v>2.09</v>
      </c>
      <c r="D567" s="48">
        <f t="shared" si="134"/>
        <v>2.1147880638067384E-2</v>
      </c>
      <c r="E567" s="49">
        <f>IF(OR($A567="",$B567="",$C567=""),"",A567*'MPTO_working_3-way'!$I566)</f>
        <v>3.9007849040374172</v>
      </c>
      <c r="F567" s="50">
        <f>IF(OR($A567="",$B567="",$C567=""),"",B567*'MPTO_working_3-way'!$I566)</f>
        <v>3.6352864550715198</v>
      </c>
      <c r="G567" s="51">
        <f>IF(OR($A567="",$B567="",$C567=""),"",C567*'MPTO_working_3-way'!$I566)</f>
        <v>2.1341990705335605</v>
      </c>
      <c r="H567" s="17"/>
      <c r="I567" s="21"/>
      <c r="J567" s="22"/>
      <c r="K567" s="17"/>
      <c r="L567" s="21"/>
      <c r="M567" s="22"/>
      <c r="N567" s="52">
        <f t="shared" si="144"/>
        <v>25.635866232074811</v>
      </c>
      <c r="O567" s="53">
        <f t="shared" si="145"/>
        <v>27.5081485973387</v>
      </c>
      <c r="P567" s="53">
        <f t="shared" si="146"/>
        <v>46.8559851705865</v>
      </c>
      <c r="Q567" t="s">
        <v>69</v>
      </c>
      <c r="R567" t="s">
        <v>134</v>
      </c>
      <c r="S567" s="36">
        <v>43841</v>
      </c>
      <c r="T567" s="4">
        <v>100</v>
      </c>
      <c r="U567" s="4">
        <f t="shared" si="135"/>
        <v>73.821989528795811</v>
      </c>
      <c r="V567" s="4">
        <f t="shared" si="136"/>
        <v>71.910112359550567</v>
      </c>
      <c r="W567" s="4">
        <f t="shared" si="137"/>
        <v>52.153110047846894</v>
      </c>
      <c r="X567" s="4">
        <f t="shared" si="138"/>
        <v>75.936777592602553</v>
      </c>
      <c r="Y567" s="4">
        <f t="shared" si="139"/>
        <v>74.024900423357295</v>
      </c>
      <c r="Z567" s="4">
        <f t="shared" si="140"/>
        <v>54.267898111653622</v>
      </c>
      <c r="AA567" s="4">
        <f t="shared" si="141"/>
        <v>-2.114788063806742</v>
      </c>
      <c r="AB567" s="4">
        <f t="shared" si="142"/>
        <v>-2.1147880638067278</v>
      </c>
      <c r="AC567" s="4">
        <f t="shared" si="143"/>
        <v>-2.1147880638067278</v>
      </c>
      <c r="AD567" s="45" t="s">
        <v>443</v>
      </c>
      <c r="AE567" s="45" t="s">
        <v>464</v>
      </c>
      <c r="AF567">
        <v>1.86</v>
      </c>
      <c r="AG567">
        <v>2.0699999999999998</v>
      </c>
      <c r="AH567" s="45" t="s">
        <v>407</v>
      </c>
      <c r="AI567" s="45" t="s">
        <v>461</v>
      </c>
    </row>
    <row r="568" spans="1:35" ht="15" x14ac:dyDescent="0.25">
      <c r="A568">
        <v>2.0499999999999998</v>
      </c>
      <c r="B568">
        <v>3.78</v>
      </c>
      <c r="C568">
        <v>3.73</v>
      </c>
      <c r="D568" s="48">
        <f t="shared" si="134"/>
        <v>2.0451657344353391E-2</v>
      </c>
      <c r="E568" s="49">
        <f>IF(OR($A568="",$B568="",$C568=""),"",A568*'MPTO_working_3-way'!$I567)</f>
        <v>2.0919258975559241</v>
      </c>
      <c r="F568" s="50">
        <f>IF(OR($A568="",$B568="",$C568=""),"",B568*'MPTO_working_3-way'!$I567)</f>
        <v>3.8573072647616558</v>
      </c>
      <c r="G568" s="51">
        <f>IF(OR($A568="",$B568="",$C568=""),"",C568*'MPTO_working_3-way'!$I567)</f>
        <v>3.806284681894438</v>
      </c>
      <c r="H568" s="17"/>
      <c r="I568" s="21"/>
      <c r="J568" s="22"/>
      <c r="K568" s="17"/>
      <c r="L568" s="21"/>
      <c r="M568" s="22"/>
      <c r="N568" s="52">
        <f t="shared" si="144"/>
        <v>47.802840491067954</v>
      </c>
      <c r="O568" s="53">
        <f t="shared" si="145"/>
        <v>25.924820901240551</v>
      </c>
      <c r="P568" s="53">
        <f t="shared" si="146"/>
        <v>26.272338607691498</v>
      </c>
      <c r="Q568" t="s">
        <v>137</v>
      </c>
      <c r="R568" t="s">
        <v>38</v>
      </c>
      <c r="S568" s="36">
        <v>43841</v>
      </c>
      <c r="T568" s="4">
        <v>100</v>
      </c>
      <c r="U568" s="4">
        <f t="shared" si="135"/>
        <v>51.219512195121943</v>
      </c>
      <c r="V568" s="4">
        <f t="shared" si="136"/>
        <v>73.544973544973558</v>
      </c>
      <c r="W568" s="4">
        <f t="shared" si="137"/>
        <v>73.190348525469176</v>
      </c>
      <c r="X568" s="4">
        <f t="shared" si="138"/>
        <v>53.264677929557294</v>
      </c>
      <c r="Y568" s="4">
        <f t="shared" si="139"/>
        <v>75.590139279408888</v>
      </c>
      <c r="Z568" s="4">
        <f t="shared" si="140"/>
        <v>75.235514259904505</v>
      </c>
      <c r="AA568" s="4">
        <f t="shared" si="141"/>
        <v>-2.0451657344353507</v>
      </c>
      <c r="AB568" s="4">
        <f t="shared" si="142"/>
        <v>-2.0451657344353293</v>
      </c>
      <c r="AC568" s="4">
        <f t="shared" si="143"/>
        <v>-2.0451657344353293</v>
      </c>
      <c r="AD568" s="45" t="s">
        <v>410</v>
      </c>
      <c r="AE568" s="45" t="s">
        <v>407</v>
      </c>
      <c r="AF568">
        <v>1.76</v>
      </c>
      <c r="AG568">
        <v>2.19</v>
      </c>
      <c r="AH568" s="45" t="s">
        <v>464</v>
      </c>
      <c r="AI568" s="45" t="s">
        <v>461</v>
      </c>
    </row>
    <row r="569" spans="1:35" ht="15" x14ac:dyDescent="0.25">
      <c r="A569">
        <v>1.65</v>
      </c>
      <c r="B569">
        <v>4.26</v>
      </c>
      <c r="C569">
        <v>5.54</v>
      </c>
      <c r="D569" s="48">
        <f t="shared" si="134"/>
        <v>2.1307805260619705E-2</v>
      </c>
      <c r="E569" s="49">
        <f>IF(OR($A569="",$B569="",$C569=""),"",A569*'MPTO_working_3-way'!$I568)</f>
        <v>1.6851578786800223</v>
      </c>
      <c r="F569" s="50">
        <f>IF(OR($A569="",$B569="",$C569=""),"",B569*'MPTO_working_3-way'!$I568)</f>
        <v>4.35077125041024</v>
      </c>
      <c r="G569" s="51">
        <f>IF(OR($A569="",$B569="",$C569=""),"",C569*'MPTO_working_3-way'!$I568)</f>
        <v>5.6580452411438333</v>
      </c>
      <c r="H569" s="17"/>
      <c r="I569" s="21"/>
      <c r="J569" s="22"/>
      <c r="K569" s="17"/>
      <c r="L569" s="21"/>
      <c r="M569" s="22"/>
      <c r="N569" s="52">
        <f t="shared" si="144"/>
        <v>59.341620903988904</v>
      </c>
      <c r="O569" s="53">
        <f t="shared" si="145"/>
        <v>22.984430631826683</v>
      </c>
      <c r="P569" s="53">
        <f t="shared" si="146"/>
        <v>17.673948464184416</v>
      </c>
      <c r="Q569" t="s">
        <v>133</v>
      </c>
      <c r="R569" t="s">
        <v>74</v>
      </c>
      <c r="S569" s="36">
        <v>43841</v>
      </c>
      <c r="T569" s="4">
        <v>100</v>
      </c>
      <c r="U569" s="4">
        <f t="shared" si="135"/>
        <v>39.393939393939398</v>
      </c>
      <c r="V569" s="4">
        <f t="shared" si="136"/>
        <v>76.525821596244128</v>
      </c>
      <c r="W569" s="4">
        <f t="shared" si="137"/>
        <v>81.949458483754512</v>
      </c>
      <c r="X569" s="4">
        <f t="shared" si="138"/>
        <v>41.52471992000136</v>
      </c>
      <c r="Y569" s="4">
        <f t="shared" si="139"/>
        <v>78.656602122306097</v>
      </c>
      <c r="Z569" s="4">
        <f t="shared" si="140"/>
        <v>84.080239009816466</v>
      </c>
      <c r="AA569" s="4">
        <f t="shared" si="141"/>
        <v>-2.1307805260619617</v>
      </c>
      <c r="AB569" s="4">
        <f t="shared" si="142"/>
        <v>-2.1307805260619688</v>
      </c>
      <c r="AC569" s="4">
        <f t="shared" si="143"/>
        <v>-2.1307805260619546</v>
      </c>
      <c r="AD569" s="45" t="s">
        <v>411</v>
      </c>
      <c r="AF569">
        <v>1.68</v>
      </c>
      <c r="AG569">
        <v>2.3199999999999998</v>
      </c>
      <c r="AH569" s="45" t="s">
        <v>407</v>
      </c>
      <c r="AI569" s="45" t="s">
        <v>460</v>
      </c>
    </row>
    <row r="570" spans="1:35" ht="15" x14ac:dyDescent="0.25">
      <c r="A570">
        <v>2.46</v>
      </c>
      <c r="B570">
        <v>3.53</v>
      </c>
      <c r="C570">
        <v>3.02</v>
      </c>
      <c r="D570" s="48">
        <f t="shared" si="134"/>
        <v>2.0916011835389936E-2</v>
      </c>
      <c r="E570" s="49">
        <f>IF(OR($A570="",$B570="",$C570=""),"",A570*'MPTO_working_3-way'!$I569)</f>
        <v>2.5114533891150592</v>
      </c>
      <c r="F570" s="50">
        <f>IF(OR($A570="",$B570="",$C570=""),"",B570*'MPTO_working_3-way'!$I569)</f>
        <v>3.6038335217789261</v>
      </c>
      <c r="G570" s="51">
        <f>IF(OR($A570="",$B570="",$C570=""),"",C570*'MPTO_working_3-way'!$I569)</f>
        <v>3.0831663557428777</v>
      </c>
      <c r="H570" s="17"/>
      <c r="I570" s="21"/>
      <c r="J570" s="22"/>
      <c r="K570" s="17"/>
      <c r="L570" s="21"/>
      <c r="M570" s="22"/>
      <c r="N570" s="52">
        <f t="shared" si="144"/>
        <v>39.817581498192247</v>
      </c>
      <c r="O570" s="53">
        <f t="shared" si="145"/>
        <v>27.748229599306782</v>
      </c>
      <c r="P570" s="53">
        <f t="shared" si="146"/>
        <v>32.434188902500971</v>
      </c>
      <c r="Q570" t="s">
        <v>285</v>
      </c>
      <c r="R570" t="s">
        <v>283</v>
      </c>
      <c r="S570" s="36">
        <v>43841</v>
      </c>
      <c r="T570" s="4">
        <v>100</v>
      </c>
      <c r="U570" s="4">
        <f t="shared" si="135"/>
        <v>59.349593495934961</v>
      </c>
      <c r="V570" s="4">
        <f t="shared" si="136"/>
        <v>71.671388101982998</v>
      </c>
      <c r="W570" s="4">
        <f t="shared" si="137"/>
        <v>66.88741721854305</v>
      </c>
      <c r="X570" s="4">
        <f t="shared" si="138"/>
        <v>61.441194679473952</v>
      </c>
      <c r="Y570" s="4">
        <f t="shared" si="139"/>
        <v>73.762989285521996</v>
      </c>
      <c r="Z570" s="4">
        <f t="shared" si="140"/>
        <v>68.979018402082033</v>
      </c>
      <c r="AA570" s="4">
        <f t="shared" si="141"/>
        <v>-2.0916011835389909</v>
      </c>
      <c r="AB570" s="4">
        <f t="shared" si="142"/>
        <v>-2.091601183538998</v>
      </c>
      <c r="AC570" s="4">
        <f t="shared" si="143"/>
        <v>-2.0916011835389838</v>
      </c>
      <c r="AD570" s="45" t="s">
        <v>450</v>
      </c>
      <c r="AF570">
        <v>2</v>
      </c>
      <c r="AG570">
        <v>1.9</v>
      </c>
      <c r="AH570" s="45" t="s">
        <v>464</v>
      </c>
      <c r="AI570" s="45" t="s">
        <v>461</v>
      </c>
    </row>
    <row r="571" spans="1:35" ht="15" x14ac:dyDescent="0.25">
      <c r="A571">
        <v>2.2799999999999998</v>
      </c>
      <c r="B571">
        <v>3.43</v>
      </c>
      <c r="C571">
        <v>3.43</v>
      </c>
      <c r="D571" s="48">
        <f t="shared" si="134"/>
        <v>2.168687023681648E-2</v>
      </c>
      <c r="E571" s="49">
        <f>IF(OR($A571="",$B571="",$C571=""),"",A571*'MPTO_working_3-way'!$I570)</f>
        <v>2.3294460641399413</v>
      </c>
      <c r="F571" s="50">
        <f>IF(OR($A571="",$B571="",$C571=""),"",B571*'MPTO_working_3-way'!$I570)</f>
        <v>3.5043859649122808</v>
      </c>
      <c r="G571" s="51">
        <f>IF(OR($A571="",$B571="",$C571=""),"",C571*'MPTO_working_3-way'!$I570)</f>
        <v>3.5043859649122808</v>
      </c>
      <c r="H571" s="17"/>
      <c r="I571" s="21"/>
      <c r="J571" s="22"/>
      <c r="K571" s="17"/>
      <c r="L571" s="21"/>
      <c r="M571" s="22"/>
      <c r="N571" s="52">
        <f t="shared" si="144"/>
        <v>42.928660826032548</v>
      </c>
      <c r="O571" s="53">
        <f t="shared" si="145"/>
        <v>28.53566958698373</v>
      </c>
      <c r="P571" s="53">
        <f t="shared" si="146"/>
        <v>28.53566958698373</v>
      </c>
      <c r="Q571" t="s">
        <v>251</v>
      </c>
      <c r="R571" t="s">
        <v>278</v>
      </c>
      <c r="S571" s="36">
        <v>43841</v>
      </c>
      <c r="T571" s="4">
        <v>100</v>
      </c>
      <c r="U571" s="4">
        <f t="shared" si="135"/>
        <v>56.140350877192972</v>
      </c>
      <c r="V571" s="4">
        <f t="shared" si="136"/>
        <v>70.845481049562679</v>
      </c>
      <c r="W571" s="4">
        <f t="shared" si="137"/>
        <v>70.845481049562679</v>
      </c>
      <c r="X571" s="4">
        <f t="shared" si="138"/>
        <v>58.309037900874628</v>
      </c>
      <c r="Y571" s="4">
        <f t="shared" si="139"/>
        <v>73.014168073244335</v>
      </c>
      <c r="Z571" s="4">
        <f t="shared" si="140"/>
        <v>73.014168073244335</v>
      </c>
      <c r="AA571" s="4">
        <f t="shared" si="141"/>
        <v>-2.168687023681656</v>
      </c>
      <c r="AB571" s="4">
        <f t="shared" si="142"/>
        <v>-2.168687023681656</v>
      </c>
      <c r="AC571" s="4">
        <f t="shared" si="143"/>
        <v>-2.168687023681656</v>
      </c>
      <c r="AD571" s="45" t="s">
        <v>411</v>
      </c>
      <c r="AF571">
        <v>2.1</v>
      </c>
      <c r="AG571">
        <v>1.81</v>
      </c>
      <c r="AH571" s="45" t="s">
        <v>466</v>
      </c>
      <c r="AI571" s="45" t="s">
        <v>460</v>
      </c>
    </row>
    <row r="572" spans="1:35" ht="15" x14ac:dyDescent="0.25">
      <c r="A572">
        <v>3.26</v>
      </c>
      <c r="B572">
        <v>3.6</v>
      </c>
      <c r="C572">
        <v>2.2799999999999998</v>
      </c>
      <c r="D572" s="48">
        <f t="shared" si="134"/>
        <v>2.3122735263516603E-2</v>
      </c>
      <c r="E572" s="49">
        <f>IF(OR($A572="",$B572="",$C572=""),"",A572*'MPTO_working_3-way'!$I571)</f>
        <v>3.335380116959064</v>
      </c>
      <c r="F572" s="50">
        <f>IF(OR($A572="",$B572="",$C572=""),"",B572*'MPTO_working_3-way'!$I571)</f>
        <v>3.6832418469486599</v>
      </c>
      <c r="G572" s="51">
        <f>IF(OR($A572="",$B572="",$C572=""),"",C572*'MPTO_working_3-way'!$I571)</f>
        <v>2.3327198364008175</v>
      </c>
      <c r="H572" s="17"/>
      <c r="I572" s="21"/>
      <c r="J572" s="22"/>
      <c r="K572" s="17"/>
      <c r="L572" s="21"/>
      <c r="M572" s="22"/>
      <c r="N572" s="52">
        <f t="shared" si="144"/>
        <v>29.981590251599897</v>
      </c>
      <c r="O572" s="53">
        <f t="shared" si="145"/>
        <v>27.149995616726574</v>
      </c>
      <c r="P572" s="53">
        <f t="shared" si="146"/>
        <v>42.868414131673546</v>
      </c>
      <c r="Q572" t="s">
        <v>250</v>
      </c>
      <c r="R572" t="s">
        <v>274</v>
      </c>
      <c r="S572" s="36">
        <v>43841</v>
      </c>
      <c r="T572" s="4">
        <v>100</v>
      </c>
      <c r="U572" s="4">
        <f t="shared" si="135"/>
        <v>69.325153374233125</v>
      </c>
      <c r="V572" s="4">
        <f t="shared" si="136"/>
        <v>72.222222222222229</v>
      </c>
      <c r="W572" s="4">
        <f t="shared" si="137"/>
        <v>56.140350877192972</v>
      </c>
      <c r="X572" s="4">
        <f t="shared" si="138"/>
        <v>71.637426900584799</v>
      </c>
      <c r="Y572" s="4">
        <f t="shared" si="139"/>
        <v>74.534495748573889</v>
      </c>
      <c r="Z572" s="4">
        <f t="shared" si="140"/>
        <v>58.452624403544654</v>
      </c>
      <c r="AA572" s="4">
        <f t="shared" si="141"/>
        <v>-2.3122735263516745</v>
      </c>
      <c r="AB572" s="4">
        <f t="shared" si="142"/>
        <v>-2.3122735263516603</v>
      </c>
      <c r="AC572" s="4">
        <f t="shared" si="143"/>
        <v>-2.3122735263516816</v>
      </c>
      <c r="AD572" s="45" t="s">
        <v>411</v>
      </c>
      <c r="AF572">
        <v>1.97</v>
      </c>
      <c r="AG572">
        <v>1.93</v>
      </c>
      <c r="AH572" s="45" t="s">
        <v>449</v>
      </c>
      <c r="AI572" s="45" t="s">
        <v>461</v>
      </c>
    </row>
    <row r="573" spans="1:35" s="55" customFormat="1" ht="15" x14ac:dyDescent="0.25">
      <c r="A573">
        <v>2.58</v>
      </c>
      <c r="B573">
        <v>3.37</v>
      </c>
      <c r="C573">
        <v>2.95</v>
      </c>
      <c r="D573" s="48">
        <f t="shared" si="134"/>
        <v>2.3315855116774031E-2</v>
      </c>
      <c r="E573" s="49">
        <f>IF(OR($A573="",$B573="",$C573=""),"",A573*'MPTO_working_3-way'!$I572)</f>
        <v>2.640154906201277</v>
      </c>
      <c r="F573" s="50">
        <f>IF(OR($A573="",$B573="",$C573=""),"",B573*'MPTO_working_3-way'!$I572)</f>
        <v>3.4485744317435287</v>
      </c>
      <c r="G573" s="51">
        <f>IF(OR($A573="",$B573="",$C573=""),"",C573*'MPTO_working_3-way'!$I572)</f>
        <v>3.0187817725944837</v>
      </c>
      <c r="H573" s="49"/>
      <c r="I573" s="50"/>
      <c r="J573" s="51"/>
      <c r="K573" s="49"/>
      <c r="L573" s="50"/>
      <c r="M573" s="51"/>
      <c r="N573" s="52">
        <f t="shared" si="144"/>
        <v>37.876565411035898</v>
      </c>
      <c r="O573" s="53">
        <f t="shared" si="145"/>
        <v>28.997489246431034</v>
      </c>
      <c r="P573" s="53">
        <f t="shared" si="146"/>
        <v>33.125945342533079</v>
      </c>
      <c r="Q573" t="s">
        <v>276</v>
      </c>
      <c r="R573" t="s">
        <v>284</v>
      </c>
      <c r="S573" s="36">
        <v>43841</v>
      </c>
      <c r="T573" s="4">
        <v>100</v>
      </c>
      <c r="U573" s="4">
        <f t="shared" si="135"/>
        <v>61.240310077519375</v>
      </c>
      <c r="V573" s="4">
        <f t="shared" si="136"/>
        <v>70.326409495548958</v>
      </c>
      <c r="W573" s="4">
        <f t="shared" si="137"/>
        <v>66.101694915254228</v>
      </c>
      <c r="X573" s="4">
        <f t="shared" si="138"/>
        <v>63.571895589196799</v>
      </c>
      <c r="Y573" s="4">
        <f t="shared" si="139"/>
        <v>72.65799500722639</v>
      </c>
      <c r="Z573" s="4">
        <f t="shared" si="140"/>
        <v>68.43328042693166</v>
      </c>
      <c r="AA573" s="4">
        <f t="shared" si="141"/>
        <v>-2.3315855116774244</v>
      </c>
      <c r="AB573" s="4">
        <f t="shared" si="142"/>
        <v>-2.3315855116774316</v>
      </c>
      <c r="AC573" s="4">
        <f t="shared" si="143"/>
        <v>-2.3315855116774316</v>
      </c>
      <c r="AD573" s="56" t="s">
        <v>443</v>
      </c>
      <c r="AE573" s="56"/>
      <c r="AF573">
        <v>2.2200000000000002</v>
      </c>
      <c r="AG573">
        <v>1.73</v>
      </c>
      <c r="AH573" s="56" t="s">
        <v>464</v>
      </c>
      <c r="AI573" s="56" t="s">
        <v>460</v>
      </c>
    </row>
    <row r="574" spans="1:35" ht="15" x14ac:dyDescent="0.25">
      <c r="A574">
        <v>2.38</v>
      </c>
      <c r="B574">
        <v>3.48</v>
      </c>
      <c r="C574">
        <v>3.19</v>
      </c>
      <c r="D574" s="48">
        <f t="shared" si="134"/>
        <v>2.1004012890422752E-2</v>
      </c>
      <c r="E574" s="49">
        <f>IF(OR($A574="",$B574="",$C574=""),"",A574*'MPTO_working_3-way'!$I573)</f>
        <v>2.4299895506792062</v>
      </c>
      <c r="F574" s="50">
        <f>IF(OR($A574="",$B574="",$C574=""),"",B574*'MPTO_working_3-way'!$I573)</f>
        <v>3.5530939648586712</v>
      </c>
      <c r="G574" s="51">
        <f>IF(OR($A574="",$B574="",$C574=""),"",C574*'MPTO_working_3-way'!$I573)</f>
        <v>3.2570028011204486</v>
      </c>
      <c r="H574" s="17"/>
      <c r="I574" s="21"/>
      <c r="J574" s="22"/>
      <c r="K574" s="17"/>
      <c r="L574" s="21"/>
      <c r="M574" s="22"/>
      <c r="N574" s="52">
        <f t="shared" si="144"/>
        <v>41.152440335411733</v>
      </c>
      <c r="O574" s="53">
        <f t="shared" si="145"/>
        <v>28.144485056976993</v>
      </c>
      <c r="P574" s="53">
        <f t="shared" si="146"/>
        <v>30.703074607611264</v>
      </c>
      <c r="Q574" t="s">
        <v>273</v>
      </c>
      <c r="R574" t="s">
        <v>275</v>
      </c>
      <c r="S574" s="36">
        <v>43841</v>
      </c>
      <c r="T574" s="4">
        <v>100</v>
      </c>
      <c r="U574" s="4">
        <f t="shared" si="135"/>
        <v>57.983193277310924</v>
      </c>
      <c r="V574" s="4">
        <f t="shared" si="136"/>
        <v>71.264367816091948</v>
      </c>
      <c r="W574" s="4">
        <f t="shared" si="137"/>
        <v>68.652037617554868</v>
      </c>
      <c r="X574" s="4">
        <f t="shared" si="138"/>
        <v>60.083594566353192</v>
      </c>
      <c r="Y574" s="4">
        <f t="shared" si="139"/>
        <v>73.364769105134215</v>
      </c>
      <c r="Z574" s="4">
        <f t="shared" si="140"/>
        <v>70.752438906597121</v>
      </c>
      <c r="AA574" s="4">
        <f t="shared" si="141"/>
        <v>-2.1004012890422672</v>
      </c>
      <c r="AB574" s="4">
        <f t="shared" si="142"/>
        <v>-2.1004012890422672</v>
      </c>
      <c r="AC574" s="4">
        <f t="shared" si="143"/>
        <v>-2.100401289042253</v>
      </c>
      <c r="AD574" s="45" t="s">
        <v>411</v>
      </c>
      <c r="AF574">
        <v>2.2400000000000002</v>
      </c>
      <c r="AG574">
        <v>1.71</v>
      </c>
      <c r="AH574" s="45" t="s">
        <v>407</v>
      </c>
      <c r="AI574" s="45" t="s">
        <v>460</v>
      </c>
    </row>
    <row r="575" spans="1:35" ht="15" x14ac:dyDescent="0.25">
      <c r="A575">
        <v>1.92</v>
      </c>
      <c r="B575">
        <v>3.94</v>
      </c>
      <c r="C575">
        <v>4.01</v>
      </c>
      <c r="D575" s="48">
        <f t="shared" si="134"/>
        <v>2.4016998535809408E-2</v>
      </c>
      <c r="E575" s="49">
        <f>IF(OR($A575="",$B575="",$C575=""),"",A575*'MPTO_working_3-way'!$I574)</f>
        <v>1.9661126371887541</v>
      </c>
      <c r="F575" s="50">
        <f>IF(OR($A575="",$B575="",$C575=""),"",B575*'MPTO_working_3-way'!$I574)</f>
        <v>4.034626974231089</v>
      </c>
      <c r="G575" s="51">
        <f>IF(OR($A575="",$B575="",$C575=""),"",C575*'MPTO_working_3-way'!$I574)</f>
        <v>4.1063081641285955</v>
      </c>
      <c r="H575" s="17"/>
      <c r="I575" s="21"/>
      <c r="J575" s="22"/>
      <c r="K575" s="17"/>
      <c r="L575" s="21"/>
      <c r="M575" s="22"/>
      <c r="N575" s="52">
        <f t="shared" si="144"/>
        <v>50.86178589594185</v>
      </c>
      <c r="O575" s="53">
        <f t="shared" si="145"/>
        <v>24.785438812235622</v>
      </c>
      <c r="P575" s="53">
        <f t="shared" si="146"/>
        <v>24.352775291822532</v>
      </c>
      <c r="Q575" t="s">
        <v>272</v>
      </c>
      <c r="R575" t="s">
        <v>248</v>
      </c>
      <c r="S575" s="36">
        <v>43841</v>
      </c>
      <c r="T575" s="4">
        <v>100</v>
      </c>
      <c r="U575" s="4">
        <f t="shared" si="135"/>
        <v>47.916666666666671</v>
      </c>
      <c r="V575" s="4">
        <f t="shared" si="136"/>
        <v>74.619289340101517</v>
      </c>
      <c r="W575" s="4">
        <f t="shared" si="137"/>
        <v>75.062344139650875</v>
      </c>
      <c r="X575" s="4">
        <f t="shared" si="138"/>
        <v>50.318366520247601</v>
      </c>
      <c r="Y575" s="4">
        <f t="shared" si="139"/>
        <v>77.020989193682468</v>
      </c>
      <c r="Z575" s="4">
        <f t="shared" si="140"/>
        <v>77.464043993231812</v>
      </c>
      <c r="AA575" s="4">
        <f t="shared" si="141"/>
        <v>-2.4016998535809293</v>
      </c>
      <c r="AB575" s="4">
        <f t="shared" si="142"/>
        <v>-2.4016998535809506</v>
      </c>
      <c r="AC575" s="4">
        <f t="shared" si="143"/>
        <v>-2.4016998535809364</v>
      </c>
      <c r="AD575" s="45" t="s">
        <v>411</v>
      </c>
      <c r="AF575">
        <v>1.81</v>
      </c>
      <c r="AG575">
        <v>2.1</v>
      </c>
      <c r="AH575" s="45" t="s">
        <v>497</v>
      </c>
      <c r="AI575" s="45" t="s">
        <v>460</v>
      </c>
    </row>
    <row r="576" spans="1:35" ht="15" x14ac:dyDescent="0.25">
      <c r="A576">
        <v>2.83</v>
      </c>
      <c r="B576">
        <v>3.34</v>
      </c>
      <c r="C576">
        <v>2.71</v>
      </c>
      <c r="D576" s="48">
        <f t="shared" si="134"/>
        <v>2.1761778101054841E-2</v>
      </c>
      <c r="E576" s="49">
        <f>IF(OR($A576="",$B576="",$C576=""),"",A576*'MPTO_working_3-way'!$I575)</f>
        <v>2.8915858320259851</v>
      </c>
      <c r="F576" s="50">
        <f>IF(OR($A576="",$B576="",$C576=""),"",B576*'MPTO_working_3-way'!$I575)</f>
        <v>3.412684338857523</v>
      </c>
      <c r="G576" s="51">
        <f>IF(OR($A576="",$B576="",$C576=""),"",C576*'MPTO_working_3-way'!$I575)</f>
        <v>2.7689744186538587</v>
      </c>
      <c r="H576" s="17"/>
      <c r="I576" s="21"/>
      <c r="J576" s="22"/>
      <c r="K576" s="17"/>
      <c r="L576" s="21"/>
      <c r="M576" s="22"/>
      <c r="N576" s="52">
        <f t="shared" si="144"/>
        <v>34.583099312647811</v>
      </c>
      <c r="O576" s="53">
        <f t="shared" si="145"/>
        <v>29.302446423590812</v>
      </c>
      <c r="P576" s="53">
        <f t="shared" si="146"/>
        <v>36.114454263761367</v>
      </c>
      <c r="Q576" t="s">
        <v>252</v>
      </c>
      <c r="R576" t="s">
        <v>282</v>
      </c>
      <c r="S576" s="36">
        <v>43841</v>
      </c>
      <c r="T576" s="4">
        <v>100</v>
      </c>
      <c r="U576" s="4">
        <f t="shared" si="135"/>
        <v>64.664310954063609</v>
      </c>
      <c r="V576" s="4">
        <f t="shared" si="136"/>
        <v>70.059880239520965</v>
      </c>
      <c r="W576" s="4">
        <f t="shared" si="137"/>
        <v>63.099630996309962</v>
      </c>
      <c r="X576" s="4">
        <f t="shared" si="138"/>
        <v>66.840488764169081</v>
      </c>
      <c r="Y576" s="4">
        <f t="shared" si="139"/>
        <v>72.236058049626422</v>
      </c>
      <c r="Z576" s="4">
        <f t="shared" si="140"/>
        <v>65.275808806415441</v>
      </c>
      <c r="AA576" s="4">
        <f t="shared" si="141"/>
        <v>-2.1761778101054716</v>
      </c>
      <c r="AB576" s="4">
        <f t="shared" si="142"/>
        <v>-2.1761778101054574</v>
      </c>
      <c r="AC576" s="4">
        <f t="shared" si="143"/>
        <v>-2.1761778101054787</v>
      </c>
      <c r="AD576" s="45" t="s">
        <v>411</v>
      </c>
      <c r="AF576">
        <v>1.94</v>
      </c>
      <c r="AG576">
        <v>1.96</v>
      </c>
      <c r="AH576" s="45" t="s">
        <v>405</v>
      </c>
      <c r="AI576" s="45" t="s">
        <v>460</v>
      </c>
    </row>
    <row r="577" spans="1:35" ht="15" x14ac:dyDescent="0.25">
      <c r="A577">
        <v>2</v>
      </c>
      <c r="B577">
        <v>3.17</v>
      </c>
      <c r="C577">
        <v>4.24</v>
      </c>
      <c r="D577" s="48">
        <f t="shared" si="134"/>
        <v>5.1306469852985037E-2</v>
      </c>
      <c r="E577" s="49">
        <f>IF(OR($A577="",$B577="",$C577=""),"",A577*'MPTO_working_3-way'!$I576)</f>
        <v>2.1026129397059701</v>
      </c>
      <c r="F577" s="50">
        <f>IF(OR($A577="",$B577="",$C577=""),"",B577*'MPTO_working_3-way'!$I576)</f>
        <v>3.3326415094339623</v>
      </c>
      <c r="G577" s="51">
        <f>IF(OR($A577="",$B577="",$C577=""),"",C577*'MPTO_working_3-way'!$I576)</f>
        <v>4.4575394321766568</v>
      </c>
      <c r="H577" s="17"/>
      <c r="I577" s="21"/>
      <c r="J577" s="22"/>
      <c r="K577" s="17"/>
      <c r="L577" s="21"/>
      <c r="M577" s="22"/>
      <c r="N577" s="52">
        <f t="shared" si="144"/>
        <v>47.559870916605327</v>
      </c>
      <c r="O577" s="53">
        <f t="shared" si="145"/>
        <v>30.006227707637436</v>
      </c>
      <c r="P577" s="53">
        <f t="shared" si="146"/>
        <v>22.43390137575723</v>
      </c>
      <c r="Q577" t="s">
        <v>88</v>
      </c>
      <c r="R577" t="s">
        <v>346</v>
      </c>
      <c r="S577" s="36">
        <v>43841</v>
      </c>
      <c r="T577" s="4">
        <v>100</v>
      </c>
      <c r="U577" s="4">
        <f t="shared" si="135"/>
        <v>50</v>
      </c>
      <c r="V577" s="4">
        <f t="shared" si="136"/>
        <v>68.454258675078862</v>
      </c>
      <c r="W577" s="4">
        <f t="shared" si="137"/>
        <v>76.415094339622627</v>
      </c>
      <c r="X577" s="4">
        <f t="shared" si="138"/>
        <v>55.13064698529849</v>
      </c>
      <c r="Y577" s="4">
        <f t="shared" si="139"/>
        <v>73.584905660377359</v>
      </c>
      <c r="Z577" s="4">
        <f t="shared" si="140"/>
        <v>81.545741324921138</v>
      </c>
      <c r="AA577" s="4">
        <f t="shared" si="141"/>
        <v>-5.1306469852984904</v>
      </c>
      <c r="AB577" s="4">
        <f t="shared" si="142"/>
        <v>-5.1306469852984975</v>
      </c>
      <c r="AC577" s="4">
        <f t="shared" si="143"/>
        <v>-5.1306469852985117</v>
      </c>
      <c r="AF577">
        <v>2.54</v>
      </c>
      <c r="AG577">
        <v>1.52</v>
      </c>
    </row>
    <row r="578" spans="1:35" ht="15" x14ac:dyDescent="0.25">
      <c r="A578"/>
      <c r="B578"/>
      <c r="C578"/>
      <c r="D578" s="48" t="str">
        <f t="shared" si="134"/>
        <v/>
      </c>
      <c r="E578" s="49" t="str">
        <f>IF(OR($A578="",$B578="",$C578=""),"",A578*'MPTO_working_3-way'!$I577)</f>
        <v/>
      </c>
      <c r="F578" s="50" t="str">
        <f>IF(OR($A578="",$B578="",$C578=""),"",B578*'MPTO_working_3-way'!$I577)</f>
        <v/>
      </c>
      <c r="G578" s="51" t="str">
        <f>IF(OR($A578="",$B578="",$C578=""),"",C578*'MPTO_working_3-way'!$I577)</f>
        <v/>
      </c>
      <c r="H578" s="17"/>
      <c r="I578" s="21"/>
      <c r="J578" s="22"/>
      <c r="K578" s="17"/>
      <c r="L578" s="21"/>
      <c r="M578" s="22"/>
      <c r="N578" s="52" t="e">
        <f t="shared" si="144"/>
        <v>#VALUE!</v>
      </c>
      <c r="O578" s="53" t="e">
        <f t="shared" si="145"/>
        <v>#VALUE!</v>
      </c>
      <c r="P578" s="53" t="e">
        <f t="shared" si="146"/>
        <v>#VALUE!</v>
      </c>
      <c r="Q578" t="s">
        <v>334</v>
      </c>
      <c r="R578" t="s">
        <v>90</v>
      </c>
      <c r="S578" s="36">
        <v>43841</v>
      </c>
      <c r="T578" s="4">
        <v>100</v>
      </c>
      <c r="U578" s="4" t="e">
        <f t="shared" si="135"/>
        <v>#DIV/0!</v>
      </c>
      <c r="V578" s="4" t="e">
        <f t="shared" si="136"/>
        <v>#DIV/0!</v>
      </c>
      <c r="W578" s="4" t="e">
        <f t="shared" si="137"/>
        <v>#DIV/0!</v>
      </c>
      <c r="X578" s="4" t="e">
        <f t="shared" si="138"/>
        <v>#DIV/0!</v>
      </c>
      <c r="Y578" s="4" t="e">
        <f t="shared" si="139"/>
        <v>#DIV/0!</v>
      </c>
      <c r="Z578" s="4" t="e">
        <f t="shared" si="140"/>
        <v>#DIV/0!</v>
      </c>
      <c r="AA578" s="4" t="e">
        <f t="shared" si="141"/>
        <v>#DIV/0!</v>
      </c>
      <c r="AB578" s="4" t="e">
        <f t="shared" si="142"/>
        <v>#DIV/0!</v>
      </c>
      <c r="AC578" s="4" t="e">
        <f t="shared" si="143"/>
        <v>#DIV/0!</v>
      </c>
      <c r="AF578"/>
      <c r="AG578"/>
    </row>
    <row r="579" spans="1:35" ht="15" x14ac:dyDescent="0.25">
      <c r="A579">
        <v>1.38</v>
      </c>
      <c r="B579">
        <v>4.8099999999999996</v>
      </c>
      <c r="C579">
        <v>8.1</v>
      </c>
      <c r="D579" s="48">
        <f t="shared" si="134"/>
        <v>5.5994679183085205E-2</v>
      </c>
      <c r="E579" s="49">
        <f>IF(OR($A579="",$B579="",$C579=""),"",A579*'MPTO_working_3-way'!$I578)</f>
        <v>1.4572726572726575</v>
      </c>
      <c r="F579" s="50">
        <f>IF(OR($A579="",$B579="",$C579=""),"",B579*'MPTO_working_3-way'!$I578)</f>
        <v>5.0793344068706396</v>
      </c>
      <c r="G579" s="51">
        <f>IF(OR($A579="",$B579="",$C579=""),"",C579*'MPTO_working_3-way'!$I578)</f>
        <v>8.55355690138299</v>
      </c>
      <c r="H579" s="17"/>
      <c r="I579" s="21"/>
      <c r="J579" s="22"/>
      <c r="K579" s="17"/>
      <c r="L579" s="21"/>
      <c r="M579" s="22"/>
      <c r="N579" s="52">
        <f t="shared" si="144"/>
        <v>68.621338293105623</v>
      </c>
      <c r="O579" s="53">
        <f t="shared" si="145"/>
        <v>19.687618886587476</v>
      </c>
      <c r="P579" s="53">
        <f t="shared" si="146"/>
        <v>11.691042820306883</v>
      </c>
      <c r="Q579" t="s">
        <v>92</v>
      </c>
      <c r="R579" t="s">
        <v>93</v>
      </c>
      <c r="S579" s="36">
        <v>43841</v>
      </c>
      <c r="T579" s="4">
        <v>100</v>
      </c>
      <c r="U579" s="4">
        <f t="shared" si="135"/>
        <v>27.536231884057976</v>
      </c>
      <c r="V579" s="4">
        <f t="shared" si="136"/>
        <v>79.209979209979196</v>
      </c>
      <c r="W579" s="4">
        <f t="shared" si="137"/>
        <v>87.65432098765433</v>
      </c>
      <c r="X579" s="4">
        <f t="shared" si="138"/>
        <v>33.135699802366467</v>
      </c>
      <c r="Y579" s="4">
        <f t="shared" si="139"/>
        <v>84.809447128287715</v>
      </c>
      <c r="Z579" s="4">
        <f t="shared" si="140"/>
        <v>93.253788905962836</v>
      </c>
      <c r="AA579" s="4">
        <f t="shared" si="141"/>
        <v>-5.5994679183084912</v>
      </c>
      <c r="AB579" s="4">
        <f t="shared" si="142"/>
        <v>-5.5994679183085196</v>
      </c>
      <c r="AC579" s="4">
        <f t="shared" si="143"/>
        <v>-5.5994679183085054</v>
      </c>
      <c r="AF579">
        <v>1.76</v>
      </c>
      <c r="AG579">
        <v>2.0699999999999998</v>
      </c>
    </row>
    <row r="580" spans="1:35" ht="15" x14ac:dyDescent="0.25">
      <c r="A580">
        <v>4.74</v>
      </c>
      <c r="B580">
        <v>4.01</v>
      </c>
      <c r="C580">
        <v>1.77</v>
      </c>
      <c r="D580" s="48">
        <f t="shared" si="134"/>
        <v>2.5318774150941747E-2</v>
      </c>
      <c r="E580" s="49">
        <f>IF(OR($A580="",$B580="",$C580=""),"",A580*'MPTO_working_3-way'!$I579)</f>
        <v>4.8600109894754642</v>
      </c>
      <c r="F580" s="50">
        <f>IF(OR($A580="",$B580="",$C580=""),"",B580*'MPTO_working_3-way'!$I579)</f>
        <v>4.1115282843452761</v>
      </c>
      <c r="G580" s="51">
        <f>IF(OR($A580="",$B580="",$C580=""),"",C580*'MPTO_working_3-way'!$I579)</f>
        <v>1.8148142302471668</v>
      </c>
      <c r="H580" s="17"/>
      <c r="I580" s="21"/>
      <c r="J580" s="22"/>
      <c r="K580" s="17"/>
      <c r="L580" s="21"/>
      <c r="M580" s="22"/>
      <c r="N580" s="52">
        <f t="shared" si="144"/>
        <v>20.576085160415015</v>
      </c>
      <c r="O580" s="53">
        <f t="shared" si="145"/>
        <v>24.321856274405786</v>
      </c>
      <c r="P580" s="53">
        <f t="shared" si="146"/>
        <v>55.102058565179199</v>
      </c>
      <c r="Q580" t="s">
        <v>141</v>
      </c>
      <c r="R580" t="s">
        <v>52</v>
      </c>
      <c r="S580" s="36">
        <v>43841</v>
      </c>
      <c r="T580" s="4">
        <v>100</v>
      </c>
      <c r="U580" s="4">
        <f t="shared" si="135"/>
        <v>78.902953586497887</v>
      </c>
      <c r="V580" s="4">
        <f t="shared" si="136"/>
        <v>75.062344139650875</v>
      </c>
      <c r="W580" s="4">
        <f t="shared" si="137"/>
        <v>43.502824858757066</v>
      </c>
      <c r="X580" s="4">
        <f t="shared" si="138"/>
        <v>81.434831001592073</v>
      </c>
      <c r="Y580" s="4">
        <f t="shared" si="139"/>
        <v>77.594221554745047</v>
      </c>
      <c r="Z580" s="4">
        <f t="shared" si="140"/>
        <v>46.034702273851238</v>
      </c>
      <c r="AA580" s="4">
        <f t="shared" si="141"/>
        <v>-2.5318774150941863</v>
      </c>
      <c r="AB580" s="4">
        <f t="shared" si="142"/>
        <v>-2.5318774150941721</v>
      </c>
      <c r="AC580" s="4">
        <f t="shared" si="143"/>
        <v>-2.5318774150941721</v>
      </c>
      <c r="AD580" s="45" t="s">
        <v>411</v>
      </c>
      <c r="AF580">
        <v>1.67</v>
      </c>
      <c r="AG580">
        <v>2.33</v>
      </c>
      <c r="AH580" s="45" t="s">
        <v>455</v>
      </c>
      <c r="AI580" s="45" t="s">
        <v>460</v>
      </c>
    </row>
    <row r="581" spans="1:35" ht="15" x14ac:dyDescent="0.25">
      <c r="A581">
        <v>9.16</v>
      </c>
      <c r="B581">
        <v>5.37</v>
      </c>
      <c r="C581">
        <v>1.37</v>
      </c>
      <c r="D581" s="48">
        <f t="shared" ref="D581:D644" si="147">IF(OR($A581="",$B581="",$C581=""),"",(1/A581)+(1/B581)+(1/C581)-1)</f>
        <v>2.5317052268490903E-2</v>
      </c>
      <c r="E581" s="49">
        <f>IF(OR($A581="",$B581="",$C581=""),"",A581*'MPTO_working_3-way'!$I580)</f>
        <v>9.3919041987793772</v>
      </c>
      <c r="F581" s="50">
        <f>IF(OR($A581="",$B581="",$C581=""),"",B581*'MPTO_working_3-way'!$I580)</f>
        <v>5.5059525706817967</v>
      </c>
      <c r="G581" s="51">
        <f>IF(OR($A581="",$B581="",$C581=""),"",C581*'MPTO_working_3-way'!$I580)</f>
        <v>1.4046843616078326</v>
      </c>
      <c r="H581" s="17"/>
      <c r="I581" s="21"/>
      <c r="J581" s="22"/>
      <c r="K581" s="17"/>
      <c r="L581" s="21"/>
      <c r="M581" s="22"/>
      <c r="N581" s="52">
        <f t="shared" si="144"/>
        <v>10.647468062227098</v>
      </c>
      <c r="O581" s="53">
        <f t="shared" si="145"/>
        <v>18.16216153631289</v>
      </c>
      <c r="P581" s="53">
        <f t="shared" si="146"/>
        <v>71.190370401460015</v>
      </c>
      <c r="Q581" t="s">
        <v>197</v>
      </c>
      <c r="R581" t="s">
        <v>53</v>
      </c>
      <c r="S581" s="36">
        <v>43841</v>
      </c>
      <c r="T581" s="4">
        <v>100</v>
      </c>
      <c r="U581" s="4">
        <f t="shared" si="135"/>
        <v>89.082969432314414</v>
      </c>
      <c r="V581" s="4">
        <f t="shared" si="136"/>
        <v>81.378026070763497</v>
      </c>
      <c r="W581" s="4">
        <f t="shared" si="137"/>
        <v>27.007299270072991</v>
      </c>
      <c r="X581" s="4">
        <f t="shared" si="138"/>
        <v>91.614674659163512</v>
      </c>
      <c r="Y581" s="4">
        <f t="shared" si="139"/>
        <v>83.909731297612595</v>
      </c>
      <c r="Z581" s="4">
        <f t="shared" si="140"/>
        <v>29.53900449692209</v>
      </c>
      <c r="AA581" s="4">
        <f t="shared" si="141"/>
        <v>-2.5317052268490983</v>
      </c>
      <c r="AB581" s="4">
        <f t="shared" si="142"/>
        <v>-2.5317052268490983</v>
      </c>
      <c r="AC581" s="4">
        <f t="shared" si="143"/>
        <v>-2.5317052268490983</v>
      </c>
      <c r="AD581" s="45" t="s">
        <v>410</v>
      </c>
      <c r="AF581">
        <v>1.61</v>
      </c>
      <c r="AG581">
        <v>2.4500000000000002</v>
      </c>
      <c r="AH581" s="45" t="s">
        <v>496</v>
      </c>
      <c r="AI581" s="45" t="s">
        <v>460</v>
      </c>
    </row>
    <row r="582" spans="1:35" ht="15" x14ac:dyDescent="0.25">
      <c r="A582">
        <v>2.4700000000000002</v>
      </c>
      <c r="B582">
        <v>3.67</v>
      </c>
      <c r="C582">
        <v>2.72</v>
      </c>
      <c r="D582" s="48">
        <f t="shared" si="147"/>
        <v>4.4984922451368758E-2</v>
      </c>
      <c r="E582" s="49">
        <f>IF(OR($A582="",$B582="",$C582=""),"",A582*'MPTO_working_3-way'!$I581)</f>
        <v>2.5811127584548812</v>
      </c>
      <c r="F582" s="50">
        <f>IF(OR($A582="",$B582="",$C582=""),"",B582*'MPTO_working_3-way'!$I581)</f>
        <v>3.8350946653965234</v>
      </c>
      <c r="G582" s="51">
        <f>IF(OR($A582="",$B582="",$C582=""),"",C582*'MPTO_working_3-way'!$I581)</f>
        <v>2.8423589890677232</v>
      </c>
      <c r="H582" s="17"/>
      <c r="I582" s="21"/>
      <c r="J582" s="22"/>
      <c r="K582" s="17"/>
      <c r="L582" s="21"/>
      <c r="M582" s="22"/>
      <c r="N582" s="52">
        <f t="shared" si="144"/>
        <v>38.742980008305608</v>
      </c>
      <c r="O582" s="53">
        <f t="shared" si="145"/>
        <v>26.074975645916854</v>
      </c>
      <c r="P582" s="53">
        <f t="shared" si="146"/>
        <v>35.18204434577752</v>
      </c>
      <c r="Q582" t="s">
        <v>104</v>
      </c>
      <c r="R582" t="s">
        <v>51</v>
      </c>
      <c r="S582" s="36">
        <v>43841</v>
      </c>
      <c r="T582" s="4">
        <v>100</v>
      </c>
      <c r="U582" s="4">
        <f t="shared" si="135"/>
        <v>59.514170040485837</v>
      </c>
      <c r="V582" s="4">
        <f t="shared" si="136"/>
        <v>72.752043596730246</v>
      </c>
      <c r="W582" s="4">
        <f t="shared" si="137"/>
        <v>63.235294117647051</v>
      </c>
      <c r="X582" s="4">
        <f t="shared" si="138"/>
        <v>64.012662285622696</v>
      </c>
      <c r="Y582" s="4">
        <f t="shared" si="139"/>
        <v>77.250535841867105</v>
      </c>
      <c r="Z582" s="4">
        <f t="shared" si="140"/>
        <v>67.733786362783931</v>
      </c>
      <c r="AA582" s="4">
        <f t="shared" si="141"/>
        <v>-4.498492245136859</v>
      </c>
      <c r="AB582" s="4">
        <f t="shared" si="142"/>
        <v>-4.498492245136859</v>
      </c>
      <c r="AC582" s="4">
        <f t="shared" si="143"/>
        <v>-4.4984922451368803</v>
      </c>
      <c r="AD582" s="45" t="s">
        <v>410</v>
      </c>
      <c r="AF582">
        <v>1.63</v>
      </c>
      <c r="AG582">
        <v>2.2999999999999998</v>
      </c>
      <c r="AH582" s="45" t="s">
        <v>509</v>
      </c>
      <c r="AI582" s="45" t="s">
        <v>460</v>
      </c>
    </row>
    <row r="583" spans="1:35" ht="15" x14ac:dyDescent="0.25">
      <c r="A583">
        <v>1.55</v>
      </c>
      <c r="B583">
        <v>4.8499999999999996</v>
      </c>
      <c r="C583">
        <v>5.73</v>
      </c>
      <c r="D583" s="48">
        <f t="shared" si="147"/>
        <v>2.5866927140917984E-2</v>
      </c>
      <c r="E583" s="49">
        <f>IF(OR($A583="",$B583="",$C583=""),"",A583*'MPTO_working_3-way'!$I582)</f>
        <v>1.5900937370684229</v>
      </c>
      <c r="F583" s="50">
        <f>IF(OR($A583="",$B583="",$C583=""),"",B583*'MPTO_working_3-way'!$I582)</f>
        <v>4.975454596633452</v>
      </c>
      <c r="G583" s="51">
        <f>IF(OR($A583="",$B583="",$C583=""),"",C583*'MPTO_working_3-way'!$I582)</f>
        <v>5.8782174925174608</v>
      </c>
      <c r="H583" s="17"/>
      <c r="I583" s="21"/>
      <c r="J583" s="22"/>
      <c r="K583" s="17"/>
      <c r="L583" s="21"/>
      <c r="M583" s="22"/>
      <c r="N583" s="52">
        <f t="shared" si="144"/>
        <v>62.889374172597556</v>
      </c>
      <c r="O583" s="53">
        <f t="shared" si="145"/>
        <v>20.098665972685819</v>
      </c>
      <c r="P583" s="53">
        <f t="shared" si="146"/>
        <v>17.011959854716611</v>
      </c>
      <c r="Q583" t="s">
        <v>97</v>
      </c>
      <c r="R583" t="s">
        <v>101</v>
      </c>
      <c r="S583" s="36">
        <v>43841</v>
      </c>
      <c r="T583" s="4">
        <v>100</v>
      </c>
      <c r="U583" s="4">
        <f t="shared" si="135"/>
        <v>35.483870967741936</v>
      </c>
      <c r="V583" s="4">
        <f t="shared" si="136"/>
        <v>79.38144329896906</v>
      </c>
      <c r="W583" s="4">
        <f t="shared" si="137"/>
        <v>82.547993019197207</v>
      </c>
      <c r="X583" s="4">
        <f t="shared" si="138"/>
        <v>38.070563681833725</v>
      </c>
      <c r="Y583" s="4">
        <f t="shared" si="139"/>
        <v>81.968136013060857</v>
      </c>
      <c r="Z583" s="4">
        <f t="shared" si="140"/>
        <v>85.13468573328899</v>
      </c>
      <c r="AA583" s="4">
        <f t="shared" si="141"/>
        <v>-2.5866927140917895</v>
      </c>
      <c r="AB583" s="4">
        <f t="shared" si="142"/>
        <v>-2.5866927140917966</v>
      </c>
      <c r="AC583" s="4">
        <f t="shared" si="143"/>
        <v>-2.5866927140917824</v>
      </c>
      <c r="AD583" s="45" t="s">
        <v>410</v>
      </c>
      <c r="AF583">
        <v>1.38</v>
      </c>
      <c r="AG583">
        <v>3.22</v>
      </c>
      <c r="AH583" s="45" t="s">
        <v>468</v>
      </c>
      <c r="AI583" s="45" t="s">
        <v>461</v>
      </c>
    </row>
    <row r="584" spans="1:35" ht="15" x14ac:dyDescent="0.25">
      <c r="A584">
        <v>1.86</v>
      </c>
      <c r="B584">
        <v>4.07</v>
      </c>
      <c r="C584">
        <v>4.16</v>
      </c>
      <c r="D584" s="48">
        <f t="shared" si="147"/>
        <v>2.3719269687011657E-2</v>
      </c>
      <c r="E584" s="49">
        <f>IF(OR($A584="",$B584="",$C584=""),"",A584*'MPTO_working_3-way'!$I583)</f>
        <v>1.9041178416178417</v>
      </c>
      <c r="F584" s="50">
        <f>IF(OR($A584="",$B584="",$C584=""),"",B584*'MPTO_working_3-way'!$I583)</f>
        <v>4.166537427626138</v>
      </c>
      <c r="G584" s="51">
        <f>IF(OR($A584="",$B584="",$C584=""),"",C584*'MPTO_working_3-way'!$I583)</f>
        <v>4.2586721618979686</v>
      </c>
      <c r="H584" s="17"/>
      <c r="I584" s="21"/>
      <c r="J584" s="22"/>
      <c r="K584" s="17"/>
      <c r="L584" s="21"/>
      <c r="M584" s="22"/>
      <c r="N584" s="52">
        <f t="shared" si="144"/>
        <v>52.517757994975021</v>
      </c>
      <c r="O584" s="53">
        <f t="shared" si="145"/>
        <v>24.000744439964013</v>
      </c>
      <c r="P584" s="53">
        <f t="shared" si="146"/>
        <v>23.481497565060948</v>
      </c>
      <c r="Q584" t="s">
        <v>102</v>
      </c>
      <c r="R584" t="s">
        <v>94</v>
      </c>
      <c r="S584" s="36">
        <v>43841</v>
      </c>
      <c r="T584" s="4">
        <v>100</v>
      </c>
      <c r="U584" s="4">
        <f t="shared" si="135"/>
        <v>46.236559139784944</v>
      </c>
      <c r="V584" s="4">
        <f t="shared" si="136"/>
        <v>75.429975429975428</v>
      </c>
      <c r="W584" s="4">
        <f t="shared" si="137"/>
        <v>75.961538461538453</v>
      </c>
      <c r="X584" s="4">
        <f t="shared" si="138"/>
        <v>48.608486108486105</v>
      </c>
      <c r="Y584" s="4">
        <f t="shared" si="139"/>
        <v>77.801902398676589</v>
      </c>
      <c r="Z584" s="4">
        <f t="shared" si="140"/>
        <v>78.333465430239627</v>
      </c>
      <c r="AA584" s="4">
        <f t="shared" si="141"/>
        <v>-2.3719269687011604</v>
      </c>
      <c r="AB584" s="4">
        <f t="shared" si="142"/>
        <v>-2.3719269687011604</v>
      </c>
      <c r="AC584" s="4">
        <f t="shared" si="143"/>
        <v>-2.3719269687011746</v>
      </c>
      <c r="AD584" s="45" t="s">
        <v>411</v>
      </c>
      <c r="AF584">
        <v>1.53</v>
      </c>
      <c r="AG584">
        <v>2.67</v>
      </c>
      <c r="AH584" s="45" t="s">
        <v>404</v>
      </c>
      <c r="AI584" s="45" t="s">
        <v>460</v>
      </c>
    </row>
    <row r="585" spans="1:35" ht="15" x14ac:dyDescent="0.25">
      <c r="A585">
        <v>1.97</v>
      </c>
      <c r="B585">
        <v>3.76</v>
      </c>
      <c r="C585">
        <v>4</v>
      </c>
      <c r="D585" s="48">
        <f t="shared" si="147"/>
        <v>2.3571660006480144E-2</v>
      </c>
      <c r="E585" s="49">
        <f>IF(OR($A585="",$B585="",$C585=""),"",A585*'MPTO_working_3-way'!$I584)</f>
        <v>2.0164361702127658</v>
      </c>
      <c r="F585" s="50">
        <f>IF(OR($A585="",$B585="",$C585=""),"",B585*'MPTO_working_3-way'!$I584)</f>
        <v>3.8486294416243649</v>
      </c>
      <c r="G585" s="51">
        <f>IF(OR($A585="",$B585="",$C585=""),"",C585*'MPTO_working_3-way'!$I584)</f>
        <v>4.0942866400259206</v>
      </c>
      <c r="H585" s="17"/>
      <c r="I585" s="21"/>
      <c r="J585" s="22"/>
      <c r="K585" s="17"/>
      <c r="L585" s="21"/>
      <c r="M585" s="22"/>
      <c r="N585" s="52">
        <f t="shared" si="144"/>
        <v>49.592445065815511</v>
      </c>
      <c r="O585" s="53">
        <f t="shared" si="145"/>
        <v>25.983275739270361</v>
      </c>
      <c r="P585" s="53">
        <f t="shared" si="146"/>
        <v>24.424279194914135</v>
      </c>
      <c r="Q585" t="s">
        <v>99</v>
      </c>
      <c r="R585" t="s">
        <v>96</v>
      </c>
      <c r="S585" s="36">
        <v>43841</v>
      </c>
      <c r="T585" s="4">
        <v>100</v>
      </c>
      <c r="U585" s="4">
        <f t="shared" si="135"/>
        <v>49.238578680203041</v>
      </c>
      <c r="V585" s="4">
        <f t="shared" si="136"/>
        <v>73.40425531914893</v>
      </c>
      <c r="W585" s="4">
        <f t="shared" si="137"/>
        <v>75</v>
      </c>
      <c r="X585" s="4">
        <f t="shared" si="138"/>
        <v>51.595744680851062</v>
      </c>
      <c r="Y585" s="4">
        <f t="shared" si="139"/>
        <v>75.761421319796952</v>
      </c>
      <c r="Z585" s="4">
        <f t="shared" si="140"/>
        <v>77.357166000648022</v>
      </c>
      <c r="AA585" s="4">
        <f t="shared" si="141"/>
        <v>-2.3571660006480215</v>
      </c>
      <c r="AB585" s="4">
        <f t="shared" si="142"/>
        <v>-2.3571660006480215</v>
      </c>
      <c r="AC585" s="4">
        <f t="shared" si="143"/>
        <v>-2.3571660006480215</v>
      </c>
      <c r="AD585" s="45" t="s">
        <v>450</v>
      </c>
      <c r="AF585">
        <v>1.82</v>
      </c>
      <c r="AG585">
        <v>2.08</v>
      </c>
      <c r="AH585" s="45" t="s">
        <v>405</v>
      </c>
      <c r="AI585" s="45" t="s">
        <v>470</v>
      </c>
    </row>
    <row r="586" spans="1:35" ht="15" x14ac:dyDescent="0.25">
      <c r="A586">
        <v>2.4300000000000002</v>
      </c>
      <c r="B586">
        <v>3.2</v>
      </c>
      <c r="C586">
        <v>3.29</v>
      </c>
      <c r="D586" s="48">
        <f t="shared" si="147"/>
        <v>2.7974001526010817E-2</v>
      </c>
      <c r="E586" s="49">
        <f>IF(OR($A586="",$B586="",$C586=""),"",A586*'MPTO_working_3-way'!$I585)</f>
        <v>2.4979768237082065</v>
      </c>
      <c r="F586" s="50">
        <f>IF(OR($A586="",$B586="",$C586=""),"",B586*'MPTO_working_3-way'!$I585)</f>
        <v>3.2895168048832346</v>
      </c>
      <c r="G586" s="51">
        <f>IF(OR($A586="",$B586="",$C586=""),"",C586*'MPTO_working_3-way'!$I585)</f>
        <v>3.3820344650205758</v>
      </c>
      <c r="H586" s="17"/>
      <c r="I586" s="21"/>
      <c r="J586" s="22"/>
      <c r="K586" s="17"/>
      <c r="L586" s="21"/>
      <c r="M586" s="22"/>
      <c r="N586" s="52">
        <f t="shared" si="144"/>
        <v>40.032397038636894</v>
      </c>
      <c r="O586" s="53">
        <f t="shared" si="145"/>
        <v>30.399601501214896</v>
      </c>
      <c r="P586" s="53">
        <f t="shared" si="146"/>
        <v>29.568001460148224</v>
      </c>
      <c r="Q586" t="s">
        <v>400</v>
      </c>
      <c r="R586" t="s">
        <v>140</v>
      </c>
      <c r="S586" s="36">
        <v>43841</v>
      </c>
      <c r="T586" s="4">
        <v>100</v>
      </c>
      <c r="U586" s="4">
        <f t="shared" si="135"/>
        <v>58.847736625514408</v>
      </c>
      <c r="V586" s="4">
        <f t="shared" si="136"/>
        <v>68.75</v>
      </c>
      <c r="W586" s="4">
        <f t="shared" si="137"/>
        <v>69.6048632218845</v>
      </c>
      <c r="X586" s="4">
        <f t="shared" si="138"/>
        <v>61.645136778115493</v>
      </c>
      <c r="Y586" s="4">
        <f t="shared" si="139"/>
        <v>71.547400152601099</v>
      </c>
      <c r="Z586" s="4">
        <f t="shared" si="140"/>
        <v>72.402263374485585</v>
      </c>
      <c r="AA586" s="4">
        <f t="shared" si="141"/>
        <v>-2.7974001526010852</v>
      </c>
      <c r="AB586" s="4">
        <f t="shared" si="142"/>
        <v>-2.7974001526010994</v>
      </c>
      <c r="AC586" s="4">
        <f t="shared" si="143"/>
        <v>-2.7974001526010852</v>
      </c>
      <c r="AD586" s="45" t="s">
        <v>411</v>
      </c>
      <c r="AF586">
        <v>2.21</v>
      </c>
      <c r="AG586">
        <v>1.72</v>
      </c>
      <c r="AH586" s="45" t="s">
        <v>464</v>
      </c>
      <c r="AI586" s="45" t="s">
        <v>461</v>
      </c>
    </row>
    <row r="587" spans="1:35" ht="15" x14ac:dyDescent="0.25">
      <c r="A587">
        <v>1.99</v>
      </c>
      <c r="B587">
        <v>3.24</v>
      </c>
      <c r="C587">
        <v>4.47</v>
      </c>
      <c r="D587" s="48">
        <f t="shared" si="147"/>
        <v>3.4868184655150847E-2</v>
      </c>
      <c r="E587" s="49">
        <f>IF(OR($A587="",$B587="",$C587=""),"",A587*'MPTO_working_3-way'!$I586)</f>
        <v>2.05938768746375</v>
      </c>
      <c r="F587" s="50">
        <f>IF(OR($A587="",$B587="",$C587=""),"",B587*'MPTO_working_3-way'!$I586)</f>
        <v>3.3529729182826888</v>
      </c>
      <c r="G587" s="51">
        <f>IF(OR($A587="",$B587="",$C587=""),"",C587*'MPTO_working_3-way'!$I586)</f>
        <v>4.6258607854085243</v>
      </c>
      <c r="H587" s="17"/>
      <c r="I587" s="21"/>
      <c r="J587" s="22"/>
      <c r="K587" s="17"/>
      <c r="L587" s="21"/>
      <c r="M587" s="22"/>
      <c r="N587" s="52">
        <f t="shared" si="144"/>
        <v>48.558122692845437</v>
      </c>
      <c r="O587" s="53">
        <f t="shared" si="145"/>
        <v>29.82427906134642</v>
      </c>
      <c r="P587" s="53">
        <f t="shared" si="146"/>
        <v>21.617598245808146</v>
      </c>
      <c r="Q587" t="s">
        <v>198</v>
      </c>
      <c r="R587" t="s">
        <v>196</v>
      </c>
      <c r="S587" s="36">
        <v>43841</v>
      </c>
      <c r="T587" s="4">
        <v>100</v>
      </c>
      <c r="U587" s="4">
        <f t="shared" si="135"/>
        <v>49.748743718592962</v>
      </c>
      <c r="V587" s="4">
        <f t="shared" si="136"/>
        <v>69.135802469135797</v>
      </c>
      <c r="W587" s="4">
        <f t="shared" si="137"/>
        <v>77.628635346756155</v>
      </c>
      <c r="X587" s="4">
        <f t="shared" si="138"/>
        <v>53.235562184108041</v>
      </c>
      <c r="Y587" s="4">
        <f t="shared" si="139"/>
        <v>72.622620934650882</v>
      </c>
      <c r="Z587" s="4">
        <f t="shared" si="140"/>
        <v>81.115453812271227</v>
      </c>
      <c r="AA587" s="4">
        <f t="shared" si="141"/>
        <v>-3.4868184655150785</v>
      </c>
      <c r="AB587" s="4">
        <f t="shared" si="142"/>
        <v>-3.4868184655150856</v>
      </c>
      <c r="AC587" s="4">
        <f t="shared" si="143"/>
        <v>-3.4868184655150714</v>
      </c>
      <c r="AD587" s="45" t="s">
        <v>443</v>
      </c>
      <c r="AF587">
        <v>2.36</v>
      </c>
      <c r="AG587">
        <v>1.63</v>
      </c>
      <c r="AH587" s="45" t="s">
        <v>406</v>
      </c>
      <c r="AI587" s="45" t="s">
        <v>460</v>
      </c>
    </row>
    <row r="588" spans="1:35" ht="15" x14ac:dyDescent="0.25">
      <c r="A588">
        <v>3.37</v>
      </c>
      <c r="B588">
        <v>3.91</v>
      </c>
      <c r="C588">
        <v>2.1</v>
      </c>
      <c r="D588" s="48">
        <f t="shared" si="147"/>
        <v>2.8680856938311461E-2</v>
      </c>
      <c r="E588" s="49">
        <f>IF(OR($A588="",$B588="",$C588=""),"",A588*'MPTO_working_3-way'!$I587)</f>
        <v>3.4666544878821099</v>
      </c>
      <c r="F588" s="50">
        <f>IF(OR($A588="",$B588="",$C588=""),"",B588*'MPTO_working_3-way'!$I587)</f>
        <v>4.022142150628798</v>
      </c>
      <c r="G588" s="51">
        <f>IF(OR($A588="",$B588="",$C588=""),"",C588*'MPTO_working_3-way'!$I587)</f>
        <v>2.160229799570454</v>
      </c>
      <c r="H588" s="17"/>
      <c r="I588" s="21"/>
      <c r="J588" s="22"/>
      <c r="K588" s="17"/>
      <c r="L588" s="21"/>
      <c r="M588" s="22"/>
      <c r="N588" s="52">
        <f t="shared" si="144"/>
        <v>28.846255186248225</v>
      </c>
      <c r="O588" s="53">
        <f t="shared" si="145"/>
        <v>24.862373395820082</v>
      </c>
      <c r="P588" s="53">
        <f t="shared" si="146"/>
        <v>46.291371417931678</v>
      </c>
      <c r="Q588" t="s">
        <v>349</v>
      </c>
      <c r="R588" t="s">
        <v>365</v>
      </c>
      <c r="S588" s="36">
        <v>43841</v>
      </c>
      <c r="T588" s="4">
        <v>100</v>
      </c>
      <c r="U588" s="4">
        <f t="shared" si="135"/>
        <v>70.326409495548958</v>
      </c>
      <c r="V588" s="4">
        <f t="shared" si="136"/>
        <v>74.424552429667528</v>
      </c>
      <c r="W588" s="4">
        <f t="shared" si="137"/>
        <v>52.38095238095238</v>
      </c>
      <c r="X588" s="4">
        <f t="shared" si="138"/>
        <v>73.194495189380106</v>
      </c>
      <c r="Y588" s="4">
        <f t="shared" si="139"/>
        <v>77.292638123498648</v>
      </c>
      <c r="Z588" s="4">
        <f t="shared" si="140"/>
        <v>55.24903807478352</v>
      </c>
      <c r="AA588" s="4">
        <f t="shared" si="141"/>
        <v>-2.8680856938311479</v>
      </c>
      <c r="AB588" s="4">
        <f t="shared" si="142"/>
        <v>-2.8680856938311194</v>
      </c>
      <c r="AC588" s="4">
        <f t="shared" si="143"/>
        <v>-2.8680856938311408</v>
      </c>
      <c r="AD588" s="45" t="s">
        <v>411</v>
      </c>
      <c r="AF588">
        <v>1.66</v>
      </c>
      <c r="AG588">
        <v>2.3199999999999998</v>
      </c>
      <c r="AH588" s="45" t="s">
        <v>456</v>
      </c>
      <c r="AI588" s="45" t="s">
        <v>460</v>
      </c>
    </row>
    <row r="589" spans="1:35" ht="15" x14ac:dyDescent="0.25">
      <c r="A589">
        <v>4.8899999999999997</v>
      </c>
      <c r="B589">
        <v>4.37</v>
      </c>
      <c r="C589">
        <v>1.67</v>
      </c>
      <c r="D589" s="48">
        <f t="shared" si="147"/>
        <v>3.2134324659773394E-2</v>
      </c>
      <c r="E589" s="49">
        <f>IF(OR($A589="",$B589="",$C589=""),"",A589*'MPTO_working_3-way'!$I588)</f>
        <v>5.0471368475862919</v>
      </c>
      <c r="F589" s="50">
        <f>IF(OR($A589="",$B589="",$C589=""),"",B589*'MPTO_working_3-way'!$I588)</f>
        <v>4.5104269987632097</v>
      </c>
      <c r="G589" s="51">
        <f>IF(OR($A589="",$B589="",$C589=""),"",C589*'MPTO_working_3-way'!$I588)</f>
        <v>1.7236643221818215</v>
      </c>
      <c r="H589" s="17"/>
      <c r="I589" s="21"/>
      <c r="J589" s="22"/>
      <c r="K589" s="17"/>
      <c r="L589" s="21"/>
      <c r="M589" s="22"/>
      <c r="N589" s="52">
        <f t="shared" si="144"/>
        <v>19.813213514870974</v>
      </c>
      <c r="O589" s="53">
        <f t="shared" si="145"/>
        <v>22.170849905656535</v>
      </c>
      <c r="P589" s="53">
        <f t="shared" si="146"/>
        <v>58.015936579472495</v>
      </c>
      <c r="Q589" t="s">
        <v>347</v>
      </c>
      <c r="R589" t="s">
        <v>338</v>
      </c>
      <c r="S589" s="36">
        <v>43841</v>
      </c>
      <c r="T589" s="4">
        <v>100</v>
      </c>
      <c r="U589" s="4">
        <f t="shared" si="135"/>
        <v>79.550102249488745</v>
      </c>
      <c r="V589" s="4">
        <f t="shared" si="136"/>
        <v>77.116704805491992</v>
      </c>
      <c r="W589" s="4">
        <f t="shared" si="137"/>
        <v>40.119760479041922</v>
      </c>
      <c r="X589" s="4">
        <f t="shared" si="138"/>
        <v>82.763534715466093</v>
      </c>
      <c r="Y589" s="4">
        <f t="shared" si="139"/>
        <v>80.33013727146934</v>
      </c>
      <c r="Z589" s="4">
        <f t="shared" si="140"/>
        <v>43.333192945019256</v>
      </c>
      <c r="AA589" s="4">
        <f t="shared" si="141"/>
        <v>-3.2134324659773483</v>
      </c>
      <c r="AB589" s="4">
        <f t="shared" si="142"/>
        <v>-3.2134324659773483</v>
      </c>
      <c r="AC589" s="4">
        <f t="shared" si="143"/>
        <v>-3.2134324659773341</v>
      </c>
      <c r="AD589" s="45" t="s">
        <v>410</v>
      </c>
      <c r="AF589">
        <v>1.53</v>
      </c>
      <c r="AG589">
        <v>2.62</v>
      </c>
      <c r="AH589" s="45" t="s">
        <v>471</v>
      </c>
      <c r="AI589" s="45" t="s">
        <v>460</v>
      </c>
    </row>
    <row r="590" spans="1:35" ht="15" x14ac:dyDescent="0.25">
      <c r="A590">
        <v>2.75</v>
      </c>
      <c r="B590">
        <v>3.85</v>
      </c>
      <c r="C590">
        <v>2.4700000000000002</v>
      </c>
      <c r="D590" s="48">
        <f t="shared" si="147"/>
        <v>2.8234922971765108E-2</v>
      </c>
      <c r="E590" s="49">
        <f>IF(OR($A590="",$B590="",$C590=""),"",A590*'MPTO_working_3-way'!$I589)</f>
        <v>2.8276460381723538</v>
      </c>
      <c r="F590" s="50">
        <f>IF(OR($A590="",$B590="",$C590=""),"",B590*'MPTO_working_3-way'!$I589)</f>
        <v>3.9587044534412956</v>
      </c>
      <c r="G590" s="51">
        <f>IF(OR($A590="",$B590="",$C590=""),"",C590*'MPTO_working_3-way'!$I589)</f>
        <v>2.5397402597402601</v>
      </c>
      <c r="H590" s="17"/>
      <c r="I590" s="21"/>
      <c r="J590" s="22"/>
      <c r="K590" s="17"/>
      <c r="L590" s="21"/>
      <c r="M590" s="22"/>
      <c r="N590" s="52">
        <f t="shared" si="144"/>
        <v>35.365105338515036</v>
      </c>
      <c r="O590" s="53">
        <f t="shared" si="145"/>
        <v>25.260789527510735</v>
      </c>
      <c r="P590" s="53">
        <f t="shared" si="146"/>
        <v>39.374105133974226</v>
      </c>
      <c r="Q590" t="s">
        <v>351</v>
      </c>
      <c r="R590" t="s">
        <v>335</v>
      </c>
      <c r="S590" s="36">
        <v>43841</v>
      </c>
      <c r="T590" s="4">
        <v>100</v>
      </c>
      <c r="U590" s="4">
        <f t="shared" si="135"/>
        <v>63.63636363636364</v>
      </c>
      <c r="V590" s="4">
        <f t="shared" si="136"/>
        <v>74.025974025974023</v>
      </c>
      <c r="W590" s="4">
        <f t="shared" si="137"/>
        <v>59.514170040485837</v>
      </c>
      <c r="X590" s="4">
        <f t="shared" si="138"/>
        <v>66.45985593354014</v>
      </c>
      <c r="Y590" s="4">
        <f t="shared" si="139"/>
        <v>76.849466323150523</v>
      </c>
      <c r="Z590" s="4">
        <f t="shared" si="140"/>
        <v>62.337662337662337</v>
      </c>
      <c r="AA590" s="4">
        <f t="shared" si="141"/>
        <v>-2.8234922971765002</v>
      </c>
      <c r="AB590" s="4">
        <f t="shared" si="142"/>
        <v>-2.8234922971765002</v>
      </c>
      <c r="AC590" s="4">
        <f t="shared" si="143"/>
        <v>-2.8234922971765002</v>
      </c>
      <c r="AD590" s="45" t="s">
        <v>411</v>
      </c>
      <c r="AF590">
        <v>1.65</v>
      </c>
      <c r="AG590">
        <v>2.33</v>
      </c>
      <c r="AH590" s="45" t="s">
        <v>496</v>
      </c>
      <c r="AI590" s="45" t="s">
        <v>460</v>
      </c>
    </row>
    <row r="591" spans="1:35" ht="15" x14ac:dyDescent="0.25">
      <c r="A591">
        <v>1.18</v>
      </c>
      <c r="B591">
        <v>7.71</v>
      </c>
      <c r="C591">
        <v>17.27</v>
      </c>
      <c r="D591" s="48">
        <f t="shared" si="147"/>
        <v>3.5063192800494303E-2</v>
      </c>
      <c r="E591" s="49">
        <f>IF(OR($A591="",$B591="",$C591=""),"",A591*'MPTO_working_3-way'!$I590)</f>
        <v>1.2213745675045833</v>
      </c>
      <c r="F591" s="50">
        <f>IF(OR($A591="",$B591="",$C591=""),"",B591*'MPTO_working_3-way'!$I590)</f>
        <v>7.9803372164918107</v>
      </c>
      <c r="G591" s="51">
        <f>IF(OR($A591="",$B591="",$C591=""),"",C591*'MPTO_working_3-way'!$I590)</f>
        <v>17.875541339664537</v>
      </c>
      <c r="H591" s="17"/>
      <c r="I591" s="21"/>
      <c r="J591" s="22"/>
      <c r="K591" s="17"/>
      <c r="L591" s="21"/>
      <c r="M591" s="22"/>
      <c r="N591" s="52">
        <f t="shared" si="144"/>
        <v>81.874965027569019</v>
      </c>
      <c r="O591" s="53">
        <f t="shared" si="145"/>
        <v>12.530798797993704</v>
      </c>
      <c r="P591" s="53">
        <f t="shared" si="146"/>
        <v>5.594236174437258</v>
      </c>
      <c r="Q591" t="s">
        <v>354</v>
      </c>
      <c r="R591" t="s">
        <v>350</v>
      </c>
      <c r="S591" s="36">
        <v>43841</v>
      </c>
      <c r="T591" s="4">
        <v>100</v>
      </c>
      <c r="U591" s="4">
        <f t="shared" si="135"/>
        <v>15.254237288135595</v>
      </c>
      <c r="V591" s="4">
        <f t="shared" si="136"/>
        <v>87.029831387808045</v>
      </c>
      <c r="W591" s="4">
        <f t="shared" si="137"/>
        <v>94.209612044006946</v>
      </c>
      <c r="X591" s="4">
        <f t="shared" si="138"/>
        <v>18.760556568185009</v>
      </c>
      <c r="Y591" s="4">
        <f t="shared" si="139"/>
        <v>90.536150667857456</v>
      </c>
      <c r="Z591" s="4">
        <f t="shared" si="140"/>
        <v>97.71593132405637</v>
      </c>
      <c r="AA591" s="4">
        <f t="shared" si="141"/>
        <v>-3.5063192800494143</v>
      </c>
      <c r="AB591" s="4">
        <f t="shared" si="142"/>
        <v>-3.5063192800494107</v>
      </c>
      <c r="AC591" s="4">
        <f t="shared" si="143"/>
        <v>-3.5063192800494249</v>
      </c>
      <c r="AD591" s="45" t="s">
        <v>410</v>
      </c>
      <c r="AF591">
        <v>1.39</v>
      </c>
      <c r="AG591">
        <v>3.08</v>
      </c>
      <c r="AH591" s="45" t="s">
        <v>497</v>
      </c>
      <c r="AI591" s="45" t="s">
        <v>460</v>
      </c>
    </row>
    <row r="592" spans="1:35" ht="15" x14ac:dyDescent="0.25">
      <c r="A592">
        <v>1.23</v>
      </c>
      <c r="B592">
        <v>6.69</v>
      </c>
      <c r="C592">
        <v>13.22</v>
      </c>
      <c r="D592" s="48">
        <f t="shared" si="147"/>
        <v>3.812792637671758E-2</v>
      </c>
      <c r="E592" s="49">
        <f>IF(OR($A592="",$B592="",$C592=""),"",A592*'MPTO_working_3-way'!$I591)</f>
        <v>1.2768973494433626</v>
      </c>
      <c r="F592" s="50">
        <f>IF(OR($A592="",$B592="",$C592=""),"",B592*'MPTO_working_3-way'!$I591)</f>
        <v>6.9450758274602409</v>
      </c>
      <c r="G592" s="51">
        <f>IF(OR($A592="",$B592="",$C592=""),"",C592*'MPTO_working_3-way'!$I591)</f>
        <v>13.724051186700207</v>
      </c>
      <c r="H592" s="17"/>
      <c r="I592" s="21"/>
      <c r="J592" s="22"/>
      <c r="K592" s="17"/>
      <c r="L592" s="21"/>
      <c r="M592" s="22"/>
      <c r="N592" s="52">
        <f t="shared" si="144"/>
        <v>78.314830901319482</v>
      </c>
      <c r="O592" s="53">
        <f t="shared" si="145"/>
        <v>14.398690883202237</v>
      </c>
      <c r="P592" s="53">
        <f t="shared" si="146"/>
        <v>7.2864782154782883</v>
      </c>
      <c r="Q592" t="s">
        <v>384</v>
      </c>
      <c r="R592" t="s">
        <v>355</v>
      </c>
      <c r="S592" s="36">
        <v>43841</v>
      </c>
      <c r="T592" s="4">
        <v>100</v>
      </c>
      <c r="U592" s="4">
        <f t="shared" si="135"/>
        <v>18.699186991869919</v>
      </c>
      <c r="V592" s="4">
        <f t="shared" si="136"/>
        <v>85.052316890881897</v>
      </c>
      <c r="W592" s="4">
        <f t="shared" si="137"/>
        <v>92.435703479576389</v>
      </c>
      <c r="X592" s="4">
        <f t="shared" si="138"/>
        <v>22.511979629541685</v>
      </c>
      <c r="Y592" s="4">
        <f t="shared" si="139"/>
        <v>88.865109528553674</v>
      </c>
      <c r="Z592" s="4">
        <f t="shared" si="140"/>
        <v>96.248496117248166</v>
      </c>
      <c r="AA592" s="4">
        <f t="shared" si="141"/>
        <v>-3.812792637671766</v>
      </c>
      <c r="AB592" s="4">
        <f t="shared" si="142"/>
        <v>-3.8127926376717767</v>
      </c>
      <c r="AC592" s="4">
        <f t="shared" si="143"/>
        <v>-3.8127926376717767</v>
      </c>
      <c r="AD592" s="45" t="s">
        <v>410</v>
      </c>
      <c r="AF592">
        <v>1.4</v>
      </c>
      <c r="AG592">
        <v>3.02</v>
      </c>
      <c r="AH592" s="45" t="s">
        <v>457</v>
      </c>
      <c r="AI592" s="45" t="s">
        <v>460</v>
      </c>
    </row>
    <row r="593" spans="1:35" ht="15" x14ac:dyDescent="0.25">
      <c r="A593">
        <v>2.29</v>
      </c>
      <c r="B593">
        <v>3.19</v>
      </c>
      <c r="C593">
        <v>3.6</v>
      </c>
      <c r="D593" s="48">
        <f t="shared" si="147"/>
        <v>2.793862430965266E-2</v>
      </c>
      <c r="E593" s="49">
        <f>IF(OR($A593="",$B593="",$C593=""),"",A593*'MPTO_working_3-way'!$I592)</f>
        <v>2.3539794496691044</v>
      </c>
      <c r="F593" s="50">
        <f>IF(OR($A593="",$B593="",$C593=""),"",B593*'MPTO_working_3-way'!$I592)</f>
        <v>3.2791242115477921</v>
      </c>
      <c r="G593" s="51">
        <f>IF(OR($A593="",$B593="",$C593=""),"",C593*'MPTO_working_3-way'!$I592)</f>
        <v>3.7005790475147498</v>
      </c>
      <c r="H593" s="17"/>
      <c r="I593" s="21"/>
      <c r="J593" s="22"/>
      <c r="K593" s="17"/>
      <c r="L593" s="21"/>
      <c r="M593" s="22"/>
      <c r="N593" s="52">
        <f t="shared" si="144"/>
        <v>42.481254462122372</v>
      </c>
      <c r="O593" s="53">
        <f t="shared" si="145"/>
        <v>30.495947560583136</v>
      </c>
      <c r="P593" s="53">
        <f t="shared" si="146"/>
        <v>27.022797977294506</v>
      </c>
      <c r="Q593" t="s">
        <v>145</v>
      </c>
      <c r="R593" t="s">
        <v>173</v>
      </c>
      <c r="S593" s="36">
        <v>43841</v>
      </c>
      <c r="T593" s="4">
        <v>100</v>
      </c>
      <c r="U593" s="4">
        <f t="shared" si="135"/>
        <v>56.331877729257641</v>
      </c>
      <c r="V593" s="4">
        <f t="shared" si="136"/>
        <v>68.652037617554868</v>
      </c>
      <c r="W593" s="4">
        <f t="shared" si="137"/>
        <v>72.222222222222229</v>
      </c>
      <c r="X593" s="4">
        <f t="shared" si="138"/>
        <v>59.125740160222918</v>
      </c>
      <c r="Y593" s="4">
        <f t="shared" si="139"/>
        <v>71.445900048520144</v>
      </c>
      <c r="Z593" s="4">
        <f t="shared" si="140"/>
        <v>75.016084653187505</v>
      </c>
      <c r="AA593" s="4">
        <f t="shared" si="141"/>
        <v>-2.7938624309652766</v>
      </c>
      <c r="AB593" s="4">
        <f t="shared" si="142"/>
        <v>-2.7938624309652766</v>
      </c>
      <c r="AC593" s="4">
        <f t="shared" si="143"/>
        <v>-2.7938624309652766</v>
      </c>
      <c r="AD593" s="45" t="s">
        <v>443</v>
      </c>
      <c r="AF593">
        <v>2.2799999999999998</v>
      </c>
      <c r="AG593">
        <v>1.68</v>
      </c>
      <c r="AH593" s="45" t="s">
        <v>455</v>
      </c>
      <c r="AI593" s="45" t="s">
        <v>461</v>
      </c>
    </row>
    <row r="594" spans="1:35" ht="15" x14ac:dyDescent="0.25">
      <c r="A594">
        <v>3.91</v>
      </c>
      <c r="B594">
        <v>2.87</v>
      </c>
      <c r="C594">
        <v>2.36</v>
      </c>
      <c r="D594" s="48">
        <f t="shared" si="147"/>
        <v>2.7915345011775727E-2</v>
      </c>
      <c r="E594" s="49">
        <f>IF(OR($A594="",$B594="",$C594=""),"",A594*'MPTO_working_3-way'!$I593)</f>
        <v>4.0191489989960436</v>
      </c>
      <c r="F594" s="50">
        <f>IF(OR($A594="",$B594="",$C594=""),"",B594*'MPTO_working_3-way'!$I593)</f>
        <v>2.9501170401837964</v>
      </c>
      <c r="G594" s="51">
        <f>IF(OR($A594="",$B594="",$C594=""),"",C594*'MPTO_working_3-way'!$I593)</f>
        <v>2.4258802142277904</v>
      </c>
      <c r="H594" s="17"/>
      <c r="I594" s="21"/>
      <c r="J594" s="22"/>
      <c r="K594" s="17"/>
      <c r="L594" s="21"/>
      <c r="M594" s="22"/>
      <c r="N594" s="52">
        <f t="shared" si="144"/>
        <v>24.880888970520708</v>
      </c>
      <c r="O594" s="53">
        <f t="shared" si="145"/>
        <v>33.896960235099641</v>
      </c>
      <c r="P594" s="53">
        <f t="shared" si="146"/>
        <v>41.222150794379651</v>
      </c>
      <c r="Q594" t="s">
        <v>171</v>
      </c>
      <c r="R594" t="s">
        <v>205</v>
      </c>
      <c r="S594" s="36">
        <v>43841</v>
      </c>
      <c r="T594" s="4">
        <v>100</v>
      </c>
      <c r="U594" s="4">
        <f t="shared" si="135"/>
        <v>74.424552429667528</v>
      </c>
      <c r="V594" s="4">
        <f t="shared" si="136"/>
        <v>65.156794425087099</v>
      </c>
      <c r="W594" s="4">
        <f t="shared" si="137"/>
        <v>57.627118644067799</v>
      </c>
      <c r="X594" s="4">
        <f t="shared" si="138"/>
        <v>77.216086930845094</v>
      </c>
      <c r="Y594" s="4">
        <f t="shared" si="139"/>
        <v>67.948328926264693</v>
      </c>
      <c r="Z594" s="4">
        <f t="shared" si="140"/>
        <v>60.418653145245372</v>
      </c>
      <c r="AA594" s="4">
        <f t="shared" si="141"/>
        <v>-2.7915345011775656</v>
      </c>
      <c r="AB594" s="4">
        <f t="shared" si="142"/>
        <v>-2.7915345011775941</v>
      </c>
      <c r="AC594" s="4">
        <f t="shared" si="143"/>
        <v>-2.7915345011775727</v>
      </c>
      <c r="AD594" s="45" t="s">
        <v>443</v>
      </c>
      <c r="AF594">
        <v>2.4700000000000002</v>
      </c>
      <c r="AG594">
        <v>1.59</v>
      </c>
      <c r="AH594" s="45" t="s">
        <v>455</v>
      </c>
      <c r="AI594" s="45" t="s">
        <v>461</v>
      </c>
    </row>
    <row r="595" spans="1:35" ht="15" x14ac:dyDescent="0.25">
      <c r="A595">
        <v>1.42</v>
      </c>
      <c r="B595">
        <v>4.75</v>
      </c>
      <c r="C595">
        <v>8.5299999999999994</v>
      </c>
      <c r="D595" s="48">
        <f t="shared" si="147"/>
        <v>3.19849621577184E-2</v>
      </c>
      <c r="E595" s="49">
        <f>IF(OR($A595="",$B595="",$C595=""),"",A595*'MPTO_working_3-way'!$I594)</f>
        <v>1.46541864626396</v>
      </c>
      <c r="F595" s="50">
        <f>IF(OR($A595="",$B595="",$C595=""),"",B595*'MPTO_working_3-way'!$I594)</f>
        <v>4.9019285702491624</v>
      </c>
      <c r="G595" s="51">
        <f>IF(OR($A595="",$B595="",$C595=""),"",C595*'MPTO_working_3-way'!$I594)</f>
        <v>8.8028317272053371</v>
      </c>
      <c r="H595" s="17"/>
      <c r="I595" s="21"/>
      <c r="J595" s="22"/>
      <c r="K595" s="17"/>
      <c r="L595" s="21"/>
      <c r="M595" s="22"/>
      <c r="N595" s="52">
        <f t="shared" si="144"/>
        <v>68.239885069667253</v>
      </c>
      <c r="O595" s="53">
        <f t="shared" si="145"/>
        <v>20.400134062932104</v>
      </c>
      <c r="P595" s="53">
        <f t="shared" si="146"/>
        <v>11.359980867400644</v>
      </c>
      <c r="Q595" t="s">
        <v>172</v>
      </c>
      <c r="R595" t="s">
        <v>146</v>
      </c>
      <c r="S595" s="36">
        <v>43841</v>
      </c>
      <c r="T595" s="4">
        <v>100</v>
      </c>
      <c r="U595" s="4">
        <f t="shared" si="135"/>
        <v>29.577464788732396</v>
      </c>
      <c r="V595" s="4">
        <f t="shared" si="136"/>
        <v>78.94736842105263</v>
      </c>
      <c r="W595" s="4">
        <f t="shared" si="137"/>
        <v>88.276670574443145</v>
      </c>
      <c r="X595" s="4">
        <f t="shared" si="138"/>
        <v>32.775961004504225</v>
      </c>
      <c r="Y595" s="4">
        <f t="shared" si="139"/>
        <v>82.14586463682447</v>
      </c>
      <c r="Z595" s="4">
        <f t="shared" si="140"/>
        <v>91.475166790214985</v>
      </c>
      <c r="AA595" s="4">
        <f t="shared" si="141"/>
        <v>-3.1984962157718293</v>
      </c>
      <c r="AB595" s="4">
        <f t="shared" si="142"/>
        <v>-3.19849621577184</v>
      </c>
      <c r="AC595" s="4">
        <f t="shared" si="143"/>
        <v>-3.19849621577184</v>
      </c>
      <c r="AD595" s="45" t="s">
        <v>411</v>
      </c>
      <c r="AF595">
        <v>1.95</v>
      </c>
      <c r="AG595">
        <v>1.93</v>
      </c>
      <c r="AH595" s="45" t="s">
        <v>497</v>
      </c>
      <c r="AI595" s="45" t="s">
        <v>460</v>
      </c>
    </row>
    <row r="596" spans="1:35" ht="15" x14ac:dyDescent="0.25">
      <c r="A596">
        <v>11.6</v>
      </c>
      <c r="B596">
        <v>5.61</v>
      </c>
      <c r="C596">
        <v>1.3</v>
      </c>
      <c r="D596" s="48">
        <f t="shared" si="147"/>
        <v>3.3690785212083352E-2</v>
      </c>
      <c r="E596" s="49">
        <f>IF(OR($A596="",$B596="",$C596=""),"",A596*'MPTO_working_3-way'!$I595)</f>
        <v>11.990813108460166</v>
      </c>
      <c r="F596" s="50">
        <f>IF(OR($A596="",$B596="",$C596=""),"",B596*'MPTO_working_3-way'!$I595)</f>
        <v>5.7990053050397883</v>
      </c>
      <c r="G596" s="51">
        <f>IF(OR($A596="",$B596="",$C596=""),"",C596*'MPTO_working_3-way'!$I595)</f>
        <v>1.3437980207757083</v>
      </c>
      <c r="H596" s="17"/>
      <c r="I596" s="21"/>
      <c r="J596" s="22"/>
      <c r="K596" s="17"/>
      <c r="L596" s="21"/>
      <c r="M596" s="22"/>
      <c r="N596" s="52">
        <f t="shared" si="144"/>
        <v>8.3397180070669759</v>
      </c>
      <c r="O596" s="53">
        <f t="shared" si="145"/>
        <v>17.244336699104622</v>
      </c>
      <c r="P596" s="53">
        <f t="shared" si="146"/>
        <v>74.415945293828415</v>
      </c>
      <c r="Q596" t="s">
        <v>505</v>
      </c>
      <c r="R596" t="s">
        <v>218</v>
      </c>
      <c r="S596" s="36">
        <v>43841</v>
      </c>
      <c r="T596" s="4">
        <v>100</v>
      </c>
      <c r="U596" s="4">
        <f t="shared" si="135"/>
        <v>91.379310344827587</v>
      </c>
      <c r="V596" s="4">
        <f t="shared" si="136"/>
        <v>82.174688057040996</v>
      </c>
      <c r="W596" s="4">
        <f t="shared" si="137"/>
        <v>23.076923076923073</v>
      </c>
      <c r="X596" s="4">
        <f t="shared" si="138"/>
        <v>94.74838886603591</v>
      </c>
      <c r="Y596" s="4">
        <f t="shared" si="139"/>
        <v>85.543766578249333</v>
      </c>
      <c r="Z596" s="4">
        <f t="shared" si="140"/>
        <v>26.446001598131417</v>
      </c>
      <c r="AA596" s="4">
        <f t="shared" si="141"/>
        <v>-3.3690785212083227</v>
      </c>
      <c r="AB596" s="4">
        <f t="shared" si="142"/>
        <v>-3.369078521208337</v>
      </c>
      <c r="AC596" s="4">
        <f t="shared" si="143"/>
        <v>-3.3690785212083441</v>
      </c>
      <c r="AD596" s="45" t="s">
        <v>411</v>
      </c>
      <c r="AF596">
        <v>1.74</v>
      </c>
      <c r="AG596">
        <v>2.19</v>
      </c>
      <c r="AH596" s="45" t="s">
        <v>464</v>
      </c>
      <c r="AI596" s="45" t="s">
        <v>461</v>
      </c>
    </row>
    <row r="597" spans="1:35" ht="15" x14ac:dyDescent="0.25">
      <c r="A597">
        <v>1.48</v>
      </c>
      <c r="B597">
        <v>4.54</v>
      </c>
      <c r="C597">
        <v>7.79</v>
      </c>
      <c r="D597" s="48">
        <f t="shared" si="147"/>
        <v>2.4309697605971348E-2</v>
      </c>
      <c r="E597" s="49">
        <f>IF(OR($A597="",$B597="",$C597=""),"",A597*'MPTO_working_3-way'!$I596)</f>
        <v>1.5159783524568375</v>
      </c>
      <c r="F597" s="50">
        <f>IF(OR($A597="",$B597="",$C597=""),"",B597*'MPTO_working_3-way'!$I596)</f>
        <v>4.6503660271311098</v>
      </c>
      <c r="G597" s="51">
        <f>IF(OR($A597="",$B597="",$C597=""),"",C597*'MPTO_working_3-way'!$I596)</f>
        <v>7.9793725443505172</v>
      </c>
      <c r="H597" s="17"/>
      <c r="I597" s="21"/>
      <c r="J597" s="22"/>
      <c r="K597" s="17"/>
      <c r="L597" s="21"/>
      <c r="M597" s="22"/>
      <c r="N597" s="52">
        <f t="shared" si="144"/>
        <v>65.964002611209565</v>
      </c>
      <c r="O597" s="53">
        <f t="shared" si="145"/>
        <v>21.503683670614571</v>
      </c>
      <c r="P597" s="53">
        <f t="shared" si="146"/>
        <v>12.532313718175885</v>
      </c>
      <c r="Q597" t="s">
        <v>110</v>
      </c>
      <c r="R597" t="s">
        <v>59</v>
      </c>
      <c r="S597" s="36">
        <v>43841</v>
      </c>
      <c r="T597" s="4">
        <v>100</v>
      </c>
      <c r="U597" s="4">
        <f t="shared" si="135"/>
        <v>32.432432432432435</v>
      </c>
      <c r="V597" s="4">
        <f t="shared" si="136"/>
        <v>77.973568281938327</v>
      </c>
      <c r="W597" s="4">
        <f t="shared" si="137"/>
        <v>87.163029525032087</v>
      </c>
      <c r="X597" s="4">
        <f t="shared" si="138"/>
        <v>34.863402193029579</v>
      </c>
      <c r="Y597" s="4">
        <f t="shared" si="139"/>
        <v>80.404538042535464</v>
      </c>
      <c r="Z597" s="4">
        <f t="shared" si="140"/>
        <v>89.593999285629238</v>
      </c>
      <c r="AA597" s="4">
        <f t="shared" si="141"/>
        <v>-2.4309697605971436</v>
      </c>
      <c r="AB597" s="4">
        <f t="shared" si="142"/>
        <v>-2.4309697605971365</v>
      </c>
      <c r="AC597" s="4">
        <f t="shared" si="143"/>
        <v>-2.4309697605971508</v>
      </c>
      <c r="AD597" s="45" t="s">
        <v>411</v>
      </c>
      <c r="AF597">
        <v>2.0099999999999998</v>
      </c>
      <c r="AG597">
        <v>1.9</v>
      </c>
      <c r="AH597" s="45" t="s">
        <v>459</v>
      </c>
      <c r="AI597" s="45" t="s">
        <v>460</v>
      </c>
    </row>
    <row r="598" spans="1:35" ht="15" x14ac:dyDescent="0.25">
      <c r="A598">
        <v>3.11</v>
      </c>
      <c r="B598">
        <v>3.33</v>
      </c>
      <c r="C598">
        <v>2.5</v>
      </c>
      <c r="D598" s="48">
        <f t="shared" si="147"/>
        <v>2.1843708660429062E-2</v>
      </c>
      <c r="E598" s="49">
        <f>IF(OR($A598="",$B598="",$C598=""),"",A598*'MPTO_working_3-way'!$I597)</f>
        <v>3.1779339339339341</v>
      </c>
      <c r="F598" s="50">
        <f>IF(OR($A598="",$B598="",$C598=""),"",B598*'MPTO_working_3-way'!$I597)</f>
        <v>3.4027395498392288</v>
      </c>
      <c r="G598" s="51">
        <f>IF(OR($A598="",$B598="",$C598=""),"",C598*'MPTO_working_3-way'!$I597)</f>
        <v>2.5546092716510724</v>
      </c>
      <c r="H598" s="17"/>
      <c r="I598" s="21"/>
      <c r="J598" s="22"/>
      <c r="K598" s="17"/>
      <c r="L598" s="21"/>
      <c r="M598" s="22"/>
      <c r="N598" s="52">
        <f t="shared" si="144"/>
        <v>31.466985179333467</v>
      </c>
      <c r="O598" s="53">
        <f t="shared" si="145"/>
        <v>29.388085257575696</v>
      </c>
      <c r="P598" s="53">
        <f t="shared" si="146"/>
        <v>39.144929563090827</v>
      </c>
      <c r="Q598" t="s">
        <v>56</v>
      </c>
      <c r="R598" t="s">
        <v>176</v>
      </c>
      <c r="S598" s="36">
        <v>43841</v>
      </c>
      <c r="T598" s="4">
        <v>100</v>
      </c>
      <c r="U598" s="4">
        <f t="shared" si="135"/>
        <v>67.845659163987136</v>
      </c>
      <c r="V598" s="4">
        <f t="shared" si="136"/>
        <v>69.969969969969966</v>
      </c>
      <c r="W598" s="4">
        <f t="shared" si="137"/>
        <v>60</v>
      </c>
      <c r="X598" s="4">
        <f t="shared" si="138"/>
        <v>70.030030030030034</v>
      </c>
      <c r="Y598" s="4">
        <f t="shared" si="139"/>
        <v>72.154340836012864</v>
      </c>
      <c r="Z598" s="4">
        <f t="shared" si="140"/>
        <v>62.18437086604289</v>
      </c>
      <c r="AA598" s="4">
        <f t="shared" si="141"/>
        <v>-2.1843708660428973</v>
      </c>
      <c r="AB598" s="4">
        <f t="shared" si="142"/>
        <v>-2.1843708660428973</v>
      </c>
      <c r="AC598" s="4">
        <f t="shared" si="143"/>
        <v>-2.1843708660428902</v>
      </c>
      <c r="AD598" s="45" t="s">
        <v>411</v>
      </c>
      <c r="AF598">
        <v>2.2400000000000002</v>
      </c>
      <c r="AG598">
        <v>1.71</v>
      </c>
      <c r="AH598" s="45" t="s">
        <v>496</v>
      </c>
      <c r="AI598" s="45" t="s">
        <v>460</v>
      </c>
    </row>
    <row r="599" spans="1:35" ht="15" x14ac:dyDescent="0.25">
      <c r="A599">
        <v>2.31</v>
      </c>
      <c r="B599">
        <v>3.33</v>
      </c>
      <c r="C599">
        <v>3.46</v>
      </c>
      <c r="D599" s="48">
        <f t="shared" si="147"/>
        <v>2.2218074241195707E-2</v>
      </c>
      <c r="E599" s="49">
        <f>IF(OR($A599="",$B599="",$C599=""),"",A599*'MPTO_working_3-way'!$I598)</f>
        <v>2.3613237514971623</v>
      </c>
      <c r="F599" s="50">
        <f>IF(OR($A599="",$B599="",$C599=""),"",B599*'MPTO_working_3-way'!$I598)</f>
        <v>3.4039861872231816</v>
      </c>
      <c r="G599" s="51">
        <f>IF(OR($A599="",$B599="",$C599=""),"",C599*'MPTO_working_3-way'!$I598)</f>
        <v>3.5368745368745369</v>
      </c>
      <c r="H599" s="17"/>
      <c r="I599" s="21"/>
      <c r="J599" s="22"/>
      <c r="K599" s="17"/>
      <c r="L599" s="21"/>
      <c r="M599" s="22"/>
      <c r="N599" s="52">
        <f t="shared" si="144"/>
        <v>42.349127237040868</v>
      </c>
      <c r="O599" s="53">
        <f t="shared" si="145"/>
        <v>29.377322497767093</v>
      </c>
      <c r="P599" s="53">
        <f t="shared" si="146"/>
        <v>28.273550265192032</v>
      </c>
      <c r="Q599" t="s">
        <v>177</v>
      </c>
      <c r="R599" t="s">
        <v>153</v>
      </c>
      <c r="S599" s="36">
        <v>43841</v>
      </c>
      <c r="T599" s="4">
        <v>100</v>
      </c>
      <c r="U599" s="4">
        <f t="shared" si="135"/>
        <v>56.709956709956707</v>
      </c>
      <c r="V599" s="4">
        <f t="shared" si="136"/>
        <v>69.969969969969966</v>
      </c>
      <c r="W599" s="4">
        <f t="shared" si="137"/>
        <v>71.098265895953759</v>
      </c>
      <c r="X599" s="4">
        <f t="shared" si="138"/>
        <v>58.931764134076282</v>
      </c>
      <c r="Y599" s="4">
        <f t="shared" si="139"/>
        <v>72.191777394089527</v>
      </c>
      <c r="Z599" s="4">
        <f t="shared" si="140"/>
        <v>73.32007332007332</v>
      </c>
      <c r="AA599" s="4">
        <f t="shared" si="141"/>
        <v>-2.2218074241195751</v>
      </c>
      <c r="AB599" s="4">
        <f t="shared" si="142"/>
        <v>-2.2218074241195609</v>
      </c>
      <c r="AC599" s="4">
        <f t="shared" si="143"/>
        <v>-2.2218074241195609</v>
      </c>
      <c r="AD599" s="45" t="s">
        <v>443</v>
      </c>
      <c r="AF599">
        <v>2.23</v>
      </c>
      <c r="AG599">
        <v>1.72</v>
      </c>
      <c r="AH599" s="45" t="s">
        <v>405</v>
      </c>
      <c r="AI599" s="45" t="s">
        <v>460</v>
      </c>
    </row>
    <row r="600" spans="1:35" ht="15" x14ac:dyDescent="0.25">
      <c r="A600">
        <v>3.39</v>
      </c>
      <c r="B600">
        <v>2.99</v>
      </c>
      <c r="C600">
        <v>2.5499999999999998</v>
      </c>
      <c r="D600" s="48">
        <f t="shared" si="147"/>
        <v>2.1590274017678102E-2</v>
      </c>
      <c r="E600" s="49">
        <f>IF(OR($A600="",$B600="",$C600=""),"",A600*'MPTO_working_3-way'!$I599)</f>
        <v>3.4631910289199288</v>
      </c>
      <c r="F600" s="50">
        <f>IF(OR($A600="",$B600="",$C600=""),"",B600*'MPTO_working_3-way'!$I599)</f>
        <v>3.0545549193128578</v>
      </c>
      <c r="G600" s="51">
        <f>IF(OR($A600="",$B600="",$C600=""),"",C600*'MPTO_working_3-way'!$I599)</f>
        <v>2.6050551987450792</v>
      </c>
      <c r="H600" s="17"/>
      <c r="I600" s="21"/>
      <c r="J600" s="22"/>
      <c r="K600" s="17"/>
      <c r="L600" s="21"/>
      <c r="M600" s="22"/>
      <c r="N600" s="52">
        <f t="shared" si="144"/>
        <v>28.875103673154051</v>
      </c>
      <c r="O600" s="53">
        <f t="shared" si="145"/>
        <v>32.737993796652923</v>
      </c>
      <c r="P600" s="53">
        <f t="shared" si="146"/>
        <v>38.386902530193034</v>
      </c>
      <c r="Q600" t="s">
        <v>54</v>
      </c>
      <c r="R600" t="s">
        <v>112</v>
      </c>
      <c r="S600" s="36">
        <v>43841</v>
      </c>
      <c r="T600" s="4">
        <v>100</v>
      </c>
      <c r="U600" s="4">
        <f t="shared" si="135"/>
        <v>70.501474926253692</v>
      </c>
      <c r="V600" s="4">
        <f t="shared" si="136"/>
        <v>66.555183946488299</v>
      </c>
      <c r="W600" s="4">
        <f t="shared" si="137"/>
        <v>60.784313725490193</v>
      </c>
      <c r="X600" s="4">
        <f t="shared" si="138"/>
        <v>72.660502328021508</v>
      </c>
      <c r="Y600" s="4">
        <f t="shared" si="139"/>
        <v>68.714211348256129</v>
      </c>
      <c r="Z600" s="4">
        <f t="shared" si="140"/>
        <v>62.943341127258009</v>
      </c>
      <c r="AA600" s="4">
        <f t="shared" si="141"/>
        <v>-2.1590274017678155</v>
      </c>
      <c r="AB600" s="4">
        <f t="shared" si="142"/>
        <v>-2.1590274017678297</v>
      </c>
      <c r="AC600" s="4">
        <f t="shared" si="143"/>
        <v>-2.1590274017678155</v>
      </c>
      <c r="AD600" s="45" t="s">
        <v>410</v>
      </c>
      <c r="AF600">
        <v>2.95</v>
      </c>
      <c r="AG600">
        <v>1.44</v>
      </c>
      <c r="AH600" s="45" t="s">
        <v>462</v>
      </c>
      <c r="AI600" s="45" t="s">
        <v>460</v>
      </c>
    </row>
    <row r="601" spans="1:35" ht="15" x14ac:dyDescent="0.25">
      <c r="A601">
        <v>2.11</v>
      </c>
      <c r="B601">
        <v>2.94</v>
      </c>
      <c r="C601">
        <v>4.43</v>
      </c>
      <c r="D601" s="48">
        <f t="shared" si="147"/>
        <v>3.9803338022380563E-2</v>
      </c>
      <c r="E601" s="49">
        <f>IF(OR($A601="",$B601="",$C601=""),"",A601*'MPTO_working_3-way'!$I600)</f>
        <v>2.1939850432272228</v>
      </c>
      <c r="F601" s="50">
        <f>IF(OR($A601="",$B601="",$C601=""),"",B601*'MPTO_working_3-way'!$I600)</f>
        <v>3.057021813785799</v>
      </c>
      <c r="G601" s="51">
        <f>IF(OR($A601="",$B601="",$C601=""),"",C601*'MPTO_working_3-way'!$I600)</f>
        <v>4.6063287874391454</v>
      </c>
      <c r="H601" s="17"/>
      <c r="I601" s="21"/>
      <c r="J601" s="22"/>
      <c r="K601" s="17"/>
      <c r="L601" s="21"/>
      <c r="M601" s="22"/>
      <c r="N601" s="52">
        <f t="shared" si="144"/>
        <v>45.579162131800992</v>
      </c>
      <c r="O601" s="53">
        <f t="shared" si="145"/>
        <v>32.711575543571456</v>
      </c>
      <c r="P601" s="53">
        <f t="shared" si="146"/>
        <v>21.709262324627563</v>
      </c>
      <c r="Q601" t="s">
        <v>151</v>
      </c>
      <c r="R601" t="s">
        <v>58</v>
      </c>
      <c r="S601" s="36">
        <v>43841</v>
      </c>
      <c r="T601" s="4">
        <v>100</v>
      </c>
      <c r="U601" s="4">
        <f t="shared" si="135"/>
        <v>52.606635071090047</v>
      </c>
      <c r="V601" s="4">
        <f t="shared" si="136"/>
        <v>65.986394557823132</v>
      </c>
      <c r="W601" s="4">
        <f t="shared" si="137"/>
        <v>77.426636568848764</v>
      </c>
      <c r="X601" s="4">
        <f t="shared" si="138"/>
        <v>56.586968873328111</v>
      </c>
      <c r="Y601" s="4">
        <f t="shared" si="139"/>
        <v>69.966728360061197</v>
      </c>
      <c r="Z601" s="4">
        <f t="shared" si="140"/>
        <v>81.406970371086814</v>
      </c>
      <c r="AA601" s="4">
        <f t="shared" si="141"/>
        <v>-3.9803338022380643</v>
      </c>
      <c r="AB601" s="4">
        <f t="shared" si="142"/>
        <v>-3.9803338022380643</v>
      </c>
      <c r="AC601" s="4">
        <f t="shared" si="143"/>
        <v>-3.9803338022380501</v>
      </c>
      <c r="AD601" s="45" t="s">
        <v>443</v>
      </c>
      <c r="AF601">
        <v>2.82</v>
      </c>
      <c r="AG601">
        <v>1.44</v>
      </c>
      <c r="AH601" s="45" t="s">
        <v>406</v>
      </c>
      <c r="AI601" s="45" t="s">
        <v>460</v>
      </c>
    </row>
    <row r="602" spans="1:35" ht="15" x14ac:dyDescent="0.25">
      <c r="A602">
        <v>3.02</v>
      </c>
      <c r="B602">
        <v>2.89</v>
      </c>
      <c r="C602">
        <v>2.77</v>
      </c>
      <c r="D602" s="48">
        <f t="shared" si="147"/>
        <v>3.8157419385154157E-2</v>
      </c>
      <c r="E602" s="49">
        <f>IF(OR($A602="",$B602="",$C602=""),"",A602*'MPTO_working_3-way'!$I601)</f>
        <v>3.1352354065431656</v>
      </c>
      <c r="F602" s="50">
        <f>IF(OR($A602="",$B602="",$C602=""),"",B602*'MPTO_working_3-way'!$I601)</f>
        <v>3.0002749420230956</v>
      </c>
      <c r="G602" s="51">
        <f>IF(OR($A602="",$B602="",$C602=""),"",C602*'MPTO_working_3-way'!$I601)</f>
        <v>2.875696051696877</v>
      </c>
      <c r="H602" s="17"/>
      <c r="I602" s="21"/>
      <c r="J602" s="22"/>
      <c r="K602" s="17"/>
      <c r="L602" s="21"/>
      <c r="M602" s="22"/>
      <c r="N602" s="52">
        <f t="shared" si="144"/>
        <v>31.895531605474424</v>
      </c>
      <c r="O602" s="53">
        <f t="shared" si="145"/>
        <v>33.330278701914452</v>
      </c>
      <c r="P602" s="53">
        <f t="shared" si="146"/>
        <v>34.77418969261111</v>
      </c>
      <c r="Q602" t="s">
        <v>163</v>
      </c>
      <c r="R602" t="s">
        <v>152</v>
      </c>
      <c r="S602" s="36">
        <v>43841</v>
      </c>
      <c r="T602" s="4">
        <v>100</v>
      </c>
      <c r="U602" s="4">
        <f t="shared" si="135"/>
        <v>66.88741721854305</v>
      </c>
      <c r="V602" s="4">
        <f t="shared" si="136"/>
        <v>65.397923875432525</v>
      </c>
      <c r="W602" s="4">
        <f t="shared" si="137"/>
        <v>63.898916967509031</v>
      </c>
      <c r="X602" s="4">
        <f t="shared" si="138"/>
        <v>70.703159157058451</v>
      </c>
      <c r="Y602" s="4">
        <f t="shared" si="139"/>
        <v>69.213665813947927</v>
      </c>
      <c r="Z602" s="4">
        <f t="shared" si="140"/>
        <v>67.714658906024425</v>
      </c>
      <c r="AA602" s="4">
        <f t="shared" si="141"/>
        <v>-3.8157419385154014</v>
      </c>
      <c r="AB602" s="4">
        <f t="shared" si="142"/>
        <v>-3.8157419385154014</v>
      </c>
      <c r="AC602" s="4">
        <f t="shared" si="143"/>
        <v>-3.8157419385153943</v>
      </c>
      <c r="AD602" s="45" t="s">
        <v>443</v>
      </c>
      <c r="AF602">
        <v>2.67</v>
      </c>
      <c r="AG602">
        <v>1.5</v>
      </c>
      <c r="AH602" s="45" t="s">
        <v>449</v>
      </c>
      <c r="AI602" s="45" t="s">
        <v>460</v>
      </c>
    </row>
    <row r="603" spans="1:35" ht="15" x14ac:dyDescent="0.25">
      <c r="A603">
        <v>2.58</v>
      </c>
      <c r="B603">
        <v>2.67</v>
      </c>
      <c r="C603">
        <v>3.62</v>
      </c>
      <c r="D603" s="48">
        <f t="shared" si="147"/>
        <v>3.8371828353450654E-2</v>
      </c>
      <c r="E603" s="49">
        <f>IF(OR($A603="",$B603="",$C603=""),"",A603*'MPTO_working_3-way'!$I602)</f>
        <v>2.6789993171519026</v>
      </c>
      <c r="F603" s="50">
        <f>IF(OR($A603="",$B603="",$C603=""),"",B603*'MPTO_working_3-way'!$I602)</f>
        <v>2.7724527817037132</v>
      </c>
      <c r="G603" s="51">
        <f>IF(OR($A603="",$B603="",$C603=""),"",C603*'MPTO_working_3-way'!$I602)</f>
        <v>3.7589060186394914</v>
      </c>
      <c r="H603" s="17"/>
      <c r="I603" s="21"/>
      <c r="J603" s="22"/>
      <c r="K603" s="17"/>
      <c r="L603" s="21"/>
      <c r="M603" s="22"/>
      <c r="N603" s="52">
        <f t="shared" si="144"/>
        <v>37.327370469923068</v>
      </c>
      <c r="O603" s="53">
        <f t="shared" si="145"/>
        <v>36.069144499026784</v>
      </c>
      <c r="P603" s="53">
        <f t="shared" si="146"/>
        <v>26.603485031050145</v>
      </c>
      <c r="Q603" t="s">
        <v>60</v>
      </c>
      <c r="R603" t="s">
        <v>162</v>
      </c>
      <c r="S603" s="36">
        <v>43841</v>
      </c>
      <c r="T603" s="4">
        <v>100</v>
      </c>
      <c r="U603" s="4">
        <f t="shared" si="135"/>
        <v>61.240310077519375</v>
      </c>
      <c r="V603" s="4">
        <f t="shared" si="136"/>
        <v>62.546816479400754</v>
      </c>
      <c r="W603" s="4">
        <f t="shared" si="137"/>
        <v>72.375690607734811</v>
      </c>
      <c r="X603" s="4">
        <f t="shared" si="138"/>
        <v>65.077492912864443</v>
      </c>
      <c r="Y603" s="4">
        <f t="shared" si="139"/>
        <v>66.383999314745807</v>
      </c>
      <c r="Z603" s="4">
        <f t="shared" si="140"/>
        <v>76.212873443079872</v>
      </c>
      <c r="AA603" s="4">
        <f t="shared" si="141"/>
        <v>-3.8371828353450681</v>
      </c>
      <c r="AB603" s="4">
        <f t="shared" si="142"/>
        <v>-3.8371828353450539</v>
      </c>
      <c r="AC603" s="4">
        <f t="shared" si="143"/>
        <v>-3.837182835345061</v>
      </c>
      <c r="AD603" s="45" t="s">
        <v>443</v>
      </c>
      <c r="AF603">
        <v>2.92</v>
      </c>
      <c r="AG603">
        <v>1.42</v>
      </c>
      <c r="AH603" s="45" t="s">
        <v>405</v>
      </c>
      <c r="AI603" s="45" t="s">
        <v>460</v>
      </c>
    </row>
    <row r="604" spans="1:35" ht="15" x14ac:dyDescent="0.25">
      <c r="A604">
        <v>1.83</v>
      </c>
      <c r="B604">
        <v>3.28</v>
      </c>
      <c r="C604">
        <v>5.21</v>
      </c>
      <c r="D604" s="48">
        <f t="shared" si="147"/>
        <v>4.3264715866692338E-2</v>
      </c>
      <c r="E604" s="49">
        <f>IF(OR($A604="",$B604="",$C604=""),"",A604*'MPTO_working_3-way'!$I603)</f>
        <v>1.9091744300360471</v>
      </c>
      <c r="F604" s="50">
        <f>IF(OR($A604="",$B604="",$C604=""),"",B604*'MPTO_working_3-way'!$I603)</f>
        <v>3.4219082680427508</v>
      </c>
      <c r="G604" s="51">
        <f>IF(OR($A604="",$B604="",$C604=""),"",C604*'MPTO_working_3-way'!$I603)</f>
        <v>5.4354091696654674</v>
      </c>
      <c r="H604" s="17"/>
      <c r="I604" s="21"/>
      <c r="J604" s="22"/>
      <c r="K604" s="17"/>
      <c r="L604" s="21"/>
      <c r="M604" s="22"/>
      <c r="N604" s="52">
        <f t="shared" si="144"/>
        <v>52.378660863435044</v>
      </c>
      <c r="O604" s="53">
        <f t="shared" si="145"/>
        <v>29.223460176855525</v>
      </c>
      <c r="P604" s="53">
        <f t="shared" si="146"/>
        <v>18.397878959709431</v>
      </c>
      <c r="Q604" t="s">
        <v>122</v>
      </c>
      <c r="R604" t="s">
        <v>493</v>
      </c>
      <c r="S604" s="36">
        <v>43841</v>
      </c>
      <c r="T604" s="4">
        <v>100</v>
      </c>
      <c r="U604" s="4">
        <f t="shared" si="135"/>
        <v>45.355191256830594</v>
      </c>
      <c r="V604" s="4">
        <f t="shared" si="136"/>
        <v>69.512195121951223</v>
      </c>
      <c r="W604" s="4">
        <f t="shared" si="137"/>
        <v>80.806142034548941</v>
      </c>
      <c r="X604" s="4">
        <f t="shared" si="138"/>
        <v>49.681662843499836</v>
      </c>
      <c r="Y604" s="4">
        <f t="shared" si="139"/>
        <v>73.838666708620451</v>
      </c>
      <c r="Z604" s="4">
        <f t="shared" si="140"/>
        <v>85.132613621218184</v>
      </c>
      <c r="AA604" s="4">
        <f t="shared" si="141"/>
        <v>-4.3264715866692427</v>
      </c>
      <c r="AB604" s="4">
        <f t="shared" si="142"/>
        <v>-4.3264715866692285</v>
      </c>
      <c r="AC604" s="4">
        <f t="shared" si="143"/>
        <v>-4.3264715866692427</v>
      </c>
      <c r="AD604" s="45" t="s">
        <v>498</v>
      </c>
      <c r="AF604">
        <v>2.4700000000000002</v>
      </c>
      <c r="AG604">
        <v>1.56</v>
      </c>
      <c r="AH604" s="45" t="s">
        <v>466</v>
      </c>
      <c r="AI604" s="45" t="s">
        <v>460</v>
      </c>
    </row>
    <row r="605" spans="1:35" ht="15" x14ac:dyDescent="0.25">
      <c r="A605">
        <v>3.57</v>
      </c>
      <c r="B605">
        <v>3.13</v>
      </c>
      <c r="C605">
        <v>2.2799999999999998</v>
      </c>
      <c r="D605" s="48">
        <f t="shared" si="147"/>
        <v>3.8197353937371226E-2</v>
      </c>
      <c r="E605" s="49">
        <f>IF(OR($A605="",$B605="",$C605=""),"",A605*'MPTO_working_3-way'!$I604)</f>
        <v>3.7063645535564151</v>
      </c>
      <c r="F605" s="50">
        <f>IF(OR($A605="",$B605="",$C605=""),"",B605*'MPTO_working_3-way'!$I604)</f>
        <v>3.2495577178239716</v>
      </c>
      <c r="G605" s="51">
        <f>IF(OR($A605="",$B605="",$C605=""),"",C605*'MPTO_working_3-way'!$I604)</f>
        <v>2.3670899669772063</v>
      </c>
      <c r="H605" s="17"/>
      <c r="I605" s="21"/>
      <c r="J605" s="22"/>
      <c r="K605" s="17"/>
      <c r="L605" s="21"/>
      <c r="M605" s="22"/>
      <c r="N605" s="52">
        <f t="shared" si="144"/>
        <v>26.980616330373042</v>
      </c>
      <c r="O605" s="53">
        <f t="shared" si="145"/>
        <v>30.773418626016536</v>
      </c>
      <c r="P605" s="53">
        <f t="shared" si="146"/>
        <v>42.245965043610418</v>
      </c>
      <c r="Q605" t="s">
        <v>123</v>
      </c>
      <c r="R605" t="s">
        <v>158</v>
      </c>
      <c r="S605" s="36">
        <v>43841</v>
      </c>
      <c r="T605" s="4">
        <v>100</v>
      </c>
      <c r="U605" s="4">
        <f t="shared" si="135"/>
        <v>71.988795518207283</v>
      </c>
      <c r="V605" s="4">
        <f t="shared" si="136"/>
        <v>68.051118210862612</v>
      </c>
      <c r="W605" s="4">
        <f t="shared" si="137"/>
        <v>56.140350877192972</v>
      </c>
      <c r="X605" s="4">
        <f t="shared" si="138"/>
        <v>75.808530911944388</v>
      </c>
      <c r="Y605" s="4">
        <f t="shared" si="139"/>
        <v>71.870853604599745</v>
      </c>
      <c r="Z605" s="4">
        <f t="shared" si="140"/>
        <v>59.960086270930105</v>
      </c>
      <c r="AA605" s="4">
        <f t="shared" si="141"/>
        <v>-3.8197353937371048</v>
      </c>
      <c r="AB605" s="4">
        <f t="shared" si="142"/>
        <v>-3.8197353937371332</v>
      </c>
      <c r="AC605" s="4">
        <f t="shared" si="143"/>
        <v>-3.8197353937371332</v>
      </c>
      <c r="AD605" s="45" t="s">
        <v>411</v>
      </c>
      <c r="AF605">
        <v>2.5499999999999998</v>
      </c>
      <c r="AG605">
        <v>1.53</v>
      </c>
      <c r="AH605" s="45" t="s">
        <v>406</v>
      </c>
      <c r="AI605" s="45" t="s">
        <v>461</v>
      </c>
    </row>
    <row r="606" spans="1:35" ht="15" x14ac:dyDescent="0.25">
      <c r="A606">
        <v>2.71</v>
      </c>
      <c r="B606">
        <v>2.85</v>
      </c>
      <c r="C606">
        <v>3.14</v>
      </c>
      <c r="D606" s="48">
        <f t="shared" si="147"/>
        <v>3.8352220598974363E-2</v>
      </c>
      <c r="E606" s="49">
        <f>IF(OR($A606="",$B606="",$C606=""),"",A606*'MPTO_working_3-way'!$I605)</f>
        <v>2.8139345178232205</v>
      </c>
      <c r="F606" s="50">
        <f>IF(OR($A606="",$B606="",$C606=""),"",B606*'MPTO_working_3-way'!$I605)</f>
        <v>2.959303828707077</v>
      </c>
      <c r="G606" s="51">
        <f>IF(OR($A606="",$B606="",$C606=""),"",C606*'MPTO_working_3-way'!$I605)</f>
        <v>3.2604259726807796</v>
      </c>
      <c r="H606" s="17"/>
      <c r="I606" s="21"/>
      <c r="J606" s="22"/>
      <c r="K606" s="17"/>
      <c r="L606" s="21"/>
      <c r="M606" s="22"/>
      <c r="N606" s="52">
        <f t="shared" si="144"/>
        <v>35.537429661780884</v>
      </c>
      <c r="O606" s="53">
        <f t="shared" si="145"/>
        <v>33.791731362605681</v>
      </c>
      <c r="P606" s="53">
        <f t="shared" si="146"/>
        <v>30.670838975613435</v>
      </c>
      <c r="Q606" t="s">
        <v>161</v>
      </c>
      <c r="R606" t="s">
        <v>160</v>
      </c>
      <c r="S606" s="36">
        <v>43841</v>
      </c>
      <c r="T606" s="4">
        <v>100</v>
      </c>
      <c r="U606" s="4">
        <f t="shared" si="135"/>
        <v>63.099630996309962</v>
      </c>
      <c r="V606" s="4">
        <f t="shared" si="136"/>
        <v>64.912280701754383</v>
      </c>
      <c r="W606" s="4">
        <f t="shared" si="137"/>
        <v>68.152866242038215</v>
      </c>
      <c r="X606" s="4">
        <f t="shared" si="138"/>
        <v>66.934853056207388</v>
      </c>
      <c r="Y606" s="4">
        <f t="shared" si="139"/>
        <v>68.74750276165183</v>
      </c>
      <c r="Z606" s="4">
        <f t="shared" si="140"/>
        <v>71.988088301935647</v>
      </c>
      <c r="AA606" s="4">
        <f t="shared" si="141"/>
        <v>-3.8352220598974256</v>
      </c>
      <c r="AB606" s="4">
        <f t="shared" si="142"/>
        <v>-3.8352220598974469</v>
      </c>
      <c r="AC606" s="4">
        <f t="shared" si="143"/>
        <v>-3.8352220598974327</v>
      </c>
      <c r="AD606" s="45" t="s">
        <v>443</v>
      </c>
      <c r="AF606">
        <v>2.71</v>
      </c>
      <c r="AG606">
        <v>1.48</v>
      </c>
      <c r="AH606" s="45" t="s">
        <v>449</v>
      </c>
      <c r="AI606" s="45" t="s">
        <v>460</v>
      </c>
    </row>
    <row r="607" spans="1:35" ht="15" x14ac:dyDescent="0.25">
      <c r="A607">
        <v>1.99</v>
      </c>
      <c r="B607">
        <v>3.31</v>
      </c>
      <c r="C607">
        <v>4.2300000000000004</v>
      </c>
      <c r="D607" s="48">
        <f t="shared" si="147"/>
        <v>4.1033985824790564E-2</v>
      </c>
      <c r="E607" s="49">
        <f>IF(OR($A607="",$B607="",$C607=""),"",A607*'MPTO_working_3-way'!$I606)</f>
        <v>2.0716576317913331</v>
      </c>
      <c r="F607" s="50">
        <f>IF(OR($A607="",$B607="",$C607=""),"",B607*'MPTO_working_3-way'!$I606)</f>
        <v>3.4458224930800569</v>
      </c>
      <c r="G607" s="51">
        <f>IF(OR($A607="",$B607="",$C607=""),"",C607*'MPTO_working_3-way'!$I606)</f>
        <v>4.4035737600388645</v>
      </c>
      <c r="H607" s="17"/>
      <c r="I607" s="21"/>
      <c r="J607" s="22"/>
      <c r="K607" s="17"/>
      <c r="L607" s="21"/>
      <c r="M607" s="22"/>
      <c r="N607" s="52">
        <f t="shared" si="144"/>
        <v>48.27052427264799</v>
      </c>
      <c r="O607" s="53">
        <f t="shared" si="145"/>
        <v>29.020647523434889</v>
      </c>
      <c r="P607" s="53">
        <f t="shared" si="146"/>
        <v>22.708828203917136</v>
      </c>
      <c r="Q607" t="s">
        <v>164</v>
      </c>
      <c r="R607" t="s">
        <v>165</v>
      </c>
      <c r="S607" s="36">
        <v>43841</v>
      </c>
      <c r="T607" s="4">
        <v>100</v>
      </c>
      <c r="U607" s="4">
        <f t="shared" si="135"/>
        <v>49.748743718592962</v>
      </c>
      <c r="V607" s="4">
        <f t="shared" si="136"/>
        <v>69.78851963746223</v>
      </c>
      <c r="W607" s="4">
        <f t="shared" si="137"/>
        <v>76.359338061465735</v>
      </c>
      <c r="X607" s="4">
        <f t="shared" si="138"/>
        <v>53.852142301072035</v>
      </c>
      <c r="Y607" s="4">
        <f t="shared" si="139"/>
        <v>73.891918219941317</v>
      </c>
      <c r="Z607" s="4">
        <f t="shared" si="140"/>
        <v>80.462736643944794</v>
      </c>
      <c r="AA607" s="4">
        <f t="shared" si="141"/>
        <v>-4.1033985824790733</v>
      </c>
      <c r="AB607" s="4">
        <f t="shared" si="142"/>
        <v>-4.1033985824790875</v>
      </c>
      <c r="AC607" s="4">
        <f t="shared" si="143"/>
        <v>-4.1033985824790591</v>
      </c>
      <c r="AD607" s="45" t="s">
        <v>411</v>
      </c>
      <c r="AF607">
        <v>1.92</v>
      </c>
      <c r="AG607">
        <v>1.93</v>
      </c>
      <c r="AH607" s="45" t="s">
        <v>406</v>
      </c>
      <c r="AI607" s="45" t="s">
        <v>461</v>
      </c>
    </row>
    <row r="608" spans="1:35" ht="15" x14ac:dyDescent="0.25">
      <c r="A608">
        <v>3.33</v>
      </c>
      <c r="B608">
        <v>3.35</v>
      </c>
      <c r="C608">
        <v>2.27</v>
      </c>
      <c r="D608" s="48">
        <f t="shared" si="147"/>
        <v>3.9336397348100904E-2</v>
      </c>
      <c r="E608" s="49">
        <f>IF(OR($A608="",$B608="",$C608=""),"",A608*'MPTO_working_3-way'!$I607)</f>
        <v>3.4609902031691759</v>
      </c>
      <c r="F608" s="50">
        <f>IF(OR($A608="",$B608="",$C608=""),"",B608*'MPTO_working_3-way'!$I607)</f>
        <v>3.481776931116138</v>
      </c>
      <c r="G608" s="51">
        <f>IF(OR($A608="",$B608="",$C608=""),"",C608*'MPTO_working_3-way'!$I607)</f>
        <v>2.3592936219801892</v>
      </c>
      <c r="H608" s="17"/>
      <c r="I608" s="21"/>
      <c r="J608" s="22"/>
      <c r="K608" s="17"/>
      <c r="L608" s="21"/>
      <c r="M608" s="22"/>
      <c r="N608" s="52">
        <f t="shared" si="144"/>
        <v>28.893465202077579</v>
      </c>
      <c r="O608" s="53">
        <f t="shared" si="145"/>
        <v>28.720966902363688</v>
      </c>
      <c r="P608" s="53">
        <f t="shared" si="146"/>
        <v>42.385567895558736</v>
      </c>
      <c r="Q608" t="s">
        <v>169</v>
      </c>
      <c r="R608" t="s">
        <v>66</v>
      </c>
      <c r="S608" s="36">
        <v>43841</v>
      </c>
      <c r="T608" s="4">
        <v>100</v>
      </c>
      <c r="U608" s="4">
        <f t="shared" si="135"/>
        <v>69.969969969969966</v>
      </c>
      <c r="V608" s="4">
        <f t="shared" si="136"/>
        <v>70.149253731343279</v>
      </c>
      <c r="W608" s="4">
        <f t="shared" si="137"/>
        <v>55.947136563876647</v>
      </c>
      <c r="X608" s="4">
        <f t="shared" si="138"/>
        <v>73.903609704780067</v>
      </c>
      <c r="Y608" s="4">
        <f t="shared" si="139"/>
        <v>74.082893466153379</v>
      </c>
      <c r="Z608" s="4">
        <f t="shared" si="140"/>
        <v>59.880776298686747</v>
      </c>
      <c r="AA608" s="4">
        <f t="shared" si="141"/>
        <v>-3.9336397348101002</v>
      </c>
      <c r="AB608" s="4">
        <f t="shared" si="142"/>
        <v>-3.9336397348101002</v>
      </c>
      <c r="AC608" s="4">
        <f t="shared" si="143"/>
        <v>-3.9336397348101002</v>
      </c>
      <c r="AD608" s="45" t="s">
        <v>451</v>
      </c>
      <c r="AF608">
        <v>2</v>
      </c>
      <c r="AG608">
        <v>1.85</v>
      </c>
      <c r="AH608" s="45" t="s">
        <v>455</v>
      </c>
      <c r="AI608" s="45" t="s">
        <v>460</v>
      </c>
    </row>
    <row r="609" spans="1:35" ht="15" x14ac:dyDescent="0.25">
      <c r="A609">
        <v>1.65</v>
      </c>
      <c r="B609">
        <v>4.01</v>
      </c>
      <c r="C609">
        <v>5.36</v>
      </c>
      <c r="D609" s="48">
        <f t="shared" si="147"/>
        <v>4.2004328843201932E-2</v>
      </c>
      <c r="E609" s="49">
        <f>IF(OR($A609="",$B609="",$C609=""),"",A609*'MPTO_working_3-way'!$I608)</f>
        <v>1.7193071425912831</v>
      </c>
      <c r="F609" s="50">
        <f>IF(OR($A609="",$B609="",$C609=""),"",B609*'MPTO_working_3-way'!$I608)</f>
        <v>4.1784373586612391</v>
      </c>
      <c r="G609" s="51">
        <f>IF(OR($A609="",$B609="",$C609=""),"",C609*'MPTO_working_3-way'!$I608)</f>
        <v>5.5851432025995624</v>
      </c>
      <c r="H609" s="17"/>
      <c r="I609" s="21"/>
      <c r="J609" s="22"/>
      <c r="K609" s="17"/>
      <c r="L609" s="21"/>
      <c r="M609" s="22"/>
      <c r="N609" s="52">
        <f t="shared" si="144"/>
        <v>58.162964326015242</v>
      </c>
      <c r="O609" s="53">
        <f t="shared" si="145"/>
        <v>23.932391804968866</v>
      </c>
      <c r="P609" s="53">
        <f t="shared" si="146"/>
        <v>17.904643869015885</v>
      </c>
      <c r="Q609" t="s">
        <v>166</v>
      </c>
      <c r="R609" t="s">
        <v>125</v>
      </c>
      <c r="S609" s="36">
        <v>43841</v>
      </c>
      <c r="T609" s="4">
        <v>100</v>
      </c>
      <c r="U609" s="4">
        <f t="shared" si="135"/>
        <v>39.393939393939398</v>
      </c>
      <c r="V609" s="4">
        <f t="shared" si="136"/>
        <v>75.062344139650875</v>
      </c>
      <c r="W609" s="4">
        <f t="shared" si="137"/>
        <v>81.343283582089541</v>
      </c>
      <c r="X609" s="4">
        <f t="shared" si="138"/>
        <v>43.594372278259577</v>
      </c>
      <c r="Y609" s="4">
        <f t="shared" si="139"/>
        <v>79.262777023971054</v>
      </c>
      <c r="Z609" s="4">
        <f t="shared" si="140"/>
        <v>85.543716466409734</v>
      </c>
      <c r="AA609" s="4">
        <f t="shared" si="141"/>
        <v>-4.200432884320179</v>
      </c>
      <c r="AB609" s="4">
        <f t="shared" si="142"/>
        <v>-4.200432884320179</v>
      </c>
      <c r="AC609" s="4">
        <f t="shared" si="143"/>
        <v>-4.2004328843201932</v>
      </c>
      <c r="AD609" s="45" t="s">
        <v>410</v>
      </c>
      <c r="AF609">
        <v>1.78</v>
      </c>
      <c r="AG609">
        <v>2.0699999999999998</v>
      </c>
      <c r="AH609" s="45" t="s">
        <v>406</v>
      </c>
      <c r="AI609" s="45" t="s">
        <v>461</v>
      </c>
    </row>
    <row r="610" spans="1:35" ht="15" x14ac:dyDescent="0.25">
      <c r="A610">
        <v>1.94</v>
      </c>
      <c r="B610">
        <v>3.5</v>
      </c>
      <c r="C610">
        <v>4.38</v>
      </c>
      <c r="D610" s="48">
        <f t="shared" si="147"/>
        <v>2.9488705523164072E-2</v>
      </c>
      <c r="E610" s="49">
        <f>IF(OR($A610="",$B610="",$C610=""),"",A610*'MPTO_working_3-way'!$I609)</f>
        <v>1.9972080887149382</v>
      </c>
      <c r="F610" s="50">
        <f>IF(OR($A610="",$B610="",$C610=""),"",B610*'MPTO_working_3-way'!$I609)</f>
        <v>3.6032104693310743</v>
      </c>
      <c r="G610" s="51">
        <f>IF(OR($A610="",$B610="",$C610=""),"",C610*'MPTO_working_3-way'!$I609)</f>
        <v>4.5091605301914583</v>
      </c>
      <c r="H610" s="17"/>
      <c r="I610" s="21"/>
      <c r="J610" s="22"/>
      <c r="K610" s="17"/>
      <c r="L610" s="21"/>
      <c r="M610" s="22"/>
      <c r="N610" s="52">
        <f t="shared" ref="N610:N650" si="148">(1/E610)* 100</f>
        <v>50.069895352938865</v>
      </c>
      <c r="O610" s="53">
        <f t="shared" ref="O610:O650" si="149">(1/F610)* 100</f>
        <v>27.753027709914686</v>
      </c>
      <c r="P610" s="53">
        <f t="shared" ref="P610:P650" si="150">(1/G610)* 100</f>
        <v>22.177076937146438</v>
      </c>
      <c r="Q610" t="s">
        <v>42</v>
      </c>
      <c r="R610" t="s">
        <v>81</v>
      </c>
      <c r="S610" s="42">
        <v>43901</v>
      </c>
      <c r="T610" s="4">
        <v>100</v>
      </c>
      <c r="U610" s="4">
        <f t="shared" ref="U610:U650" si="151">(1/A610)*((T610*A610)-T610)</f>
        <v>48.453608247422686</v>
      </c>
      <c r="V610" s="4">
        <f t="shared" ref="V610:V650" si="152">(1/B610)*((T610*B610)-T610)</f>
        <v>71.428571428571431</v>
      </c>
      <c r="W610" s="4">
        <f t="shared" ref="W610:W650" si="153">(1/C610)*((T610*C610)-T610)</f>
        <v>77.168949771689498</v>
      </c>
      <c r="X610" s="4">
        <f t="shared" ref="X610:X650" si="154">((1/B610)+(1/C610))*T610</f>
        <v>51.402478799739072</v>
      </c>
      <c r="Y610" s="4">
        <f t="shared" ref="Y610:Y650" si="155">((1/A610)+(1/C610))*T610</f>
        <v>74.377441980887824</v>
      </c>
      <c r="Z610" s="4">
        <f t="shared" ref="Z610:Z650" si="156">((1/A610)+(1/B610))*T610</f>
        <v>80.117820324005891</v>
      </c>
      <c r="AA610" s="4">
        <f t="shared" ref="AA610:AA650" si="157">U610-X610</f>
        <v>-2.9488705523163858</v>
      </c>
      <c r="AB610" s="4">
        <f t="shared" ref="AB610:AB650" si="158">V610-Y610</f>
        <v>-2.9488705523163929</v>
      </c>
      <c r="AC610" s="4">
        <f t="shared" ref="AC610:AC650" si="159">W610-Z610</f>
        <v>-2.9488705523163929</v>
      </c>
      <c r="AD610" s="45" t="s">
        <v>411</v>
      </c>
      <c r="AF610">
        <v>2.1800000000000002</v>
      </c>
      <c r="AG610">
        <v>1.74</v>
      </c>
    </row>
    <row r="611" spans="1:35" ht="15" x14ac:dyDescent="0.25">
      <c r="A611">
        <v>2.68</v>
      </c>
      <c r="B611">
        <v>3.11</v>
      </c>
      <c r="C611">
        <v>3</v>
      </c>
      <c r="D611" s="48">
        <f t="shared" si="147"/>
        <v>2.8011070051670917E-2</v>
      </c>
      <c r="E611" s="49">
        <f>IF(OR($A611="",$B611="",$C611=""),"",A611*'MPTO_working_3-way'!$I610)</f>
        <v>2.7550696677384781</v>
      </c>
      <c r="F611" s="50">
        <f>IF(OR($A611="",$B611="",$C611=""),"",B611*'MPTO_working_3-way'!$I610)</f>
        <v>3.1971144278606962</v>
      </c>
      <c r="G611" s="51">
        <f>IF(OR($A611="",$B611="",$C611=""),"",C611*'MPTO_working_3-way'!$I610)</f>
        <v>3.0840332101550127</v>
      </c>
      <c r="H611" s="17"/>
      <c r="I611" s="21"/>
      <c r="J611" s="22"/>
      <c r="K611" s="17"/>
      <c r="L611" s="21"/>
      <c r="M611" s="22"/>
      <c r="N611" s="52">
        <f t="shared" si="148"/>
        <v>36.296722791074039</v>
      </c>
      <c r="O611" s="53">
        <f t="shared" si="149"/>
        <v>31.278204848899822</v>
      </c>
      <c r="P611" s="53">
        <f t="shared" si="150"/>
        <v>32.425072360026142</v>
      </c>
      <c r="Q611" t="s">
        <v>47</v>
      </c>
      <c r="R611" t="s">
        <v>82</v>
      </c>
      <c r="S611" s="42">
        <v>43901</v>
      </c>
      <c r="T611" s="4">
        <v>100</v>
      </c>
      <c r="U611" s="4">
        <f t="shared" si="151"/>
        <v>62.686567164179095</v>
      </c>
      <c r="V611" s="4">
        <f t="shared" si="152"/>
        <v>67.845659163987136</v>
      </c>
      <c r="W611" s="4">
        <f t="shared" si="153"/>
        <v>66.666666666666657</v>
      </c>
      <c r="X611" s="4">
        <f t="shared" si="154"/>
        <v>65.487674169346207</v>
      </c>
      <c r="Y611" s="4">
        <f t="shared" si="155"/>
        <v>70.646766169154219</v>
      </c>
      <c r="Z611" s="4">
        <f t="shared" si="156"/>
        <v>69.467773671833754</v>
      </c>
      <c r="AA611" s="4">
        <f t="shared" si="157"/>
        <v>-2.8011070051671112</v>
      </c>
      <c r="AB611" s="4">
        <f t="shared" si="158"/>
        <v>-2.8011070051670828</v>
      </c>
      <c r="AC611" s="4">
        <f t="shared" si="159"/>
        <v>-2.801107005167097</v>
      </c>
      <c r="AD611" s="45" t="s">
        <v>411</v>
      </c>
      <c r="AF611">
        <v>2.19</v>
      </c>
      <c r="AG611">
        <v>1.73</v>
      </c>
    </row>
    <row r="612" spans="1:35" ht="15" x14ac:dyDescent="0.25">
      <c r="A612">
        <v>1.93</v>
      </c>
      <c r="B612">
        <v>3.66</v>
      </c>
      <c r="C612">
        <v>4.24</v>
      </c>
      <c r="D612" s="48">
        <f t="shared" si="147"/>
        <v>2.7207815345527298E-2</v>
      </c>
      <c r="E612" s="49">
        <f>IF(OR($A612="",$B612="",$C612=""),"",A612*'MPTO_working_3-way'!$I611)</f>
        <v>1.9825110836168676</v>
      </c>
      <c r="F612" s="50">
        <f>IF(OR($A612="",$B612="",$C612=""),"",B612*'MPTO_working_3-way'!$I611)</f>
        <v>3.75958060416463</v>
      </c>
      <c r="G612" s="51">
        <f>IF(OR($A612="",$B612="",$C612=""),"",C612*'MPTO_working_3-way'!$I611)</f>
        <v>4.355361137065036</v>
      </c>
      <c r="H612" s="17"/>
      <c r="I612" s="21"/>
      <c r="J612" s="22"/>
      <c r="K612" s="17"/>
      <c r="L612" s="21"/>
      <c r="M612" s="22"/>
      <c r="N612" s="52">
        <f t="shared" si="148"/>
        <v>50.441079914449347</v>
      </c>
      <c r="O612" s="53">
        <f t="shared" si="149"/>
        <v>26.598711539586677</v>
      </c>
      <c r="P612" s="53">
        <f t="shared" si="150"/>
        <v>22.960208545963972</v>
      </c>
      <c r="Q612" t="s">
        <v>37</v>
      </c>
      <c r="R612" t="s">
        <v>76</v>
      </c>
      <c r="S612" s="42">
        <v>43901</v>
      </c>
      <c r="T612" s="4">
        <v>100</v>
      </c>
      <c r="U612" s="4">
        <f t="shared" si="151"/>
        <v>48.186528497409334</v>
      </c>
      <c r="V612" s="4">
        <f t="shared" si="152"/>
        <v>72.67759562841529</v>
      </c>
      <c r="W612" s="4">
        <f t="shared" si="153"/>
        <v>76.415094339622627</v>
      </c>
      <c r="X612" s="4">
        <f t="shared" si="154"/>
        <v>50.907310031962048</v>
      </c>
      <c r="Y612" s="4">
        <f t="shared" si="155"/>
        <v>75.398377162968032</v>
      </c>
      <c r="Z612" s="4">
        <f t="shared" si="156"/>
        <v>79.135875874175383</v>
      </c>
      <c r="AA612" s="4">
        <f t="shared" si="157"/>
        <v>-2.7207815345527138</v>
      </c>
      <c r="AB612" s="4">
        <f t="shared" si="158"/>
        <v>-2.7207815345527422</v>
      </c>
      <c r="AC612" s="4">
        <f t="shared" si="159"/>
        <v>-2.7207815345527564</v>
      </c>
      <c r="AD612" s="45" t="s">
        <v>443</v>
      </c>
      <c r="AF612">
        <v>2.12</v>
      </c>
      <c r="AG612">
        <v>1.78</v>
      </c>
    </row>
    <row r="613" spans="1:35" ht="15" x14ac:dyDescent="0.25">
      <c r="A613">
        <v>4.13</v>
      </c>
      <c r="B613">
        <v>3.44</v>
      </c>
      <c r="C613">
        <v>2.02</v>
      </c>
      <c r="D613" s="48">
        <f t="shared" si="147"/>
        <v>2.7877929974426507E-2</v>
      </c>
      <c r="E613" s="49">
        <f>IF(OR($A613="",$B613="",$C613=""),"",A613*'MPTO_working_3-way'!$I612)</f>
        <v>4.245135850794381</v>
      </c>
      <c r="F613" s="50">
        <f>IF(OR($A613="",$B613="",$C613=""),"",B613*'MPTO_working_3-way'!$I612)</f>
        <v>3.535900079112027</v>
      </c>
      <c r="G613" s="51">
        <f>IF(OR($A613="",$B613="",$C613=""),"",C613*'MPTO_working_3-way'!$I612)</f>
        <v>2.0763134185483416</v>
      </c>
      <c r="H613" s="17"/>
      <c r="I613" s="21"/>
      <c r="J613" s="22"/>
      <c r="K613" s="17"/>
      <c r="L613" s="21"/>
      <c r="M613" s="22"/>
      <c r="N613" s="52">
        <f t="shared" si="148"/>
        <v>23.5563721668147</v>
      </c>
      <c r="O613" s="53">
        <f t="shared" si="149"/>
        <v>28.281342165390903</v>
      </c>
      <c r="P613" s="53">
        <f t="shared" si="150"/>
        <v>48.162285667794407</v>
      </c>
      <c r="Q613" t="s">
        <v>86</v>
      </c>
      <c r="R613" t="s">
        <v>132</v>
      </c>
      <c r="S613" s="42">
        <v>43901</v>
      </c>
      <c r="T613" s="4">
        <v>100</v>
      </c>
      <c r="U613" s="4">
        <f t="shared" si="151"/>
        <v>75.786924939467312</v>
      </c>
      <c r="V613" s="4">
        <f t="shared" si="152"/>
        <v>70.930232558139537</v>
      </c>
      <c r="W613" s="4">
        <f t="shared" si="153"/>
        <v>50.495049504950494</v>
      </c>
      <c r="X613" s="4">
        <f t="shared" si="154"/>
        <v>78.574717936909977</v>
      </c>
      <c r="Y613" s="4">
        <f t="shared" si="155"/>
        <v>73.718025555582187</v>
      </c>
      <c r="Z613" s="4">
        <f t="shared" si="156"/>
        <v>53.282842502393159</v>
      </c>
      <c r="AA613" s="4">
        <f t="shared" si="157"/>
        <v>-2.787792997442665</v>
      </c>
      <c r="AB613" s="4">
        <f t="shared" si="158"/>
        <v>-2.7877929974426507</v>
      </c>
      <c r="AC613" s="4">
        <f t="shared" si="159"/>
        <v>-2.787792997442665</v>
      </c>
      <c r="AD613" s="45" t="s">
        <v>443</v>
      </c>
      <c r="AF613">
        <v>2.13</v>
      </c>
      <c r="AG613">
        <v>1.77</v>
      </c>
    </row>
    <row r="614" spans="1:35" ht="15" x14ac:dyDescent="0.25">
      <c r="A614">
        <v>2.38</v>
      </c>
      <c r="B614">
        <v>3.42</v>
      </c>
      <c r="C614">
        <v>3.18</v>
      </c>
      <c r="D614" s="48">
        <f t="shared" si="147"/>
        <v>2.7031136850635518E-2</v>
      </c>
      <c r="E614" s="49">
        <f>IF(OR($A614="",$B614="",$C614=""),"",A614*'MPTO_working_3-way'!$I613)</f>
        <v>2.4443341057045123</v>
      </c>
      <c r="F614" s="50">
        <f>IF(OR($A614="",$B614="",$C614=""),"",B614*'MPTO_working_3-way'!$I613)</f>
        <v>3.5124464880291733</v>
      </c>
      <c r="G614" s="51">
        <f>IF(OR($A614="",$B614="",$C614=""),"",C614*'MPTO_working_3-way'!$I613)</f>
        <v>3.2659590151850213</v>
      </c>
      <c r="H614" s="17"/>
      <c r="I614" s="21"/>
      <c r="J614" s="22"/>
      <c r="K614" s="17"/>
      <c r="L614" s="21"/>
      <c r="M614" s="22"/>
      <c r="N614" s="52">
        <f t="shared" si="148"/>
        <v>40.910937570532219</v>
      </c>
      <c r="O614" s="53">
        <f t="shared" si="149"/>
        <v>28.470184625107215</v>
      </c>
      <c r="P614" s="53">
        <f t="shared" si="150"/>
        <v>30.618877804360583</v>
      </c>
      <c r="Q614" t="s">
        <v>49</v>
      </c>
      <c r="R614" t="s">
        <v>77</v>
      </c>
      <c r="S614" s="42">
        <v>43901</v>
      </c>
      <c r="T614" s="4">
        <v>100</v>
      </c>
      <c r="U614" s="4">
        <f t="shared" si="151"/>
        <v>57.983193277310924</v>
      </c>
      <c r="V614" s="4">
        <f t="shared" si="152"/>
        <v>70.760233918128648</v>
      </c>
      <c r="W614" s="4">
        <f t="shared" si="153"/>
        <v>68.55345911949685</v>
      </c>
      <c r="X614" s="4">
        <f t="shared" si="154"/>
        <v>60.686306962374495</v>
      </c>
      <c r="Y614" s="4">
        <f t="shared" si="155"/>
        <v>73.463347603192219</v>
      </c>
      <c r="Z614" s="4">
        <f t="shared" si="156"/>
        <v>71.25657280456042</v>
      </c>
      <c r="AA614" s="4">
        <f t="shared" si="157"/>
        <v>-2.7031136850635704</v>
      </c>
      <c r="AB614" s="4">
        <f t="shared" si="158"/>
        <v>-2.7031136850635704</v>
      </c>
      <c r="AC614" s="4">
        <f t="shared" si="159"/>
        <v>-2.7031136850635704</v>
      </c>
      <c r="AD614" s="45" t="s">
        <v>411</v>
      </c>
      <c r="AF614">
        <v>2.19</v>
      </c>
      <c r="AG614">
        <v>1.73</v>
      </c>
    </row>
    <row r="615" spans="1:35" ht="15" x14ac:dyDescent="0.25">
      <c r="A615">
        <v>2.17</v>
      </c>
      <c r="B615">
        <v>3.36</v>
      </c>
      <c r="C615">
        <v>3.71</v>
      </c>
      <c r="D615" s="48">
        <f t="shared" si="147"/>
        <v>2.7990319682346554E-2</v>
      </c>
      <c r="E615" s="49">
        <f>IF(OR($A615="",$B615="",$C615=""),"",A615*'MPTO_working_3-way'!$I614)</f>
        <v>2.2307389937106921</v>
      </c>
      <c r="F615" s="50">
        <f>IF(OR($A615="",$B615="",$C615=""),"",B615*'MPTO_working_3-way'!$I614)</f>
        <v>3.4540474741326843</v>
      </c>
      <c r="G615" s="51">
        <f>IF(OR($A615="",$B615="",$C615=""),"",C615*'MPTO_working_3-way'!$I614)</f>
        <v>3.8138440860215055</v>
      </c>
      <c r="H615" s="17"/>
      <c r="I615" s="21"/>
      <c r="J615" s="22"/>
      <c r="K615" s="17"/>
      <c r="L615" s="21"/>
      <c r="M615" s="22"/>
      <c r="N615" s="52">
        <f t="shared" si="148"/>
        <v>44.828193832599112</v>
      </c>
      <c r="O615" s="53">
        <f t="shared" si="149"/>
        <v>28.951541850220263</v>
      </c>
      <c r="P615" s="53">
        <f t="shared" si="150"/>
        <v>26.220264317180614</v>
      </c>
      <c r="Q615" t="s">
        <v>48</v>
      </c>
      <c r="R615" t="s">
        <v>45</v>
      </c>
      <c r="S615" s="42">
        <v>43901</v>
      </c>
      <c r="T615" s="4">
        <v>100</v>
      </c>
      <c r="U615" s="4">
        <f t="shared" si="151"/>
        <v>53.917050691244242</v>
      </c>
      <c r="V615" s="4">
        <f t="shared" si="152"/>
        <v>70.238095238095241</v>
      </c>
      <c r="W615" s="4">
        <f t="shared" si="153"/>
        <v>73.045822102425873</v>
      </c>
      <c r="X615" s="4">
        <f t="shared" si="154"/>
        <v>56.716082659478886</v>
      </c>
      <c r="Y615" s="4">
        <f t="shared" si="155"/>
        <v>73.037127206329885</v>
      </c>
      <c r="Z615" s="4">
        <f t="shared" si="156"/>
        <v>75.844854070660531</v>
      </c>
      <c r="AA615" s="4">
        <f t="shared" si="157"/>
        <v>-2.7990319682346438</v>
      </c>
      <c r="AB615" s="4">
        <f t="shared" si="158"/>
        <v>-2.7990319682346438</v>
      </c>
      <c r="AC615" s="4">
        <f t="shared" si="159"/>
        <v>-2.7990319682346581</v>
      </c>
      <c r="AD615" s="45" t="s">
        <v>443</v>
      </c>
      <c r="AF615">
        <v>2.2400000000000002</v>
      </c>
      <c r="AG615">
        <v>1.7</v>
      </c>
    </row>
    <row r="616" spans="1:35" ht="15" x14ac:dyDescent="0.25">
      <c r="A616">
        <v>2.44</v>
      </c>
      <c r="B616">
        <v>3.32</v>
      </c>
      <c r="C616">
        <v>3.16</v>
      </c>
      <c r="D616" s="48">
        <f t="shared" si="147"/>
        <v>2.7496581053410463E-2</v>
      </c>
      <c r="E616" s="49">
        <f>IF(OR($A616="",$B616="",$C616=""),"",A616*'MPTO_working_3-way'!$I615)</f>
        <v>2.5070916577703213</v>
      </c>
      <c r="F616" s="50">
        <f>IF(OR($A616="",$B616="",$C616=""),"",B616*'MPTO_working_3-way'!$I615)</f>
        <v>3.4112886490973224</v>
      </c>
      <c r="G616" s="51">
        <f>IF(OR($A616="",$B616="",$C616=""),"",C616*'MPTO_working_3-way'!$I615)</f>
        <v>3.2468891961287771</v>
      </c>
      <c r="H616" s="17"/>
      <c r="I616" s="21"/>
      <c r="J616" s="22"/>
      <c r="K616" s="17"/>
      <c r="L616" s="21"/>
      <c r="M616" s="22"/>
      <c r="N616" s="52">
        <f t="shared" si="148"/>
        <v>39.886854431534772</v>
      </c>
      <c r="O616" s="53">
        <f t="shared" si="149"/>
        <v>29.314435184621939</v>
      </c>
      <c r="P616" s="53">
        <f t="shared" si="150"/>
        <v>30.798710383843304</v>
      </c>
      <c r="Q616" t="s">
        <v>306</v>
      </c>
      <c r="R616" t="s">
        <v>297</v>
      </c>
      <c r="S616" s="42">
        <v>43901</v>
      </c>
      <c r="T616" s="4">
        <v>100</v>
      </c>
      <c r="U616" s="4">
        <f t="shared" si="151"/>
        <v>59.016393442622956</v>
      </c>
      <c r="V616" s="4">
        <f t="shared" si="152"/>
        <v>69.879518072289159</v>
      </c>
      <c r="W616" s="4">
        <f t="shared" si="153"/>
        <v>68.35443037974683</v>
      </c>
      <c r="X616" s="4">
        <f t="shared" si="154"/>
        <v>61.766051547964004</v>
      </c>
      <c r="Y616" s="4">
        <f t="shared" si="155"/>
        <v>72.6291761776302</v>
      </c>
      <c r="Z616" s="4">
        <f t="shared" si="156"/>
        <v>71.104088485087885</v>
      </c>
      <c r="AA616" s="4">
        <f t="shared" si="157"/>
        <v>-2.749658105341048</v>
      </c>
      <c r="AB616" s="4">
        <f t="shared" si="158"/>
        <v>-2.7496581053410409</v>
      </c>
      <c r="AC616" s="4">
        <f t="shared" si="159"/>
        <v>-2.7496581053410551</v>
      </c>
      <c r="AD616" s="45" t="s">
        <v>411</v>
      </c>
      <c r="AF616">
        <v>2.21</v>
      </c>
      <c r="AG616">
        <v>1.72</v>
      </c>
    </row>
    <row r="617" spans="1:35" ht="15" x14ac:dyDescent="0.25">
      <c r="A617">
        <v>1.57</v>
      </c>
      <c r="B617">
        <v>4.1399999999999997</v>
      </c>
      <c r="C617">
        <v>6.48</v>
      </c>
      <c r="D617" s="48">
        <f t="shared" si="147"/>
        <v>3.2809556533363482E-2</v>
      </c>
      <c r="E617" s="49">
        <f>IF(OR($A617="",$B617="",$C617=""),"",A617*'MPTO_working_3-way'!$I616)</f>
        <v>1.6215110037573808</v>
      </c>
      <c r="F617" s="50">
        <f>IF(OR($A617="",$B617="",$C617=""),"",B617*'MPTO_working_3-way'!$I616)</f>
        <v>4.2758315640481248</v>
      </c>
      <c r="G617" s="51">
        <f>IF(OR($A617="",$B617="",$C617=""),"",C617*'MPTO_working_3-way'!$I616)</f>
        <v>6.6926059263361957</v>
      </c>
      <c r="H617" s="17"/>
      <c r="I617" s="21"/>
      <c r="J617" s="22"/>
      <c r="K617" s="17"/>
      <c r="L617" s="21"/>
      <c r="M617" s="22"/>
      <c r="N617" s="52">
        <f t="shared" si="148"/>
        <v>61.670873505193022</v>
      </c>
      <c r="O617" s="53">
        <f t="shared" si="149"/>
        <v>23.387263623950012</v>
      </c>
      <c r="P617" s="53">
        <f t="shared" si="150"/>
        <v>14.941862870856953</v>
      </c>
      <c r="Q617" t="s">
        <v>304</v>
      </c>
      <c r="R617" t="s">
        <v>84</v>
      </c>
      <c r="S617" s="42">
        <v>43901</v>
      </c>
      <c r="T617" s="4">
        <v>100</v>
      </c>
      <c r="U617" s="4">
        <f t="shared" si="151"/>
        <v>36.30573248407643</v>
      </c>
      <c r="V617" s="4">
        <f t="shared" si="152"/>
        <v>75.845410628019309</v>
      </c>
      <c r="W617" s="4">
        <f t="shared" si="153"/>
        <v>84.567901234567898</v>
      </c>
      <c r="X617" s="4">
        <f t="shared" si="154"/>
        <v>39.586688137412771</v>
      </c>
      <c r="Y617" s="4">
        <f t="shared" si="155"/>
        <v>79.126366281355658</v>
      </c>
      <c r="Z617" s="4">
        <f t="shared" si="156"/>
        <v>87.848856887904248</v>
      </c>
      <c r="AA617" s="4">
        <f t="shared" si="157"/>
        <v>-3.280955653336342</v>
      </c>
      <c r="AB617" s="4">
        <f t="shared" si="158"/>
        <v>-3.2809556533363491</v>
      </c>
      <c r="AC617" s="4">
        <f t="shared" si="159"/>
        <v>-3.2809556533363491</v>
      </c>
      <c r="AD617" s="45" t="s">
        <v>411</v>
      </c>
      <c r="AF617">
        <v>2.0099999999999998</v>
      </c>
      <c r="AG617">
        <v>1.88</v>
      </c>
    </row>
    <row r="618" spans="1:35" ht="15" x14ac:dyDescent="0.25">
      <c r="A618">
        <v>4.57</v>
      </c>
      <c r="B618">
        <v>3.81</v>
      </c>
      <c r="C618">
        <v>1.82</v>
      </c>
      <c r="D618" s="48">
        <f t="shared" si="147"/>
        <v>3.0736121795581717E-2</v>
      </c>
      <c r="E618" s="49">
        <f>IF(OR($A618="",$B618="",$C618=""),"",A618*'MPTO_working_3-way'!$I617)</f>
        <v>4.7104640766058088</v>
      </c>
      <c r="F618" s="50">
        <f>IF(OR($A618="",$B618="",$C618=""),"",B618*'MPTO_working_3-way'!$I617)</f>
        <v>3.9271046240411662</v>
      </c>
      <c r="G618" s="51">
        <f>IF(OR($A618="",$B618="",$C618=""),"",C618*'MPTO_working_3-way'!$I617)</f>
        <v>1.8759397416679588</v>
      </c>
      <c r="H618" s="17"/>
      <c r="I618" s="21"/>
      <c r="J618" s="22"/>
      <c r="K618" s="17"/>
      <c r="L618" s="21"/>
      <c r="M618" s="22"/>
      <c r="N618" s="52">
        <f t="shared" si="148"/>
        <v>21.229330777967935</v>
      </c>
      <c r="O618" s="53">
        <f t="shared" si="149"/>
        <v>25.464052927903797</v>
      </c>
      <c r="P618" s="53">
        <f t="shared" si="150"/>
        <v>53.306616294128276</v>
      </c>
      <c r="Q618" t="s">
        <v>472</v>
      </c>
      <c r="R618" t="s">
        <v>292</v>
      </c>
      <c r="S618" s="42">
        <v>43901</v>
      </c>
      <c r="T618" s="4">
        <v>100</v>
      </c>
      <c r="U618" s="4">
        <f t="shared" si="151"/>
        <v>78.118161925601754</v>
      </c>
      <c r="V618" s="4">
        <f t="shared" si="152"/>
        <v>73.753280839895012</v>
      </c>
      <c r="W618" s="4">
        <f t="shared" si="153"/>
        <v>45.054945054945051</v>
      </c>
      <c r="X618" s="4">
        <f t="shared" si="154"/>
        <v>81.191774105159922</v>
      </c>
      <c r="Y618" s="4">
        <f t="shared" si="155"/>
        <v>76.826893019453195</v>
      </c>
      <c r="Z618" s="4">
        <f t="shared" si="156"/>
        <v>48.128557234503234</v>
      </c>
      <c r="AA618" s="4">
        <f t="shared" si="157"/>
        <v>-3.0736121795581681</v>
      </c>
      <c r="AB618" s="4">
        <f t="shared" si="158"/>
        <v>-3.0736121795581823</v>
      </c>
      <c r="AC618" s="4">
        <f t="shared" si="159"/>
        <v>-3.0736121795581823</v>
      </c>
      <c r="AD618" s="45" t="s">
        <v>411</v>
      </c>
      <c r="AF618">
        <v>1.99</v>
      </c>
      <c r="AG618">
        <v>1.9</v>
      </c>
    </row>
    <row r="619" spans="1:35" ht="15" x14ac:dyDescent="0.25">
      <c r="A619">
        <v>2.44</v>
      </c>
      <c r="B619">
        <v>3.39</v>
      </c>
      <c r="C619">
        <v>3.09</v>
      </c>
      <c r="D619" s="48">
        <f t="shared" si="147"/>
        <v>2.8445911780489386E-2</v>
      </c>
      <c r="E619" s="49">
        <f>IF(OR($A619="",$B619="",$C619=""),"",A619*'MPTO_working_3-way'!$I618)</f>
        <v>2.5094080247443942</v>
      </c>
      <c r="F619" s="50">
        <f>IF(OR($A619="",$B619="",$C619=""),"",B619*'MPTO_working_3-way'!$I618)</f>
        <v>3.4864316409358591</v>
      </c>
      <c r="G619" s="51">
        <f>IF(OR($A619="",$B619="",$C619=""),"",C619*'MPTO_working_3-way'!$I618)</f>
        <v>3.177897867401712</v>
      </c>
      <c r="H619" s="17"/>
      <c r="I619" s="21"/>
      <c r="J619" s="22"/>
      <c r="K619" s="17"/>
      <c r="L619" s="21"/>
      <c r="M619" s="22"/>
      <c r="N619" s="52">
        <f t="shared" si="148"/>
        <v>39.850035950285886</v>
      </c>
      <c r="O619" s="53">
        <f t="shared" si="149"/>
        <v>28.682621745928483</v>
      </c>
      <c r="P619" s="53">
        <f t="shared" si="150"/>
        <v>31.467342303785621</v>
      </c>
      <c r="Q619" t="s">
        <v>43</v>
      </c>
      <c r="R619" t="s">
        <v>296</v>
      </c>
      <c r="S619" s="42">
        <v>43901</v>
      </c>
      <c r="T619" s="4">
        <v>100</v>
      </c>
      <c r="U619" s="4">
        <f t="shared" si="151"/>
        <v>59.016393442622956</v>
      </c>
      <c r="V619" s="4">
        <f t="shared" si="152"/>
        <v>70.501474926253692</v>
      </c>
      <c r="W619" s="4">
        <f t="shared" si="153"/>
        <v>67.637540453074436</v>
      </c>
      <c r="X619" s="4">
        <f t="shared" si="154"/>
        <v>61.860984620671886</v>
      </c>
      <c r="Y619" s="4">
        <f t="shared" si="155"/>
        <v>73.346066104302622</v>
      </c>
      <c r="Z619" s="4">
        <f t="shared" si="156"/>
        <v>70.482131631123352</v>
      </c>
      <c r="AA619" s="4">
        <f t="shared" si="157"/>
        <v>-2.8445911780489297</v>
      </c>
      <c r="AB619" s="4">
        <f t="shared" si="158"/>
        <v>-2.8445911780489297</v>
      </c>
      <c r="AC619" s="4">
        <f t="shared" si="159"/>
        <v>-2.8445911780489155</v>
      </c>
      <c r="AD619" s="45" t="s">
        <v>443</v>
      </c>
      <c r="AF619">
        <v>2.31</v>
      </c>
      <c r="AG619">
        <v>1.67</v>
      </c>
    </row>
    <row r="620" spans="1:35" ht="15" x14ac:dyDescent="0.25">
      <c r="A620">
        <v>1.96</v>
      </c>
      <c r="B620">
        <v>3.65</v>
      </c>
      <c r="C620">
        <v>4.05</v>
      </c>
      <c r="D620" s="48">
        <f t="shared" si="147"/>
        <v>3.1090264619292762E-2</v>
      </c>
      <c r="E620" s="49">
        <f>IF(OR($A620="",$B620="",$C620=""),"",A620*'MPTO_working_3-way'!$I619)</f>
        <v>2.0209369186538138</v>
      </c>
      <c r="F620" s="50">
        <f>IF(OR($A620="",$B620="",$C620=""),"",B620*'MPTO_working_3-way'!$I619)</f>
        <v>3.7634794658604185</v>
      </c>
      <c r="G620" s="51">
        <f>IF(OR($A620="",$B620="",$C620=""),"",C620*'MPTO_working_3-way'!$I619)</f>
        <v>4.1759155717081358</v>
      </c>
      <c r="H620" s="17"/>
      <c r="I620" s="21"/>
      <c r="J620" s="22"/>
      <c r="K620" s="17"/>
      <c r="L620" s="21"/>
      <c r="M620" s="22"/>
      <c r="N620" s="52">
        <f t="shared" si="148"/>
        <v>49.481999698739727</v>
      </c>
      <c r="O620" s="53">
        <f t="shared" si="149"/>
        <v>26.57115600261092</v>
      </c>
      <c r="P620" s="53">
        <f t="shared" si="150"/>
        <v>23.946844298649346</v>
      </c>
      <c r="Q620" t="s">
        <v>293</v>
      </c>
      <c r="R620" t="s">
        <v>298</v>
      </c>
      <c r="S620" s="42">
        <v>43901</v>
      </c>
      <c r="T620" s="4">
        <v>100</v>
      </c>
      <c r="U620" s="4">
        <f t="shared" si="151"/>
        <v>48.979591836734699</v>
      </c>
      <c r="V620" s="4">
        <f t="shared" si="152"/>
        <v>72.602739726027394</v>
      </c>
      <c r="W620" s="4">
        <f t="shared" si="153"/>
        <v>75.308641975308646</v>
      </c>
      <c r="X620" s="4">
        <f t="shared" si="154"/>
        <v>52.08861829866396</v>
      </c>
      <c r="Y620" s="4">
        <f t="shared" si="155"/>
        <v>75.71176618795667</v>
      </c>
      <c r="Z620" s="4">
        <f t="shared" si="156"/>
        <v>78.417668437237907</v>
      </c>
      <c r="AA620" s="4">
        <f t="shared" si="157"/>
        <v>-3.1090264619292611</v>
      </c>
      <c r="AB620" s="4">
        <f t="shared" si="158"/>
        <v>-3.1090264619292753</v>
      </c>
      <c r="AC620" s="4">
        <f t="shared" si="159"/>
        <v>-3.1090264619292611</v>
      </c>
      <c r="AD620" s="45" t="s">
        <v>443</v>
      </c>
      <c r="AF620">
        <v>2.0699999999999998</v>
      </c>
      <c r="AG620">
        <v>1.83</v>
      </c>
    </row>
    <row r="621" spans="1:35" ht="15" x14ac:dyDescent="0.25">
      <c r="A621">
        <v>2.94</v>
      </c>
      <c r="B621">
        <v>3.49</v>
      </c>
      <c r="C621">
        <v>2.4900000000000002</v>
      </c>
      <c r="D621" s="48">
        <f t="shared" si="147"/>
        <v>2.8275431413978147E-2</v>
      </c>
      <c r="E621" s="49">
        <f>IF(OR($A621="",$B621="",$C621=""),"",A621*'MPTO_working_3-way'!$I620)</f>
        <v>3.0231297683570957</v>
      </c>
      <c r="F621" s="50">
        <f>IF(OR($A621="",$B621="",$C621=""),"",B621*'MPTO_working_3-way'!$I620)</f>
        <v>3.5886812556347838</v>
      </c>
      <c r="G621" s="51">
        <f>IF(OR($A621="",$B621="",$C621=""),"",C621*'MPTO_working_3-way'!$I620)</f>
        <v>2.5604058242208056</v>
      </c>
      <c r="H621" s="17"/>
      <c r="I621" s="21"/>
      <c r="J621" s="22"/>
      <c r="K621" s="17"/>
      <c r="L621" s="21"/>
      <c r="M621" s="22"/>
      <c r="N621" s="52">
        <f t="shared" si="148"/>
        <v>33.078302177661556</v>
      </c>
      <c r="O621" s="53">
        <f t="shared" si="149"/>
        <v>27.865389227027215</v>
      </c>
      <c r="P621" s="53">
        <f t="shared" si="150"/>
        <v>39.056308595311236</v>
      </c>
      <c r="Q621" t="s">
        <v>299</v>
      </c>
      <c r="R621" t="s">
        <v>305</v>
      </c>
      <c r="S621" s="42">
        <v>43901</v>
      </c>
      <c r="T621" s="4">
        <v>100</v>
      </c>
      <c r="U621" s="4">
        <f t="shared" si="151"/>
        <v>65.986394557823132</v>
      </c>
      <c r="V621" s="4">
        <f t="shared" si="152"/>
        <v>71.346704871060169</v>
      </c>
      <c r="W621" s="4">
        <f t="shared" si="153"/>
        <v>59.839357429718881</v>
      </c>
      <c r="X621" s="4">
        <f t="shared" si="154"/>
        <v>68.813937699220958</v>
      </c>
      <c r="Y621" s="4">
        <f t="shared" si="155"/>
        <v>74.174248012457994</v>
      </c>
      <c r="Z621" s="4">
        <f t="shared" si="156"/>
        <v>62.666900571116699</v>
      </c>
      <c r="AA621" s="4">
        <f t="shared" si="157"/>
        <v>-2.8275431413978254</v>
      </c>
      <c r="AB621" s="4">
        <f t="shared" si="158"/>
        <v>-2.8275431413978254</v>
      </c>
      <c r="AC621" s="4">
        <f t="shared" si="159"/>
        <v>-2.8275431413978183</v>
      </c>
      <c r="AD621" s="45" t="s">
        <v>498</v>
      </c>
      <c r="AF621">
        <v>2.0499999999999998</v>
      </c>
      <c r="AG621">
        <v>1.85</v>
      </c>
    </row>
    <row r="622" spans="1:35" ht="15" x14ac:dyDescent="0.25">
      <c r="A622">
        <v>1.8</v>
      </c>
      <c r="B622">
        <v>3.83</v>
      </c>
      <c r="C622">
        <v>4.6900000000000004</v>
      </c>
      <c r="D622" s="48">
        <f t="shared" si="147"/>
        <v>2.9871777504371755E-2</v>
      </c>
      <c r="E622" s="49">
        <f>IF(OR($A622="",$B622="",$C622=""),"",A622*'MPTO_working_3-way'!$I621)</f>
        <v>1.8537691995078691</v>
      </c>
      <c r="F622" s="50">
        <f>IF(OR($A622="",$B622="",$C622=""),"",B622*'MPTO_working_3-way'!$I621)</f>
        <v>3.9444089078417437</v>
      </c>
      <c r="G622" s="51">
        <f>IF(OR($A622="",$B622="",$C622=""),"",C622*'MPTO_working_3-way'!$I621)</f>
        <v>4.8300986364955039</v>
      </c>
      <c r="H622" s="17"/>
      <c r="I622" s="21"/>
      <c r="J622" s="22"/>
      <c r="K622" s="17"/>
      <c r="L622" s="21"/>
      <c r="M622" s="22"/>
      <c r="N622" s="52">
        <f t="shared" si="148"/>
        <v>53.944147969740563</v>
      </c>
      <c r="O622" s="53">
        <f t="shared" si="149"/>
        <v>25.352341082384598</v>
      </c>
      <c r="P622" s="53">
        <f t="shared" si="150"/>
        <v>20.70351094787484</v>
      </c>
      <c r="Q622" t="s">
        <v>300</v>
      </c>
      <c r="R622" t="s">
        <v>309</v>
      </c>
      <c r="S622" s="42">
        <v>43901</v>
      </c>
      <c r="T622" s="4">
        <v>100</v>
      </c>
      <c r="U622" s="4">
        <f t="shared" si="151"/>
        <v>44.444444444444443</v>
      </c>
      <c r="V622" s="4">
        <f t="shared" si="152"/>
        <v>73.890339425587456</v>
      </c>
      <c r="W622" s="4">
        <f t="shared" si="153"/>
        <v>78.678038379530932</v>
      </c>
      <c r="X622" s="4">
        <f t="shared" si="154"/>
        <v>47.431622194881612</v>
      </c>
      <c r="Y622" s="4">
        <f t="shared" si="155"/>
        <v>76.877517176024639</v>
      </c>
      <c r="Z622" s="4">
        <f t="shared" si="156"/>
        <v>81.665216129968087</v>
      </c>
      <c r="AA622" s="4">
        <f t="shared" si="157"/>
        <v>-2.9871777504371693</v>
      </c>
      <c r="AB622" s="4">
        <f t="shared" si="158"/>
        <v>-2.9871777504371835</v>
      </c>
      <c r="AC622" s="4">
        <f t="shared" si="159"/>
        <v>-2.9871777504371551</v>
      </c>
      <c r="AD622" s="45" t="s">
        <v>450</v>
      </c>
      <c r="AF622">
        <v>1.83</v>
      </c>
      <c r="AG622">
        <v>2.0699999999999998</v>
      </c>
    </row>
    <row r="623" spans="1:35" ht="15" x14ac:dyDescent="0.25">
      <c r="A623">
        <v>2.0099999999999998</v>
      </c>
      <c r="B623">
        <v>3.91</v>
      </c>
      <c r="C623">
        <v>3.64</v>
      </c>
      <c r="D623" s="48">
        <f t="shared" si="147"/>
        <v>2.7992188239544857E-2</v>
      </c>
      <c r="E623" s="49">
        <f>IF(OR($A623="",$B623="",$C623=""),"",A623*'MPTO_working_3-way'!$I622)</f>
        <v>2.0662642983614847</v>
      </c>
      <c r="F623" s="50">
        <f>IF(OR($A623="",$B623="",$C623=""),"",B623*'MPTO_working_3-way'!$I622)</f>
        <v>4.0194494560166207</v>
      </c>
      <c r="G623" s="51">
        <f>IF(OR($A623="",$B623="",$C623=""),"",C623*'MPTO_working_3-way'!$I622)</f>
        <v>3.7418915651919433</v>
      </c>
      <c r="H623" s="17"/>
      <c r="I623" s="21"/>
      <c r="J623" s="22"/>
      <c r="K623" s="17"/>
      <c r="L623" s="21"/>
      <c r="M623" s="22"/>
      <c r="N623" s="52">
        <f t="shared" si="148"/>
        <v>48.396519302636378</v>
      </c>
      <c r="O623" s="53">
        <f t="shared" si="149"/>
        <v>24.879029104424319</v>
      </c>
      <c r="P623" s="53">
        <f t="shared" si="150"/>
        <v>26.724451592939307</v>
      </c>
      <c r="Q623" t="s">
        <v>303</v>
      </c>
      <c r="R623" t="s">
        <v>308</v>
      </c>
      <c r="S623" s="42">
        <v>43901</v>
      </c>
      <c r="T623" s="4">
        <v>100</v>
      </c>
      <c r="U623" s="4">
        <f t="shared" si="151"/>
        <v>50.248756218905463</v>
      </c>
      <c r="V623" s="4">
        <f t="shared" si="152"/>
        <v>74.424552429667528</v>
      </c>
      <c r="W623" s="4">
        <f t="shared" si="153"/>
        <v>72.527472527472526</v>
      </c>
      <c r="X623" s="4">
        <f t="shared" si="154"/>
        <v>53.047975042859953</v>
      </c>
      <c r="Y623" s="4">
        <f t="shared" si="155"/>
        <v>77.223771253622004</v>
      </c>
      <c r="Z623" s="4">
        <f t="shared" si="156"/>
        <v>75.326691351427016</v>
      </c>
      <c r="AA623" s="4">
        <f t="shared" si="157"/>
        <v>-2.7992188239544902</v>
      </c>
      <c r="AB623" s="4">
        <f t="shared" si="158"/>
        <v>-2.799218823954476</v>
      </c>
      <c r="AC623" s="4">
        <f t="shared" si="159"/>
        <v>-2.7992188239544902</v>
      </c>
      <c r="AD623" s="45" t="s">
        <v>510</v>
      </c>
      <c r="AF623">
        <v>1.7</v>
      </c>
      <c r="AG623">
        <v>2.2400000000000002</v>
      </c>
    </row>
    <row r="624" spans="1:35" ht="15" x14ac:dyDescent="0.25">
      <c r="A624">
        <v>1.83</v>
      </c>
      <c r="B624">
        <v>3.62</v>
      </c>
      <c r="C624">
        <v>4.8600000000000003</v>
      </c>
      <c r="D624" s="48">
        <f t="shared" si="147"/>
        <v>2.8452498226773759E-2</v>
      </c>
      <c r="E624" s="49">
        <f>IF(OR($A624="",$B624="",$C624=""),"",A624*'MPTO_working_3-way'!$I623)</f>
        <v>1.882068071754996</v>
      </c>
      <c r="F624" s="50">
        <f>IF(OR($A624="",$B624="",$C624=""),"",B624*'MPTO_working_3-way'!$I623)</f>
        <v>3.7229980435809211</v>
      </c>
      <c r="G624" s="51">
        <f>IF(OR($A624="",$B624="",$C624=""),"",C624*'MPTO_working_3-way'!$I623)</f>
        <v>4.9982791413821204</v>
      </c>
      <c r="H624" s="17"/>
      <c r="I624" s="21"/>
      <c r="J624" s="22"/>
      <c r="K624" s="17"/>
      <c r="L624" s="21"/>
      <c r="M624" s="22"/>
      <c r="N624" s="52">
        <f t="shared" si="148"/>
        <v>53.133040988656553</v>
      </c>
      <c r="O624" s="53">
        <f t="shared" si="149"/>
        <v>26.860073206972785</v>
      </c>
      <c r="P624" s="53">
        <f t="shared" si="150"/>
        <v>20.006885804370679</v>
      </c>
      <c r="Q624" t="s">
        <v>307</v>
      </c>
      <c r="R624" t="s">
        <v>343</v>
      </c>
      <c r="S624" s="42">
        <v>43901</v>
      </c>
      <c r="T624" s="4">
        <v>100</v>
      </c>
      <c r="U624" s="4">
        <f t="shared" si="151"/>
        <v>45.355191256830594</v>
      </c>
      <c r="V624" s="4">
        <f t="shared" si="152"/>
        <v>72.375690607734811</v>
      </c>
      <c r="W624" s="4">
        <f t="shared" si="153"/>
        <v>79.423868312757207</v>
      </c>
      <c r="X624" s="4">
        <f t="shared" si="154"/>
        <v>48.200441079507996</v>
      </c>
      <c r="Y624" s="4">
        <f t="shared" si="155"/>
        <v>75.220940430412185</v>
      </c>
      <c r="Z624" s="4">
        <f t="shared" si="156"/>
        <v>82.269118135434582</v>
      </c>
      <c r="AA624" s="4">
        <f t="shared" si="157"/>
        <v>-2.8452498226774026</v>
      </c>
      <c r="AB624" s="4">
        <f t="shared" si="158"/>
        <v>-2.8452498226773741</v>
      </c>
      <c r="AC624" s="4">
        <f t="shared" si="159"/>
        <v>-2.8452498226773741</v>
      </c>
      <c r="AD624" s="45" t="s">
        <v>443</v>
      </c>
      <c r="AF624">
        <v>2.15</v>
      </c>
      <c r="AG624">
        <v>1.76</v>
      </c>
    </row>
    <row r="625" spans="1:35" ht="15" x14ac:dyDescent="0.25">
      <c r="A625">
        <v>3.39</v>
      </c>
      <c r="B625">
        <v>3.51</v>
      </c>
      <c r="C625">
        <v>2.23</v>
      </c>
      <c r="D625" s="48">
        <f t="shared" si="147"/>
        <v>2.8316028911290703E-2</v>
      </c>
      <c r="E625" s="49">
        <f>IF(OR($A625="",$B625="",$C625=""),"",A625*'MPTO_working_3-way'!$I624)</f>
        <v>3.4859913380092755</v>
      </c>
      <c r="F625" s="50">
        <f>IF(OR($A625="",$B625="",$C625=""),"",B625*'MPTO_working_3-way'!$I624)</f>
        <v>3.60938926147863</v>
      </c>
      <c r="G625" s="51">
        <f>IF(OR($A625="",$B625="",$C625=""),"",C625*'MPTO_working_3-way'!$I624)</f>
        <v>2.2931447444721784</v>
      </c>
      <c r="H625" s="17"/>
      <c r="I625" s="21"/>
      <c r="J625" s="22"/>
      <c r="K625" s="17"/>
      <c r="L625" s="21"/>
      <c r="M625" s="22"/>
      <c r="N625" s="52">
        <f t="shared" si="148"/>
        <v>28.686244543885302</v>
      </c>
      <c r="O625" s="53">
        <f t="shared" si="149"/>
        <v>27.705518234692644</v>
      </c>
      <c r="P625" s="53">
        <f t="shared" si="150"/>
        <v>43.608237221422044</v>
      </c>
      <c r="Q625" t="s">
        <v>302</v>
      </c>
      <c r="R625" t="s">
        <v>294</v>
      </c>
      <c r="S625" s="42">
        <v>43901</v>
      </c>
      <c r="T625" s="4">
        <v>100</v>
      </c>
      <c r="U625" s="4">
        <f t="shared" si="151"/>
        <v>70.501474926253692</v>
      </c>
      <c r="V625" s="4">
        <f t="shared" si="152"/>
        <v>71.509971509971507</v>
      </c>
      <c r="W625" s="4">
        <f t="shared" si="153"/>
        <v>55.156950672645742</v>
      </c>
      <c r="X625" s="4">
        <f t="shared" si="154"/>
        <v>73.333077817382758</v>
      </c>
      <c r="Y625" s="4">
        <f t="shared" si="155"/>
        <v>74.341574401100573</v>
      </c>
      <c r="Z625" s="4">
        <f t="shared" si="156"/>
        <v>57.988553563774801</v>
      </c>
      <c r="AA625" s="4">
        <f t="shared" si="157"/>
        <v>-2.8316028911290658</v>
      </c>
      <c r="AB625" s="4">
        <f t="shared" si="158"/>
        <v>-2.8316028911290658</v>
      </c>
      <c r="AC625" s="4">
        <f t="shared" si="159"/>
        <v>-2.8316028911290587</v>
      </c>
      <c r="AD625" s="45" t="s">
        <v>411</v>
      </c>
      <c r="AF625">
        <v>2.09</v>
      </c>
      <c r="AG625">
        <v>1.8</v>
      </c>
    </row>
    <row r="626" spans="1:35" ht="15" x14ac:dyDescent="0.25">
      <c r="A626">
        <v>4.0199999999999996</v>
      </c>
      <c r="B626">
        <v>3.59</v>
      </c>
      <c r="C626">
        <v>1.99</v>
      </c>
      <c r="D626" s="48">
        <f t="shared" si="147"/>
        <v>2.9820313752969119E-2</v>
      </c>
      <c r="E626" s="49">
        <f>IF(OR($A626="",$B626="",$C626=""),"",A626*'MPTO_working_3-way'!$I625)</f>
        <v>4.1398776612869357</v>
      </c>
      <c r="F626" s="50">
        <f>IF(OR($A626="",$B626="",$C626=""),"",B626*'MPTO_working_3-way'!$I625)</f>
        <v>3.6970549263731591</v>
      </c>
      <c r="G626" s="51">
        <f>IF(OR($A626="",$B626="",$C626=""),"",C626*'MPTO_working_3-way'!$I625)</f>
        <v>2.0493424243684086</v>
      </c>
      <c r="H626" s="17"/>
      <c r="I626" s="21"/>
      <c r="J626" s="22"/>
      <c r="K626" s="17"/>
      <c r="L626" s="21"/>
      <c r="M626" s="22"/>
      <c r="N626" s="52">
        <f t="shared" si="148"/>
        <v>24.155303171184457</v>
      </c>
      <c r="O626" s="53">
        <f t="shared" si="149"/>
        <v>27.048556754362536</v>
      </c>
      <c r="P626" s="53">
        <f t="shared" si="150"/>
        <v>48.796140074453014</v>
      </c>
      <c r="Q626" t="s">
        <v>301</v>
      </c>
      <c r="R626" t="s">
        <v>295</v>
      </c>
      <c r="S626" s="42">
        <v>43901</v>
      </c>
      <c r="T626" s="4">
        <v>100</v>
      </c>
      <c r="U626" s="4">
        <f t="shared" si="151"/>
        <v>75.124378109452735</v>
      </c>
      <c r="V626" s="4">
        <f t="shared" si="152"/>
        <v>72.14484679665739</v>
      </c>
      <c r="W626" s="4">
        <f t="shared" si="153"/>
        <v>49.748743718592962</v>
      </c>
      <c r="X626" s="4">
        <f t="shared" si="154"/>
        <v>78.106409484749648</v>
      </c>
      <c r="Y626" s="4">
        <f t="shared" si="155"/>
        <v>75.126878171954289</v>
      </c>
      <c r="Z626" s="4">
        <f t="shared" si="156"/>
        <v>52.730775093889882</v>
      </c>
      <c r="AA626" s="4">
        <f t="shared" si="157"/>
        <v>-2.9820313752969128</v>
      </c>
      <c r="AB626" s="4">
        <f t="shared" si="158"/>
        <v>-2.9820313752968985</v>
      </c>
      <c r="AC626" s="4">
        <f t="shared" si="159"/>
        <v>-2.9820313752969199</v>
      </c>
      <c r="AD626" s="45" t="s">
        <v>411</v>
      </c>
      <c r="AF626">
        <v>2.11</v>
      </c>
      <c r="AG626">
        <v>1.79</v>
      </c>
    </row>
    <row r="627" spans="1:35" ht="15" x14ac:dyDescent="0.25">
      <c r="A627">
        <v>4.04</v>
      </c>
      <c r="B627">
        <v>3.66</v>
      </c>
      <c r="C627">
        <v>1.97</v>
      </c>
      <c r="D627" s="48">
        <f t="shared" si="147"/>
        <v>2.8363009389063887E-2</v>
      </c>
      <c r="E627" s="49">
        <f>IF(OR($A627="",$B627="",$C627=""),"",A627*'MPTO_working_3-way'!$I626)</f>
        <v>4.1545865579318182</v>
      </c>
      <c r="F627" s="50">
        <f>IF(OR($A627="",$B627="",$C627=""),"",B627*'MPTO_working_3-way'!$I626)</f>
        <v>3.763808614363974</v>
      </c>
      <c r="G627" s="51">
        <f>IF(OR($A627="",$B627="",$C627=""),"",C627*'MPTO_working_3-way'!$I626)</f>
        <v>2.0258751284964558</v>
      </c>
      <c r="H627" s="17"/>
      <c r="I627" s="21"/>
      <c r="J627" s="22"/>
      <c r="K627" s="17"/>
      <c r="L627" s="21"/>
      <c r="M627" s="22"/>
      <c r="N627" s="52">
        <f t="shared" si="148"/>
        <v>24.069783745167818</v>
      </c>
      <c r="O627" s="53">
        <f t="shared" si="149"/>
        <v>26.568832330731691</v>
      </c>
      <c r="P627" s="53">
        <f t="shared" si="150"/>
        <v>49.361383924100508</v>
      </c>
      <c r="Q627" t="s">
        <v>322</v>
      </c>
      <c r="R627" t="s">
        <v>318</v>
      </c>
      <c r="S627" s="42">
        <v>43901</v>
      </c>
      <c r="T627" s="4">
        <v>100</v>
      </c>
      <c r="U627" s="4">
        <f t="shared" si="151"/>
        <v>75.247524752475243</v>
      </c>
      <c r="V627" s="4">
        <f t="shared" si="152"/>
        <v>72.67759562841529</v>
      </c>
      <c r="W627" s="4">
        <f t="shared" si="153"/>
        <v>49.238578680203041</v>
      </c>
      <c r="X627" s="4">
        <f t="shared" si="154"/>
        <v>78.083825691381648</v>
      </c>
      <c r="Y627" s="4">
        <f t="shared" si="155"/>
        <v>75.513896567321709</v>
      </c>
      <c r="Z627" s="4">
        <f t="shared" si="156"/>
        <v>52.074879619109446</v>
      </c>
      <c r="AA627" s="4">
        <f t="shared" si="157"/>
        <v>-2.8363009389064047</v>
      </c>
      <c r="AB627" s="4">
        <f t="shared" si="158"/>
        <v>-2.8363009389064189</v>
      </c>
      <c r="AC627" s="4">
        <f t="shared" si="159"/>
        <v>-2.8363009389064047</v>
      </c>
      <c r="AD627" s="45" t="s">
        <v>411</v>
      </c>
      <c r="AF627">
        <v>2.02</v>
      </c>
      <c r="AG627">
        <v>1.88</v>
      </c>
      <c r="AI627" s="45" t="s">
        <v>460</v>
      </c>
    </row>
    <row r="628" spans="1:35" ht="15" x14ac:dyDescent="0.25">
      <c r="A628">
        <v>3.63</v>
      </c>
      <c r="B628">
        <v>3.38</v>
      </c>
      <c r="C628">
        <v>2.19</v>
      </c>
      <c r="D628" s="48">
        <f t="shared" si="147"/>
        <v>2.7961086395802415E-2</v>
      </c>
      <c r="E628" s="49">
        <f>IF(OR($A628="",$B628="",$C628=""),"",A628*'MPTO_working_3-way'!$I627)</f>
        <v>3.7314987436167626</v>
      </c>
      <c r="F628" s="50">
        <f>IF(OR($A628="",$B628="",$C628=""),"",B628*'MPTO_working_3-way'!$I627)</f>
        <v>3.4745084720178121</v>
      </c>
      <c r="G628" s="51">
        <f>IF(OR($A628="",$B628="",$C628=""),"",C628*'MPTO_working_3-way'!$I627)</f>
        <v>2.2512347792068073</v>
      </c>
      <c r="H628" s="17"/>
      <c r="I628" s="21"/>
      <c r="J628" s="22"/>
      <c r="K628" s="17"/>
      <c r="L628" s="21"/>
      <c r="M628" s="22"/>
      <c r="N628" s="52">
        <f t="shared" si="148"/>
        <v>26.798883470365258</v>
      </c>
      <c r="O628" s="53">
        <f t="shared" si="149"/>
        <v>28.781049407522453</v>
      </c>
      <c r="P628" s="53">
        <f t="shared" si="150"/>
        <v>44.420067122112286</v>
      </c>
      <c r="Q628" t="s">
        <v>319</v>
      </c>
      <c r="R628" t="s">
        <v>327</v>
      </c>
      <c r="S628" s="42">
        <v>43901</v>
      </c>
      <c r="T628" s="4">
        <v>100</v>
      </c>
      <c r="U628" s="4">
        <f t="shared" si="151"/>
        <v>72.451790633608823</v>
      </c>
      <c r="V628" s="4">
        <f t="shared" si="152"/>
        <v>70.414201183431956</v>
      </c>
      <c r="W628" s="4">
        <f t="shared" si="153"/>
        <v>54.337899543379002</v>
      </c>
      <c r="X628" s="4">
        <f t="shared" si="154"/>
        <v>75.247899273189063</v>
      </c>
      <c r="Y628" s="4">
        <f t="shared" si="155"/>
        <v>73.210309823012196</v>
      </c>
      <c r="Z628" s="4">
        <f t="shared" si="156"/>
        <v>57.134008182959242</v>
      </c>
      <c r="AA628" s="4">
        <f t="shared" si="157"/>
        <v>-2.7961086395802397</v>
      </c>
      <c r="AB628" s="4">
        <f t="shared" si="158"/>
        <v>-2.7961086395802397</v>
      </c>
      <c r="AC628" s="4">
        <f t="shared" si="159"/>
        <v>-2.7961086395802397</v>
      </c>
      <c r="AD628" s="45" t="s">
        <v>410</v>
      </c>
      <c r="AF628">
        <v>2.0699999999999998</v>
      </c>
      <c r="AG628">
        <v>1.83</v>
      </c>
    </row>
    <row r="629" spans="1:35" ht="15" x14ac:dyDescent="0.25">
      <c r="A629">
        <v>2.78</v>
      </c>
      <c r="B629">
        <v>3.33</v>
      </c>
      <c r="C629">
        <v>2.72</v>
      </c>
      <c r="D629" s="48">
        <f t="shared" si="147"/>
        <v>2.7659589339657176E-2</v>
      </c>
      <c r="E629" s="49">
        <f>IF(OR($A629="",$B629="",$C629=""),"",A629*'MPTO_working_3-way'!$I628)</f>
        <v>2.8568936583642466</v>
      </c>
      <c r="F629" s="50">
        <f>IF(OR($A629="",$B629="",$C629=""),"",B629*'MPTO_working_3-way'!$I628)</f>
        <v>3.4221064325010584</v>
      </c>
      <c r="G629" s="51">
        <f>IF(OR($A629="",$B629="",$C629=""),"",C629*'MPTO_working_3-way'!$I628)</f>
        <v>2.7952340830038676</v>
      </c>
      <c r="H629" s="17"/>
      <c r="I629" s="21"/>
      <c r="J629" s="22"/>
      <c r="K629" s="17"/>
      <c r="L629" s="21"/>
      <c r="M629" s="22"/>
      <c r="N629" s="52">
        <f t="shared" si="148"/>
        <v>35.003052951315091</v>
      </c>
      <c r="O629" s="53">
        <f t="shared" si="149"/>
        <v>29.221767929326102</v>
      </c>
      <c r="P629" s="53">
        <f t="shared" si="150"/>
        <v>35.775179119358796</v>
      </c>
      <c r="Q629" t="s">
        <v>312</v>
      </c>
      <c r="R629" t="s">
        <v>320</v>
      </c>
      <c r="S629" s="42">
        <v>43901</v>
      </c>
      <c r="T629" s="4">
        <v>100</v>
      </c>
      <c r="U629" s="4">
        <f t="shared" si="151"/>
        <v>64.02877697841727</v>
      </c>
      <c r="V629" s="4">
        <f t="shared" si="152"/>
        <v>69.969969969969966</v>
      </c>
      <c r="W629" s="4">
        <f t="shared" si="153"/>
        <v>63.235294117647051</v>
      </c>
      <c r="X629" s="4">
        <f t="shared" si="154"/>
        <v>66.794735912382961</v>
      </c>
      <c r="Y629" s="4">
        <f t="shared" si="155"/>
        <v>72.735928903935672</v>
      </c>
      <c r="Z629" s="4">
        <f t="shared" si="156"/>
        <v>66.001253051612778</v>
      </c>
      <c r="AA629" s="4">
        <f t="shared" si="157"/>
        <v>-2.7659589339656918</v>
      </c>
      <c r="AB629" s="4">
        <f t="shared" si="158"/>
        <v>-2.765958933965706</v>
      </c>
      <c r="AC629" s="4">
        <f t="shared" si="159"/>
        <v>-2.7659589339657273</v>
      </c>
      <c r="AD629" s="45" t="s">
        <v>443</v>
      </c>
      <c r="AF629">
        <v>2.08</v>
      </c>
      <c r="AG629">
        <v>1.81</v>
      </c>
    </row>
    <row r="630" spans="1:35" ht="15" x14ac:dyDescent="0.25">
      <c r="A630">
        <v>1.57</v>
      </c>
      <c r="B630">
        <v>4.17</v>
      </c>
      <c r="C630">
        <v>6.4</v>
      </c>
      <c r="D630" s="48">
        <f t="shared" si="147"/>
        <v>3.3000828636453816E-2</v>
      </c>
      <c r="E630" s="49">
        <f>IF(OR($A630="",$B630="",$C630=""),"",A630*'MPTO_working_3-way'!$I629)</f>
        <v>1.6218113009592325</v>
      </c>
      <c r="F630" s="50">
        <f>IF(OR($A630="",$B630="",$C630=""),"",B630*'MPTO_working_3-way'!$I629)</f>
        <v>4.3076134554140122</v>
      </c>
      <c r="G630" s="51">
        <f>IF(OR($A630="",$B630="",$C630=""),"",C630*'MPTO_working_3-way'!$I629)</f>
        <v>6.6112053032733051</v>
      </c>
      <c r="H630" s="17"/>
      <c r="I630" s="21"/>
      <c r="J630" s="22"/>
      <c r="K630" s="17"/>
      <c r="L630" s="21"/>
      <c r="M630" s="22"/>
      <c r="N630" s="52">
        <f t="shared" si="148"/>
        <v>61.659454426574932</v>
      </c>
      <c r="O630" s="53">
        <f t="shared" si="149"/>
        <v>23.214710659405913</v>
      </c>
      <c r="P630" s="53">
        <f t="shared" si="150"/>
        <v>15.125834914019162</v>
      </c>
      <c r="Q630" t="s">
        <v>314</v>
      </c>
      <c r="R630" t="s">
        <v>330</v>
      </c>
      <c r="S630" s="42">
        <v>43901</v>
      </c>
      <c r="T630" s="4">
        <v>100</v>
      </c>
      <c r="U630" s="4">
        <f t="shared" si="151"/>
        <v>36.30573248407643</v>
      </c>
      <c r="V630" s="4">
        <f t="shared" si="152"/>
        <v>76.019184652278184</v>
      </c>
      <c r="W630" s="4">
        <f t="shared" si="153"/>
        <v>84.375</v>
      </c>
      <c r="X630" s="4">
        <f t="shared" si="154"/>
        <v>39.605815347721823</v>
      </c>
      <c r="Y630" s="4">
        <f t="shared" si="155"/>
        <v>79.31926751592357</v>
      </c>
      <c r="Z630" s="4">
        <f t="shared" si="156"/>
        <v>87.675082863645386</v>
      </c>
      <c r="AA630" s="4">
        <f t="shared" si="157"/>
        <v>-3.3000828636453932</v>
      </c>
      <c r="AB630" s="4">
        <f t="shared" si="158"/>
        <v>-3.3000828636453861</v>
      </c>
      <c r="AC630" s="4">
        <f t="shared" si="159"/>
        <v>-3.3000828636453861</v>
      </c>
      <c r="AD630" s="45" t="s">
        <v>450</v>
      </c>
      <c r="AF630">
        <v>2</v>
      </c>
      <c r="AG630">
        <v>1.89</v>
      </c>
    </row>
    <row r="631" spans="1:35" s="55" customFormat="1" ht="15" x14ac:dyDescent="0.25">
      <c r="A631">
        <v>2.4</v>
      </c>
      <c r="B631">
        <v>3.46</v>
      </c>
      <c r="C631">
        <v>3.11</v>
      </c>
      <c r="D631" s="48">
        <f t="shared" si="147"/>
        <v>2.722741606725787E-2</v>
      </c>
      <c r="E631" s="49">
        <f>IF(OR($A631="",$B631="",$C631=""),"",A631*'MPTO_working_3-way'!$I630)</f>
        <v>2.4653457985614189</v>
      </c>
      <c r="F631" s="50">
        <f>IF(OR($A631="",$B631="",$C631=""),"",B631*'MPTO_working_3-way'!$I630)</f>
        <v>3.5542068595927123</v>
      </c>
      <c r="G631" s="51">
        <f>IF(OR($A631="",$B631="",$C631=""),"",C631*'MPTO_working_3-way'!$I630)</f>
        <v>3.1946772639691718</v>
      </c>
      <c r="H631" s="49"/>
      <c r="I631" s="50"/>
      <c r="J631" s="51"/>
      <c r="K631" s="49"/>
      <c r="L631" s="50"/>
      <c r="M631" s="51"/>
      <c r="N631" s="52">
        <f t="shared" si="148"/>
        <v>40.562261106880868</v>
      </c>
      <c r="O631" s="53">
        <f t="shared" si="149"/>
        <v>28.135672444079212</v>
      </c>
      <c r="P631" s="53">
        <f t="shared" si="150"/>
        <v>31.302066449039899</v>
      </c>
      <c r="Q631" t="s">
        <v>316</v>
      </c>
      <c r="R631" t="s">
        <v>326</v>
      </c>
      <c r="S631" s="42">
        <v>43901</v>
      </c>
      <c r="T631" s="4">
        <v>100</v>
      </c>
      <c r="U631" s="4">
        <f t="shared" si="151"/>
        <v>58.333333333333336</v>
      </c>
      <c r="V631" s="4">
        <f t="shared" si="152"/>
        <v>71.098265895953759</v>
      </c>
      <c r="W631" s="4">
        <f t="shared" si="153"/>
        <v>67.845659163987136</v>
      </c>
      <c r="X631" s="4">
        <f t="shared" si="154"/>
        <v>61.056074940059112</v>
      </c>
      <c r="Y631" s="4">
        <f t="shared" si="155"/>
        <v>73.821007502679521</v>
      </c>
      <c r="Z631" s="4">
        <f t="shared" si="156"/>
        <v>70.568400770712913</v>
      </c>
      <c r="AA631" s="4">
        <f t="shared" si="157"/>
        <v>-2.7227416067257764</v>
      </c>
      <c r="AB631" s="4">
        <f t="shared" si="158"/>
        <v>-2.7227416067257622</v>
      </c>
      <c r="AC631" s="4">
        <f t="shared" si="159"/>
        <v>-2.7227416067257764</v>
      </c>
      <c r="AD631" s="56" t="s">
        <v>450</v>
      </c>
      <c r="AE631" s="56"/>
      <c r="AF631">
        <v>2.0499999999999998</v>
      </c>
      <c r="AG631">
        <v>1.84</v>
      </c>
      <c r="AH631" s="56"/>
      <c r="AI631" s="56"/>
    </row>
    <row r="632" spans="1:35" ht="15" x14ac:dyDescent="0.25">
      <c r="A632">
        <v>2.91</v>
      </c>
      <c r="B632">
        <v>3.28</v>
      </c>
      <c r="C632">
        <v>2.64</v>
      </c>
      <c r="D632" s="48">
        <f t="shared" si="147"/>
        <v>2.7308539252215436E-2</v>
      </c>
      <c r="E632" s="49">
        <f>IF(OR($A632="",$B632="",$C632=""),"",A632*'MPTO_working_3-way'!$I631)</f>
        <v>2.989467849223947</v>
      </c>
      <c r="F632" s="50">
        <f>IF(OR($A632="",$B632="",$C632=""),"",B632*'MPTO_working_3-way'!$I631)</f>
        <v>3.3695720087472663</v>
      </c>
      <c r="G632" s="51">
        <f>IF(OR($A632="",$B632="",$C632=""),"",C632*'MPTO_working_3-way'!$I631)</f>
        <v>2.7120945436258488</v>
      </c>
      <c r="H632" s="17"/>
      <c r="I632" s="21"/>
      <c r="J632" s="22"/>
      <c r="K632" s="17"/>
      <c r="L632" s="21"/>
      <c r="M632" s="22"/>
      <c r="N632" s="52">
        <f t="shared" si="148"/>
        <v>33.450769516039308</v>
      </c>
      <c r="O632" s="53">
        <f t="shared" si="149"/>
        <v>29.677359540144632</v>
      </c>
      <c r="P632" s="53">
        <f t="shared" si="150"/>
        <v>36.871870943816056</v>
      </c>
      <c r="Q632" t="s">
        <v>317</v>
      </c>
      <c r="R632" t="s">
        <v>329</v>
      </c>
      <c r="S632" s="42">
        <v>43901</v>
      </c>
      <c r="T632" s="4">
        <v>100</v>
      </c>
      <c r="U632" s="4">
        <f t="shared" si="151"/>
        <v>65.635738831615114</v>
      </c>
      <c r="V632" s="4">
        <f t="shared" si="152"/>
        <v>69.512195121951223</v>
      </c>
      <c r="W632" s="4">
        <f t="shared" si="153"/>
        <v>62.121212121212118</v>
      </c>
      <c r="X632" s="4">
        <f t="shared" si="154"/>
        <v>68.366592756836653</v>
      </c>
      <c r="Y632" s="4">
        <f t="shared" si="155"/>
        <v>72.243049047172761</v>
      </c>
      <c r="Z632" s="4">
        <f t="shared" si="156"/>
        <v>64.852066046433649</v>
      </c>
      <c r="AA632" s="4">
        <f t="shared" si="157"/>
        <v>-2.7308539252215382</v>
      </c>
      <c r="AB632" s="4">
        <f t="shared" si="158"/>
        <v>-2.7308539252215382</v>
      </c>
      <c r="AC632" s="4">
        <f t="shared" si="159"/>
        <v>-2.7308539252215311</v>
      </c>
      <c r="AD632" s="45" t="s">
        <v>411</v>
      </c>
      <c r="AF632">
        <v>2.25</v>
      </c>
      <c r="AG632">
        <v>1.69</v>
      </c>
    </row>
    <row r="633" spans="1:35" ht="15" x14ac:dyDescent="0.25">
      <c r="A633">
        <v>2.29</v>
      </c>
      <c r="B633">
        <v>3.4</v>
      </c>
      <c r="C633">
        <v>3.36</v>
      </c>
      <c r="D633" s="48">
        <f t="shared" si="147"/>
        <v>2.8417917385294755E-2</v>
      </c>
      <c r="E633" s="49">
        <f>IF(OR($A633="",$B633="",$C633=""),"",A633*'MPTO_working_3-way'!$I632)</f>
        <v>2.3550770308123252</v>
      </c>
      <c r="F633" s="50">
        <f>IF(OR($A633="",$B633="",$C633=""),"",B633*'MPTO_working_3-way'!$I632)</f>
        <v>3.4966209191100019</v>
      </c>
      <c r="G633" s="51">
        <f>IF(OR($A633="",$B633="",$C633=""),"",C633*'MPTO_working_3-way'!$I632)</f>
        <v>3.4554842024145902</v>
      </c>
      <c r="H633" s="17"/>
      <c r="I633" s="21"/>
      <c r="J633" s="22"/>
      <c r="K633" s="17"/>
      <c r="L633" s="21"/>
      <c r="M633" s="22"/>
      <c r="N633" s="52">
        <f t="shared" si="148"/>
        <v>42.461456118701769</v>
      </c>
      <c r="O633" s="53">
        <f t="shared" si="149"/>
        <v>28.599039562302075</v>
      </c>
      <c r="P633" s="53">
        <f t="shared" si="150"/>
        <v>28.93950431899615</v>
      </c>
      <c r="Q633" t="s">
        <v>315</v>
      </c>
      <c r="R633" t="s">
        <v>311</v>
      </c>
      <c r="S633" s="42">
        <v>43901</v>
      </c>
      <c r="T633" s="4">
        <v>100</v>
      </c>
      <c r="U633" s="4">
        <f t="shared" si="151"/>
        <v>56.331877729257641</v>
      </c>
      <c r="V633" s="4">
        <f t="shared" si="152"/>
        <v>70.588235294117652</v>
      </c>
      <c r="W633" s="4">
        <f t="shared" si="153"/>
        <v>70.238095238095241</v>
      </c>
      <c r="X633" s="4">
        <f t="shared" si="154"/>
        <v>59.173669467787114</v>
      </c>
      <c r="Y633" s="4">
        <f t="shared" si="155"/>
        <v>73.430027032647118</v>
      </c>
      <c r="Z633" s="4">
        <f t="shared" si="156"/>
        <v>73.079886976624707</v>
      </c>
      <c r="AA633" s="4">
        <f t="shared" si="157"/>
        <v>-2.8417917385294729</v>
      </c>
      <c r="AB633" s="4">
        <f t="shared" si="158"/>
        <v>-2.8417917385294658</v>
      </c>
      <c r="AC633" s="4">
        <f t="shared" si="159"/>
        <v>-2.8417917385294658</v>
      </c>
      <c r="AD633" s="45" t="s">
        <v>443</v>
      </c>
      <c r="AF633">
        <v>2.23</v>
      </c>
      <c r="AG633">
        <v>1.7</v>
      </c>
    </row>
    <row r="634" spans="1:35" ht="15" x14ac:dyDescent="0.25">
      <c r="A634">
        <v>1.86</v>
      </c>
      <c r="B634">
        <v>3.66</v>
      </c>
      <c r="C634">
        <v>4.57</v>
      </c>
      <c r="D634" s="48">
        <f t="shared" si="147"/>
        <v>2.9676833061979879E-2</v>
      </c>
      <c r="E634" s="49">
        <f>IF(OR($A634="",$B634="",$C634=""),"",A634*'MPTO_working_3-way'!$I633)</f>
        <v>1.9151989094952826</v>
      </c>
      <c r="F634" s="50">
        <f>IF(OR($A634="",$B634="",$C634=""),"",B634*'MPTO_working_3-way'!$I633)</f>
        <v>3.7686172090068464</v>
      </c>
      <c r="G634" s="51">
        <f>IF(OR($A634="",$B634="",$C634=""),"",C634*'MPTO_working_3-way'!$I633)</f>
        <v>4.705623127093248</v>
      </c>
      <c r="H634" s="17"/>
      <c r="I634" s="21"/>
      <c r="J634" s="22"/>
      <c r="K634" s="17"/>
      <c r="L634" s="21"/>
      <c r="M634" s="22"/>
      <c r="N634" s="52">
        <f t="shared" si="148"/>
        <v>52.213897733658001</v>
      </c>
      <c r="O634" s="53">
        <f t="shared" si="149"/>
        <v>26.534931635137671</v>
      </c>
      <c r="P634" s="53">
        <f t="shared" si="150"/>
        <v>21.251170631204349</v>
      </c>
      <c r="Q634" t="s">
        <v>313</v>
      </c>
      <c r="R634" t="s">
        <v>323</v>
      </c>
      <c r="S634" s="42">
        <v>43901</v>
      </c>
      <c r="T634" s="4">
        <v>100</v>
      </c>
      <c r="U634" s="4">
        <f t="shared" si="151"/>
        <v>46.236559139784944</v>
      </c>
      <c r="V634" s="4">
        <f t="shared" si="152"/>
        <v>72.67759562841529</v>
      </c>
      <c r="W634" s="4">
        <f t="shared" si="153"/>
        <v>78.118161925601754</v>
      </c>
      <c r="X634" s="4">
        <f t="shared" si="154"/>
        <v>49.204242445982949</v>
      </c>
      <c r="Y634" s="4">
        <f t="shared" si="155"/>
        <v>75.645278934613302</v>
      </c>
      <c r="Z634" s="4">
        <f t="shared" si="156"/>
        <v>81.085845231799752</v>
      </c>
      <c r="AA634" s="4">
        <f t="shared" si="157"/>
        <v>-2.9676833061980048</v>
      </c>
      <c r="AB634" s="4">
        <f t="shared" si="158"/>
        <v>-2.9676833061980119</v>
      </c>
      <c r="AC634" s="4">
        <f t="shared" si="159"/>
        <v>-2.9676833061979977</v>
      </c>
      <c r="AD634" s="45" t="s">
        <v>443</v>
      </c>
      <c r="AF634">
        <v>2.08</v>
      </c>
      <c r="AG634">
        <v>1.81</v>
      </c>
    </row>
    <row r="635" spans="1:35" ht="15" x14ac:dyDescent="0.25">
      <c r="A635">
        <v>3</v>
      </c>
      <c r="B635">
        <v>3.4</v>
      </c>
      <c r="C635">
        <v>2.4900000000000002</v>
      </c>
      <c r="D635" s="48">
        <f t="shared" si="147"/>
        <v>2.9057406094967986E-2</v>
      </c>
      <c r="E635" s="49">
        <f>IF(OR($A635="",$B635="",$C635=""),"",A635*'MPTO_working_3-way'!$I634)</f>
        <v>3.0871722182849037</v>
      </c>
      <c r="F635" s="50">
        <f>IF(OR($A635="",$B635="",$C635=""),"",B635*'MPTO_working_3-way'!$I634)</f>
        <v>3.4987951807228912</v>
      </c>
      <c r="G635" s="51">
        <f>IF(OR($A635="",$B635="",$C635=""),"",C635*'MPTO_working_3-way'!$I634)</f>
        <v>2.5623529411764707</v>
      </c>
      <c r="H635" s="17"/>
      <c r="I635" s="21"/>
      <c r="J635" s="22"/>
      <c r="K635" s="17"/>
      <c r="L635" s="21"/>
      <c r="M635" s="22"/>
      <c r="N635" s="52">
        <f t="shared" si="148"/>
        <v>32.392102846648307</v>
      </c>
      <c r="O635" s="53">
        <f t="shared" si="149"/>
        <v>28.581267217630856</v>
      </c>
      <c r="P635" s="53">
        <f t="shared" si="150"/>
        <v>39.026629935720841</v>
      </c>
      <c r="Q635" t="s">
        <v>333</v>
      </c>
      <c r="R635" t="s">
        <v>310</v>
      </c>
      <c r="S635" s="42">
        <v>43901</v>
      </c>
      <c r="T635" s="4">
        <v>100</v>
      </c>
      <c r="U635" s="4">
        <f t="shared" si="151"/>
        <v>66.666666666666657</v>
      </c>
      <c r="V635" s="4">
        <f t="shared" si="152"/>
        <v>70.588235294117652</v>
      </c>
      <c r="W635" s="4">
        <f t="shared" si="153"/>
        <v>59.839357429718881</v>
      </c>
      <c r="X635" s="4">
        <f t="shared" si="154"/>
        <v>69.572407276163474</v>
      </c>
      <c r="Y635" s="4">
        <f t="shared" si="155"/>
        <v>73.493975903614455</v>
      </c>
      <c r="Z635" s="4">
        <f t="shared" si="156"/>
        <v>62.745098039215684</v>
      </c>
      <c r="AA635" s="4">
        <f t="shared" si="157"/>
        <v>-2.9057406094968172</v>
      </c>
      <c r="AB635" s="4">
        <f t="shared" si="158"/>
        <v>-2.905740609496803</v>
      </c>
      <c r="AC635" s="4">
        <f t="shared" si="159"/>
        <v>-2.905740609496803</v>
      </c>
      <c r="AD635" s="45" t="s">
        <v>443</v>
      </c>
      <c r="AF635">
        <v>1.93</v>
      </c>
      <c r="AG635">
        <v>1.95</v>
      </c>
    </row>
    <row r="636" spans="1:35" ht="15" x14ac:dyDescent="0.25">
      <c r="A636">
        <v>2.02</v>
      </c>
      <c r="B636">
        <v>3.41</v>
      </c>
      <c r="C636">
        <v>4.17</v>
      </c>
      <c r="D636" s="48">
        <f t="shared" si="147"/>
        <v>2.811279039252268E-2</v>
      </c>
      <c r="E636" s="49">
        <f>IF(OR($A636="",$B636="",$C636=""),"",A636*'MPTO_working_3-way'!$I635)</f>
        <v>2.0767878365928958</v>
      </c>
      <c r="F636" s="50">
        <f>IF(OR($A636="",$B636="",$C636=""),"",B636*'MPTO_working_3-way'!$I635)</f>
        <v>3.5058646152385027</v>
      </c>
      <c r="G636" s="51">
        <f>IF(OR($A636="",$B636="",$C636=""),"",C636*'MPTO_working_3-way'!$I635)</f>
        <v>4.2872303359368198</v>
      </c>
      <c r="H636" s="17"/>
      <c r="I636" s="21"/>
      <c r="J636" s="22"/>
      <c r="K636" s="17"/>
      <c r="L636" s="21"/>
      <c r="M636" s="22"/>
      <c r="N636" s="52">
        <f t="shared" si="148"/>
        <v>48.151283553382349</v>
      </c>
      <c r="O636" s="53">
        <f t="shared" si="149"/>
        <v>28.523634245698627</v>
      </c>
      <c r="P636" s="53">
        <f t="shared" si="150"/>
        <v>23.325082200919024</v>
      </c>
      <c r="Q636" t="s">
        <v>331</v>
      </c>
      <c r="R636" t="s">
        <v>321</v>
      </c>
      <c r="S636" s="42">
        <v>43901</v>
      </c>
      <c r="T636" s="4">
        <v>100</v>
      </c>
      <c r="U636" s="4">
        <f t="shared" si="151"/>
        <v>50.495049504950494</v>
      </c>
      <c r="V636" s="4">
        <f t="shared" si="152"/>
        <v>70.674486803519059</v>
      </c>
      <c r="W636" s="4">
        <f t="shared" si="153"/>
        <v>76.019184652278184</v>
      </c>
      <c r="X636" s="4">
        <f t="shared" si="154"/>
        <v>53.306328544202763</v>
      </c>
      <c r="Y636" s="4">
        <f t="shared" si="155"/>
        <v>73.485765842771329</v>
      </c>
      <c r="Z636" s="4">
        <f t="shared" si="156"/>
        <v>78.83046369153044</v>
      </c>
      <c r="AA636" s="4">
        <f t="shared" si="157"/>
        <v>-2.8112790392522697</v>
      </c>
      <c r="AB636" s="4">
        <f t="shared" si="158"/>
        <v>-2.8112790392522697</v>
      </c>
      <c r="AC636" s="4">
        <f t="shared" si="159"/>
        <v>-2.8112790392522555</v>
      </c>
      <c r="AD636" s="45" t="s">
        <v>411</v>
      </c>
      <c r="AF636">
        <v>2.27</v>
      </c>
      <c r="AG636">
        <v>1.68</v>
      </c>
    </row>
    <row r="637" spans="1:35" ht="15" x14ac:dyDescent="0.25">
      <c r="A637">
        <v>2.2599999999999998</v>
      </c>
      <c r="B637">
        <v>3.51</v>
      </c>
      <c r="C637">
        <v>3.32</v>
      </c>
      <c r="D637" s="48">
        <f t="shared" si="147"/>
        <v>2.8582980283587966E-2</v>
      </c>
      <c r="E637" s="49">
        <f>IF(OR($A637="",$B637="",$C637=""),"",A637*'MPTO_working_3-way'!$I636)</f>
        <v>2.3245975354409087</v>
      </c>
      <c r="F637" s="50">
        <f>IF(OR($A637="",$B637="",$C637=""),"",B637*'MPTO_working_3-way'!$I636)</f>
        <v>3.6103262607953934</v>
      </c>
      <c r="G637" s="51">
        <f>IF(OR($A637="",$B637="",$C637=""),"",C637*'MPTO_working_3-way'!$I636)</f>
        <v>3.4148954945415118</v>
      </c>
      <c r="H637" s="17"/>
      <c r="I637" s="21"/>
      <c r="J637" s="22"/>
      <c r="K637" s="17"/>
      <c r="L637" s="21"/>
      <c r="M637" s="22"/>
      <c r="N637" s="52">
        <f t="shared" si="148"/>
        <v>43.018199269076014</v>
      </c>
      <c r="O637" s="53">
        <f t="shared" si="149"/>
        <v>27.698327734504787</v>
      </c>
      <c r="P637" s="53">
        <f t="shared" si="150"/>
        <v>29.283472996419214</v>
      </c>
      <c r="Q637" t="s">
        <v>332</v>
      </c>
      <c r="R637" t="s">
        <v>325</v>
      </c>
      <c r="S637" s="42">
        <v>43901</v>
      </c>
      <c r="T637" s="4">
        <v>100</v>
      </c>
      <c r="U637" s="4">
        <f t="shared" si="151"/>
        <v>55.752212389380524</v>
      </c>
      <c r="V637" s="4">
        <f t="shared" si="152"/>
        <v>71.509971509971507</v>
      </c>
      <c r="W637" s="4">
        <f t="shared" si="153"/>
        <v>69.879518072289159</v>
      </c>
      <c r="X637" s="4">
        <f t="shared" si="154"/>
        <v>58.610510417739334</v>
      </c>
      <c r="Y637" s="4">
        <f t="shared" si="155"/>
        <v>74.36826953833031</v>
      </c>
      <c r="Z637" s="4">
        <f t="shared" si="156"/>
        <v>72.737816100647962</v>
      </c>
      <c r="AA637" s="4">
        <f t="shared" si="157"/>
        <v>-2.85829802835881</v>
      </c>
      <c r="AB637" s="4">
        <f t="shared" si="158"/>
        <v>-2.8582980283588029</v>
      </c>
      <c r="AC637" s="4">
        <f t="shared" si="159"/>
        <v>-2.8582980283588029</v>
      </c>
      <c r="AD637" s="45" t="s">
        <v>411</v>
      </c>
      <c r="AF637">
        <v>2.09</v>
      </c>
      <c r="AG637">
        <v>1.8</v>
      </c>
    </row>
    <row r="638" spans="1:35" ht="15" x14ac:dyDescent="0.25">
      <c r="A638">
        <v>1.46</v>
      </c>
      <c r="B638">
        <v>4.08</v>
      </c>
      <c r="C638">
        <v>8.18</v>
      </c>
      <c r="D638" s="48">
        <f t="shared" si="147"/>
        <v>5.2278934818057454E-2</v>
      </c>
      <c r="E638" s="49">
        <f>IF(OR($A638="",$B638="",$C638=""),"",A638*'MPTO_working_3-way'!$I637)</f>
        <v>1.5363272448343639</v>
      </c>
      <c r="F638" s="50">
        <f>IF(OR($A638="",$B638="",$C638=""),"",B638*'MPTO_working_3-way'!$I637)</f>
        <v>4.2932980540576748</v>
      </c>
      <c r="G638" s="51">
        <f>IF(OR($A638="",$B638="",$C638=""),"",C638*'MPTO_working_3-way'!$I637)</f>
        <v>8.6076416868117089</v>
      </c>
      <c r="H638" s="17"/>
      <c r="I638" s="21"/>
      <c r="J638" s="22"/>
      <c r="K638" s="17"/>
      <c r="L638" s="21"/>
      <c r="M638" s="22"/>
      <c r="N638" s="52">
        <f t="shared" si="148"/>
        <v>65.090299176970788</v>
      </c>
      <c r="O638" s="53">
        <f t="shared" si="149"/>
        <v>23.292116862347388</v>
      </c>
      <c r="P638" s="53">
        <f t="shared" si="150"/>
        <v>11.617583960681829</v>
      </c>
      <c r="Q638" t="s">
        <v>91</v>
      </c>
      <c r="R638" t="s">
        <v>408</v>
      </c>
      <c r="S638" s="42">
        <v>43901</v>
      </c>
      <c r="T638" s="4">
        <v>100</v>
      </c>
      <c r="U638" s="4">
        <f t="shared" si="151"/>
        <v>31.506849315068493</v>
      </c>
      <c r="V638" s="4">
        <f t="shared" si="152"/>
        <v>75.490196078431367</v>
      </c>
      <c r="W638" s="4">
        <f t="shared" si="153"/>
        <v>87.775061124694389</v>
      </c>
      <c r="X638" s="4">
        <f t="shared" si="154"/>
        <v>36.734742796874251</v>
      </c>
      <c r="Y638" s="4">
        <f t="shared" si="155"/>
        <v>80.718089560237132</v>
      </c>
      <c r="Z638" s="4">
        <f t="shared" si="156"/>
        <v>93.002954606500126</v>
      </c>
      <c r="AA638" s="4">
        <f t="shared" si="157"/>
        <v>-5.2278934818057579</v>
      </c>
      <c r="AB638" s="4">
        <f t="shared" si="158"/>
        <v>-5.227893481805765</v>
      </c>
      <c r="AC638" s="4">
        <f t="shared" si="159"/>
        <v>-5.2278934818057365</v>
      </c>
      <c r="AF638">
        <v>2.36</v>
      </c>
      <c r="AG638">
        <v>1.6</v>
      </c>
    </row>
    <row r="639" spans="1:35" ht="15" x14ac:dyDescent="0.25">
      <c r="A639">
        <v>2.81</v>
      </c>
      <c r="B639">
        <v>3.83</v>
      </c>
      <c r="C639">
        <v>2.34</v>
      </c>
      <c r="D639" s="48">
        <f t="shared" si="147"/>
        <v>4.4318919215549091E-2</v>
      </c>
      <c r="E639" s="49">
        <f>IF(OR($A639="",$B639="",$C639=""),"",A639*'MPTO_working_3-way'!$I638)</f>
        <v>2.934536162995693</v>
      </c>
      <c r="F639" s="50">
        <f>IF(OR($A639="",$B639="",$C639=""),"",B639*'MPTO_working_3-way'!$I638)</f>
        <v>3.999741460595553</v>
      </c>
      <c r="G639" s="51">
        <f>IF(OR($A639="",$B639="",$C639=""),"",C639*'MPTO_working_3-way'!$I638)</f>
        <v>2.4437062709643849</v>
      </c>
      <c r="H639" s="17"/>
      <c r="I639" s="21"/>
      <c r="J639" s="22"/>
      <c r="K639" s="17"/>
      <c r="L639" s="21"/>
      <c r="M639" s="22"/>
      <c r="N639" s="52">
        <f t="shared" si="148"/>
        <v>34.076935653747732</v>
      </c>
      <c r="O639" s="53">
        <f t="shared" si="149"/>
        <v>25.001615975726143</v>
      </c>
      <c r="P639" s="53">
        <f t="shared" si="150"/>
        <v>40.921448370526129</v>
      </c>
      <c r="Q639" t="s">
        <v>423</v>
      </c>
      <c r="R639" t="s">
        <v>424</v>
      </c>
      <c r="S639" s="42">
        <v>43901</v>
      </c>
      <c r="T639" s="4">
        <v>100</v>
      </c>
      <c r="U639" s="4">
        <f t="shared" si="151"/>
        <v>64.412811387900362</v>
      </c>
      <c r="V639" s="4">
        <f t="shared" si="152"/>
        <v>73.890339425587456</v>
      </c>
      <c r="W639" s="4">
        <f t="shared" si="153"/>
        <v>57.264957264957268</v>
      </c>
      <c r="X639" s="4">
        <f t="shared" si="154"/>
        <v>68.844703309455269</v>
      </c>
      <c r="Y639" s="4">
        <f t="shared" si="155"/>
        <v>78.322231347142377</v>
      </c>
      <c r="Z639" s="4">
        <f t="shared" si="156"/>
        <v>61.696849186512168</v>
      </c>
      <c r="AA639" s="4">
        <f t="shared" si="157"/>
        <v>-4.4318919215549073</v>
      </c>
      <c r="AB639" s="4">
        <f t="shared" si="158"/>
        <v>-4.4318919215549215</v>
      </c>
      <c r="AC639" s="4">
        <f t="shared" si="159"/>
        <v>-4.4318919215549002</v>
      </c>
      <c r="AF639">
        <v>1.77</v>
      </c>
      <c r="AG639">
        <v>2.0699999999999998</v>
      </c>
    </row>
    <row r="640" spans="1:35" ht="15" x14ac:dyDescent="0.25">
      <c r="A640">
        <v>2.62</v>
      </c>
      <c r="B640">
        <v>3.19</v>
      </c>
      <c r="C640">
        <v>3.01</v>
      </c>
      <c r="D640" s="48">
        <f t="shared" si="147"/>
        <v>2.7384926758690975E-2</v>
      </c>
      <c r="E640" s="49">
        <f>IF(OR($A640="",$B640="",$C640=""),"",A640*'MPTO_working_3-way'!$I639)</f>
        <v>2.6917485081077706</v>
      </c>
      <c r="F640" s="50">
        <f>IF(OR($A640="",$B640="",$C640=""),"",B640*'MPTO_working_3-way'!$I639)</f>
        <v>3.277357916360224</v>
      </c>
      <c r="G640" s="51">
        <f>IF(OR($A640="",$B640="",$C640=""),"",C640*'MPTO_working_3-way'!$I639)</f>
        <v>3.0924286295436598</v>
      </c>
      <c r="H640" s="17"/>
      <c r="I640" s="21"/>
      <c r="J640" s="22"/>
      <c r="K640" s="17"/>
      <c r="L640" s="21"/>
      <c r="M640" s="22"/>
      <c r="N640" s="52">
        <f t="shared" si="148"/>
        <v>37.150573205034455</v>
      </c>
      <c r="O640" s="53">
        <f t="shared" si="149"/>
        <v>30.512383008523596</v>
      </c>
      <c r="P640" s="53">
        <f t="shared" si="150"/>
        <v>32.337043786441946</v>
      </c>
      <c r="Q640" t="s">
        <v>46</v>
      </c>
      <c r="R640" t="s">
        <v>87</v>
      </c>
      <c r="S640" s="42">
        <v>43932</v>
      </c>
      <c r="T640" s="4">
        <v>100</v>
      </c>
      <c r="U640" s="4">
        <f t="shared" si="151"/>
        <v>61.832061068702288</v>
      </c>
      <c r="V640" s="4">
        <f t="shared" si="152"/>
        <v>68.652037617554868</v>
      </c>
      <c r="W640" s="4">
        <f t="shared" si="153"/>
        <v>66.777408637873762</v>
      </c>
      <c r="X640" s="4">
        <f t="shared" si="154"/>
        <v>64.570553744571384</v>
      </c>
      <c r="Y640" s="4">
        <f t="shared" si="155"/>
        <v>71.39053029342395</v>
      </c>
      <c r="Z640" s="4">
        <f t="shared" si="156"/>
        <v>69.515901313742859</v>
      </c>
      <c r="AA640" s="4">
        <f t="shared" si="157"/>
        <v>-2.7384926758690966</v>
      </c>
      <c r="AB640" s="4">
        <f t="shared" si="158"/>
        <v>-2.7384926758690824</v>
      </c>
      <c r="AC640" s="4">
        <f t="shared" si="159"/>
        <v>-2.7384926758690966</v>
      </c>
      <c r="AF640">
        <v>2.2999999999999998</v>
      </c>
      <c r="AG640">
        <v>1.67</v>
      </c>
    </row>
    <row r="641" spans="1:33" ht="15" x14ac:dyDescent="0.25">
      <c r="A641">
        <v>2.2599999999999998</v>
      </c>
      <c r="B641">
        <v>3.11</v>
      </c>
      <c r="C641">
        <v>3.78</v>
      </c>
      <c r="D641" s="48">
        <f t="shared" si="147"/>
        <v>2.8571549016587872E-2</v>
      </c>
      <c r="E641" s="49">
        <f>IF(OR($A641="",$B641="",$C641=""),"",A641*'MPTO_working_3-way'!$I640)</f>
        <v>2.3245717007774882</v>
      </c>
      <c r="F641" s="50">
        <f>IF(OR($A641="",$B641="",$C641=""),"",B641*'MPTO_working_3-way'!$I640)</f>
        <v>3.1988575174415881</v>
      </c>
      <c r="G641" s="51">
        <f>IF(OR($A641="",$B641="",$C641=""),"",C641*'MPTO_working_3-way'!$I640)</f>
        <v>3.8880004552827021</v>
      </c>
      <c r="H641" s="17"/>
      <c r="I641" s="21"/>
      <c r="J641" s="22"/>
      <c r="K641" s="17"/>
      <c r="L641" s="21"/>
      <c r="M641" s="22"/>
      <c r="N641" s="52">
        <f t="shared" si="148"/>
        <v>43.018677361749475</v>
      </c>
      <c r="O641" s="53">
        <f t="shared" si="149"/>
        <v>31.261161041014084</v>
      </c>
      <c r="P641" s="53">
        <f t="shared" si="150"/>
        <v>25.720161597236451</v>
      </c>
      <c r="Q641" t="s">
        <v>36</v>
      </c>
      <c r="R641" t="s">
        <v>139</v>
      </c>
      <c r="S641" s="42">
        <v>43932</v>
      </c>
      <c r="T641" s="4">
        <v>100</v>
      </c>
      <c r="U641" s="4">
        <f t="shared" si="151"/>
        <v>55.752212389380524</v>
      </c>
      <c r="V641" s="4">
        <f t="shared" si="152"/>
        <v>67.845659163987136</v>
      </c>
      <c r="W641" s="4">
        <f t="shared" si="153"/>
        <v>73.544973544973558</v>
      </c>
      <c r="X641" s="4">
        <f t="shared" si="154"/>
        <v>58.60936729103932</v>
      </c>
      <c r="Y641" s="4">
        <f t="shared" si="155"/>
        <v>70.702814065645939</v>
      </c>
      <c r="Z641" s="4">
        <f t="shared" si="156"/>
        <v>76.402128446632332</v>
      </c>
      <c r="AA641" s="4">
        <f t="shared" si="157"/>
        <v>-2.8571549016587952</v>
      </c>
      <c r="AB641" s="4">
        <f t="shared" si="158"/>
        <v>-2.8571549016588023</v>
      </c>
      <c r="AC641" s="4">
        <f t="shared" si="159"/>
        <v>-2.8571549016587738</v>
      </c>
      <c r="AF641">
        <v>2.74</v>
      </c>
      <c r="AG641">
        <v>1.5</v>
      </c>
    </row>
    <row r="642" spans="1:33" ht="15" x14ac:dyDescent="0.25">
      <c r="A642">
        <v>1.72</v>
      </c>
      <c r="B642">
        <v>3.72</v>
      </c>
      <c r="C642">
        <v>5.54</v>
      </c>
      <c r="D642" s="48">
        <f t="shared" si="147"/>
        <v>3.0717968300739473E-2</v>
      </c>
      <c r="E642" s="49">
        <f>IF(OR($A642="",$B642="",$C642=""),"",A642*'MPTO_working_3-way'!$I641)</f>
        <v>1.7728349054772718</v>
      </c>
      <c r="F642" s="50">
        <f>IF(OR($A642="",$B642="",$C642=""),"",B642*'MPTO_working_3-way'!$I641)</f>
        <v>3.8342708420787512</v>
      </c>
      <c r="G642" s="51">
        <f>IF(OR($A642="",$B642="",$C642=""),"",C642*'MPTO_working_3-way'!$I641)</f>
        <v>5.7101775443860969</v>
      </c>
      <c r="H642" s="17"/>
      <c r="I642" s="21"/>
      <c r="J642" s="22"/>
      <c r="K642" s="17"/>
      <c r="L642" s="21"/>
      <c r="M642" s="22"/>
      <c r="N642" s="52">
        <f t="shared" si="148"/>
        <v>56.406831618130063</v>
      </c>
      <c r="O642" s="53">
        <f t="shared" si="149"/>
        <v>26.080578059995617</v>
      </c>
      <c r="P642" s="53">
        <f t="shared" si="150"/>
        <v>17.512590321874313</v>
      </c>
      <c r="Q642" t="s">
        <v>80</v>
      </c>
      <c r="R642" t="s">
        <v>289</v>
      </c>
      <c r="S642" s="42">
        <v>43932</v>
      </c>
      <c r="T642" s="4">
        <v>100</v>
      </c>
      <c r="U642" s="4">
        <f t="shared" si="151"/>
        <v>41.860465116279073</v>
      </c>
      <c r="V642" s="4">
        <f t="shared" si="152"/>
        <v>73.118279569892465</v>
      </c>
      <c r="W642" s="4">
        <f t="shared" si="153"/>
        <v>81.949458483754512</v>
      </c>
      <c r="X642" s="4">
        <f t="shared" si="154"/>
        <v>44.932261946353016</v>
      </c>
      <c r="Y642" s="4">
        <f t="shared" si="155"/>
        <v>76.190076399966415</v>
      </c>
      <c r="Z642" s="4">
        <f t="shared" si="156"/>
        <v>85.021255313828462</v>
      </c>
      <c r="AA642" s="4">
        <f t="shared" si="157"/>
        <v>-3.0717968300739429</v>
      </c>
      <c r="AB642" s="4">
        <f t="shared" si="158"/>
        <v>-3.07179683007395</v>
      </c>
      <c r="AC642" s="4">
        <f t="shared" si="159"/>
        <v>-3.07179683007395</v>
      </c>
      <c r="AF642">
        <v>2.25</v>
      </c>
      <c r="AG642">
        <v>1.69</v>
      </c>
    </row>
    <row r="643" spans="1:33" ht="15" x14ac:dyDescent="0.25">
      <c r="A643">
        <v>2.33</v>
      </c>
      <c r="B643">
        <v>3.38</v>
      </c>
      <c r="C643">
        <v>3.29</v>
      </c>
      <c r="D643" s="48">
        <f t="shared" si="147"/>
        <v>2.8993905303058565E-2</v>
      </c>
      <c r="E643" s="49">
        <f>IF(OR($A643="",$B643="",$C643=""),"",A643*'MPTO_working_3-way'!$I642)</f>
        <v>2.3975557993561267</v>
      </c>
      <c r="F643" s="50">
        <f>IF(OR($A643="",$B643="",$C643=""),"",B643*'MPTO_working_3-way'!$I642)</f>
        <v>3.4779993999243377</v>
      </c>
      <c r="G643" s="51">
        <f>IF(OR($A643="",$B643="",$C643=""),"",C643*'MPTO_working_3-way'!$I642)</f>
        <v>3.3853899484470626</v>
      </c>
      <c r="H643" s="17"/>
      <c r="I643" s="21"/>
      <c r="J643" s="22"/>
      <c r="K643" s="17"/>
      <c r="L643" s="21"/>
      <c r="M643" s="22"/>
      <c r="N643" s="52">
        <f t="shared" si="148"/>
        <v>41.709143965222999</v>
      </c>
      <c r="O643" s="53">
        <f t="shared" si="149"/>
        <v>28.752161372476216</v>
      </c>
      <c r="P643" s="53">
        <f t="shared" si="150"/>
        <v>29.538694662300792</v>
      </c>
      <c r="Q643" t="s">
        <v>79</v>
      </c>
      <c r="R643" t="s">
        <v>85</v>
      </c>
      <c r="S643" s="42">
        <v>43932</v>
      </c>
      <c r="T643" s="4">
        <v>100</v>
      </c>
      <c r="U643" s="4">
        <f t="shared" si="151"/>
        <v>57.081545064377686</v>
      </c>
      <c r="V643" s="4">
        <f t="shared" si="152"/>
        <v>70.414201183431956</v>
      </c>
      <c r="W643" s="4">
        <f t="shared" si="153"/>
        <v>69.6048632218845</v>
      </c>
      <c r="X643" s="4">
        <f t="shared" si="154"/>
        <v>59.980935594683551</v>
      </c>
      <c r="Y643" s="4">
        <f t="shared" si="155"/>
        <v>73.313591713737807</v>
      </c>
      <c r="Z643" s="4">
        <f t="shared" si="156"/>
        <v>72.504253752190365</v>
      </c>
      <c r="AA643" s="4">
        <f t="shared" si="157"/>
        <v>-2.8993905303058654</v>
      </c>
      <c r="AB643" s="4">
        <f t="shared" si="158"/>
        <v>-2.8993905303058511</v>
      </c>
      <c r="AC643" s="4">
        <f t="shared" si="159"/>
        <v>-2.8993905303058654</v>
      </c>
      <c r="AF643">
        <v>2.09</v>
      </c>
      <c r="AG643">
        <v>1.82</v>
      </c>
    </row>
    <row r="644" spans="1:33" ht="15" x14ac:dyDescent="0.25">
      <c r="A644">
        <v>1.91</v>
      </c>
      <c r="B644">
        <v>3.46</v>
      </c>
      <c r="C644">
        <v>4.62</v>
      </c>
      <c r="D644" s="48">
        <f t="shared" si="147"/>
        <v>2.902776691476272E-2</v>
      </c>
      <c r="E644" s="49">
        <f>IF(OR($A644="",$B644="",$C644=""),"",A644*'MPTO_working_3-way'!$I643)</f>
        <v>1.9654430348071967</v>
      </c>
      <c r="F644" s="50">
        <f>IF(OR($A644="",$B644="",$C644=""),"",B644*'MPTO_working_3-way'!$I643)</f>
        <v>3.5604360735250791</v>
      </c>
      <c r="G644" s="51">
        <f>IF(OR($A644="",$B644="",$C644=""),"",C644*'MPTO_working_3-way'!$I643)</f>
        <v>4.7541082831462038</v>
      </c>
      <c r="H644" s="17"/>
      <c r="I644" s="21"/>
      <c r="J644" s="22"/>
      <c r="K644" s="17"/>
      <c r="L644" s="21"/>
      <c r="M644" s="22"/>
      <c r="N644" s="52">
        <f t="shared" si="148"/>
        <v>50.879113883760894</v>
      </c>
      <c r="O644" s="53">
        <f t="shared" si="149"/>
        <v>28.086447259532747</v>
      </c>
      <c r="P644" s="53">
        <f t="shared" si="150"/>
        <v>21.034438856706345</v>
      </c>
      <c r="Q644" t="s">
        <v>40</v>
      </c>
      <c r="R644" t="s">
        <v>291</v>
      </c>
      <c r="S644" s="42">
        <v>43932</v>
      </c>
      <c r="T644" s="4">
        <v>100</v>
      </c>
      <c r="U644" s="4">
        <f t="shared" si="151"/>
        <v>47.643979057591622</v>
      </c>
      <c r="V644" s="4">
        <f t="shared" si="152"/>
        <v>71.098265895953759</v>
      </c>
      <c r="W644" s="4">
        <f t="shared" si="153"/>
        <v>78.354978354978357</v>
      </c>
      <c r="X644" s="4">
        <f t="shared" si="154"/>
        <v>50.546755749067884</v>
      </c>
      <c r="Y644" s="4">
        <f t="shared" si="155"/>
        <v>74.001042587430021</v>
      </c>
      <c r="Z644" s="4">
        <f t="shared" si="156"/>
        <v>81.257755046454633</v>
      </c>
      <c r="AA644" s="4">
        <f t="shared" si="157"/>
        <v>-2.9027766914762623</v>
      </c>
      <c r="AB644" s="4">
        <f t="shared" si="158"/>
        <v>-2.9027766914762623</v>
      </c>
      <c r="AC644" s="4">
        <f t="shared" si="159"/>
        <v>-2.9027766914762765</v>
      </c>
      <c r="AF644">
        <v>2.21</v>
      </c>
      <c r="AG644">
        <v>1.72</v>
      </c>
    </row>
    <row r="645" spans="1:33" ht="15" x14ac:dyDescent="0.25">
      <c r="A645">
        <v>2.4900000000000002</v>
      </c>
      <c r="B645">
        <v>3.17</v>
      </c>
      <c r="C645">
        <v>3.21</v>
      </c>
      <c r="D645" s="48">
        <f t="shared" ref="D645:D650" si="160">IF(OR($A645="",$B645="",$C645=""),"",(1/A645)+(1/B645)+(1/C645)-1)</f>
        <v>2.8590318702801376E-2</v>
      </c>
      <c r="E645" s="49">
        <f>IF(OR($A645="",$B645="",$C645=""),"",A645*'MPTO_working_3-way'!$I644)</f>
        <v>2.5611898935699755</v>
      </c>
      <c r="F645" s="50">
        <f>IF(OR($A645="",$B645="",$C645=""),"",B645*'MPTO_working_3-way'!$I644)</f>
        <v>3.2606313102878803</v>
      </c>
      <c r="G645" s="51">
        <f>IF(OR($A645="",$B645="",$C645=""),"",C645*'MPTO_working_3-way'!$I644)</f>
        <v>3.3017749230359925</v>
      </c>
      <c r="H645" s="17"/>
      <c r="I645" s="21"/>
      <c r="J645" s="22"/>
      <c r="K645" s="17"/>
      <c r="L645" s="21"/>
      <c r="M645" s="22"/>
      <c r="N645" s="52">
        <f t="shared" si="148"/>
        <v>39.044352100192235</v>
      </c>
      <c r="O645" s="53">
        <f t="shared" si="149"/>
        <v>30.668907485639956</v>
      </c>
      <c r="P645" s="53">
        <f t="shared" si="150"/>
        <v>30.286740414167806</v>
      </c>
      <c r="Q645" t="s">
        <v>290</v>
      </c>
      <c r="R645" t="s">
        <v>44</v>
      </c>
      <c r="S645" s="42">
        <v>43932</v>
      </c>
      <c r="T645" s="4">
        <v>100</v>
      </c>
      <c r="U645" s="4">
        <f t="shared" si="151"/>
        <v>59.839357429718881</v>
      </c>
      <c r="V645" s="4">
        <f t="shared" si="152"/>
        <v>68.454258675078862</v>
      </c>
      <c r="W645" s="4">
        <f t="shared" si="153"/>
        <v>68.847352024922117</v>
      </c>
      <c r="X645" s="4">
        <f t="shared" si="154"/>
        <v>62.698389299999015</v>
      </c>
      <c r="Y645" s="4">
        <f t="shared" si="155"/>
        <v>71.313290545358996</v>
      </c>
      <c r="Z645" s="4">
        <f t="shared" si="156"/>
        <v>71.706383895202251</v>
      </c>
      <c r="AA645" s="4">
        <f t="shared" si="157"/>
        <v>-2.8590318702801341</v>
      </c>
      <c r="AB645" s="4">
        <f t="shared" si="158"/>
        <v>-2.8590318702801341</v>
      </c>
      <c r="AC645" s="4">
        <f t="shared" si="159"/>
        <v>-2.8590318702801341</v>
      </c>
      <c r="AF645">
        <v>2.31</v>
      </c>
      <c r="AG645">
        <v>1.66</v>
      </c>
    </row>
    <row r="646" spans="1:33" ht="15" x14ac:dyDescent="0.25">
      <c r="A646">
        <v>1.83</v>
      </c>
      <c r="B646">
        <v>3.64</v>
      </c>
      <c r="C646">
        <v>4.32</v>
      </c>
      <c r="D646" s="48">
        <f t="shared" si="160"/>
        <v>5.2654843638449966E-2</v>
      </c>
      <c r="E646" s="49">
        <f>IF(OR($A646="",$B646="",$C646=""),"",A646*'MPTO_working_3-way'!$I645)</f>
        <v>1.9263583638583635</v>
      </c>
      <c r="F646" s="50">
        <f>IF(OR($A646="",$B646="",$C646=""),"",B646*'MPTO_working_3-way'!$I645)</f>
        <v>3.8316636308439582</v>
      </c>
      <c r="G646" s="51">
        <f>IF(OR($A646="",$B646="",$C646=""),"",C646*'MPTO_working_3-way'!$I645)</f>
        <v>4.5474689245181041</v>
      </c>
      <c r="H646" s="17"/>
      <c r="I646" s="21"/>
      <c r="J646" s="22"/>
      <c r="K646" s="17"/>
      <c r="L646" s="21"/>
      <c r="M646" s="22"/>
      <c r="N646" s="52">
        <f t="shared" si="148"/>
        <v>51.911420987996678</v>
      </c>
      <c r="O646" s="53">
        <f t="shared" si="149"/>
        <v>26.098324287921411</v>
      </c>
      <c r="P646" s="53">
        <f t="shared" si="150"/>
        <v>21.990254724081929</v>
      </c>
      <c r="Q646" t="s">
        <v>403</v>
      </c>
      <c r="R646" t="s">
        <v>502</v>
      </c>
      <c r="S646" s="42">
        <v>43932</v>
      </c>
      <c r="T646" s="4">
        <v>100</v>
      </c>
      <c r="U646" s="4">
        <f t="shared" si="151"/>
        <v>45.355191256830594</v>
      </c>
      <c r="V646" s="4">
        <f t="shared" si="152"/>
        <v>72.527472527472526</v>
      </c>
      <c r="W646" s="4">
        <f t="shared" si="153"/>
        <v>76.851851851851848</v>
      </c>
      <c r="X646" s="4">
        <f t="shared" si="154"/>
        <v>50.620675620675613</v>
      </c>
      <c r="Y646" s="4">
        <f t="shared" si="155"/>
        <v>77.79295689131753</v>
      </c>
      <c r="Z646" s="4">
        <f t="shared" si="156"/>
        <v>82.117336215696852</v>
      </c>
      <c r="AA646" s="4">
        <f t="shared" si="157"/>
        <v>-5.2654843638450188</v>
      </c>
      <c r="AB646" s="4">
        <f t="shared" si="158"/>
        <v>-5.2654843638450046</v>
      </c>
      <c r="AC646" s="4">
        <f t="shared" si="159"/>
        <v>-5.2654843638450046</v>
      </c>
      <c r="AF646">
        <v>2.2599999999999998</v>
      </c>
      <c r="AG646">
        <v>1.64</v>
      </c>
    </row>
    <row r="647" spans="1:33" ht="15" x14ac:dyDescent="0.25">
      <c r="A647">
        <v>2.4300000000000002</v>
      </c>
      <c r="B647">
        <v>3.67</v>
      </c>
      <c r="C647">
        <v>2.95</v>
      </c>
      <c r="D647" s="48">
        <f t="shared" si="160"/>
        <v>2.2985248625011057E-2</v>
      </c>
      <c r="E647" s="49">
        <f>IF(OR($A647="",$B647="",$C647=""),"",A647*'MPTO_working_3-way'!$I646)</f>
        <v>2.4858541541587771</v>
      </c>
      <c r="F647" s="50">
        <f>IF(OR($A647="",$B647="",$C647=""),"",B647*'MPTO_working_3-way'!$I646)</f>
        <v>3.7543558624537905</v>
      </c>
      <c r="G647" s="51">
        <f>IF(OR($A647="",$B647="",$C647=""),"",C647*'MPTO_working_3-way'!$I646)</f>
        <v>3.017806483443783</v>
      </c>
      <c r="H647" s="17"/>
      <c r="I647" s="21"/>
      <c r="J647" s="22"/>
      <c r="K647" s="17"/>
      <c r="L647" s="21"/>
      <c r="M647" s="22"/>
      <c r="N647" s="52">
        <f t="shared" si="148"/>
        <v>40.227621492878932</v>
      </c>
      <c r="O647" s="53">
        <f t="shared" si="149"/>
        <v>26.635727582478424</v>
      </c>
      <c r="P647" s="53">
        <f t="shared" si="150"/>
        <v>33.136650924642645</v>
      </c>
      <c r="Q647" t="s">
        <v>96</v>
      </c>
      <c r="R647" t="s">
        <v>104</v>
      </c>
      <c r="S647" s="42">
        <v>43932</v>
      </c>
      <c r="T647" s="4">
        <v>100</v>
      </c>
      <c r="U647" s="4">
        <f t="shared" si="151"/>
        <v>58.847736625514408</v>
      </c>
      <c r="V647" s="4">
        <f t="shared" si="152"/>
        <v>72.752043596730246</v>
      </c>
      <c r="W647" s="4">
        <f t="shared" si="153"/>
        <v>66.101694915254228</v>
      </c>
      <c r="X647" s="4">
        <f t="shared" si="154"/>
        <v>61.146261488015519</v>
      </c>
      <c r="Y647" s="4">
        <f t="shared" si="155"/>
        <v>75.050568459231343</v>
      </c>
      <c r="Z647" s="4">
        <f t="shared" si="156"/>
        <v>68.400219777755339</v>
      </c>
      <c r="AA647" s="4">
        <f t="shared" si="157"/>
        <v>-2.298524862501111</v>
      </c>
      <c r="AB647" s="4">
        <f t="shared" si="158"/>
        <v>-2.2985248625010968</v>
      </c>
      <c r="AC647" s="4">
        <f t="shared" si="159"/>
        <v>-2.298524862501111</v>
      </c>
      <c r="AF647">
        <v>1.81</v>
      </c>
      <c r="AG647">
        <v>2.1</v>
      </c>
    </row>
    <row r="648" spans="1:33" ht="15" x14ac:dyDescent="0.25">
      <c r="A648">
        <v>2.4</v>
      </c>
      <c r="B648">
        <v>3.07</v>
      </c>
      <c r="C648">
        <v>3.43</v>
      </c>
      <c r="D648" s="48">
        <f t="shared" si="160"/>
        <v>3.3944755193841214E-2</v>
      </c>
      <c r="E648" s="49">
        <f>IF(OR($A648="",$B648="",$C648=""),"",A648*'MPTO_working_3-way'!$I647)</f>
        <v>2.4814674124652187</v>
      </c>
      <c r="F648" s="50">
        <f>IF(OR($A648="",$B648="",$C648=""),"",B648*'MPTO_working_3-way'!$I647)</f>
        <v>3.1742103984450925</v>
      </c>
      <c r="G648" s="51">
        <f>IF(OR($A648="",$B648="",$C648=""),"",C648*'MPTO_working_3-way'!$I647)</f>
        <v>3.5464305103148757</v>
      </c>
      <c r="H648" s="17"/>
      <c r="I648" s="21"/>
      <c r="J648" s="22"/>
      <c r="K648" s="17"/>
      <c r="L648" s="21"/>
      <c r="M648" s="22"/>
      <c r="N648" s="52">
        <f t="shared" si="148"/>
        <v>40.298735940543665</v>
      </c>
      <c r="O648" s="53">
        <f t="shared" si="149"/>
        <v>31.503897803682339</v>
      </c>
      <c r="P648" s="53">
        <f t="shared" si="150"/>
        <v>28.197366255773986</v>
      </c>
      <c r="Q648" t="s">
        <v>163</v>
      </c>
      <c r="R648" t="s">
        <v>160</v>
      </c>
      <c r="S648" s="42">
        <v>43932</v>
      </c>
      <c r="T648" s="4">
        <v>100</v>
      </c>
      <c r="U648" s="4">
        <f t="shared" si="151"/>
        <v>58.333333333333336</v>
      </c>
      <c r="V648" s="4">
        <f t="shared" si="152"/>
        <v>67.426710097719877</v>
      </c>
      <c r="W648" s="4">
        <f t="shared" si="153"/>
        <v>70.845481049562679</v>
      </c>
      <c r="X648" s="4">
        <f t="shared" si="154"/>
        <v>61.727808852717445</v>
      </c>
      <c r="Y648" s="4">
        <f t="shared" si="155"/>
        <v>70.821185617103978</v>
      </c>
      <c r="Z648" s="4">
        <f t="shared" si="156"/>
        <v>74.239956568946795</v>
      </c>
      <c r="AA648" s="4">
        <f t="shared" si="157"/>
        <v>-3.394475519384109</v>
      </c>
      <c r="AB648" s="4">
        <f t="shared" si="158"/>
        <v>-3.3944755193841019</v>
      </c>
      <c r="AC648" s="4">
        <f t="shared" si="159"/>
        <v>-3.3944755193841161</v>
      </c>
      <c r="AF648">
        <v>2.71</v>
      </c>
      <c r="AG648">
        <v>1.5</v>
      </c>
    </row>
    <row r="649" spans="1:33" ht="15" x14ac:dyDescent="0.25">
      <c r="A649">
        <v>2.79</v>
      </c>
      <c r="B649">
        <v>2.85</v>
      </c>
      <c r="C649">
        <v>3.08</v>
      </c>
      <c r="D649" s="48">
        <f t="shared" si="160"/>
        <v>3.3975456725881203E-2</v>
      </c>
      <c r="E649" s="49">
        <f>IF(OR($A649="",$B649="",$C649=""),"",A649*'MPTO_working_3-way'!$I648)</f>
        <v>2.8847915242652085</v>
      </c>
      <c r="F649" s="50">
        <f>IF(OR($A649="",$B649="",$C649=""),"",B649*'MPTO_working_3-way'!$I648)</f>
        <v>2.9468300516687616</v>
      </c>
      <c r="G649" s="51">
        <f>IF(OR($A649="",$B649="",$C649=""),"",C649*'MPTO_working_3-way'!$I648)</f>
        <v>3.184644406715714</v>
      </c>
      <c r="H649" s="17"/>
      <c r="I649" s="21"/>
      <c r="J649" s="22"/>
      <c r="K649" s="17"/>
      <c r="L649" s="21"/>
      <c r="M649" s="22"/>
      <c r="N649" s="52">
        <f t="shared" si="148"/>
        <v>34.664549988745271</v>
      </c>
      <c r="O649" s="53">
        <f t="shared" si="149"/>
        <v>33.934769988982218</v>
      </c>
      <c r="P649" s="53">
        <f t="shared" si="150"/>
        <v>31.40068002227251</v>
      </c>
      <c r="Q649" t="s">
        <v>121</v>
      </c>
      <c r="R649" t="s">
        <v>122</v>
      </c>
      <c r="S649" s="42">
        <v>43962</v>
      </c>
      <c r="T649" s="4">
        <v>100</v>
      </c>
      <c r="U649" s="4">
        <f t="shared" si="151"/>
        <v>64.157706093189958</v>
      </c>
      <c r="V649" s="4">
        <f t="shared" si="152"/>
        <v>64.912280701754383</v>
      </c>
      <c r="W649" s="4">
        <f t="shared" si="153"/>
        <v>67.532467532467535</v>
      </c>
      <c r="X649" s="4">
        <f t="shared" si="154"/>
        <v>67.555251765778081</v>
      </c>
      <c r="Y649" s="4">
        <f t="shared" si="155"/>
        <v>68.309826374342506</v>
      </c>
      <c r="Z649" s="4">
        <f t="shared" si="156"/>
        <v>70.930013205055658</v>
      </c>
      <c r="AA649" s="4">
        <f t="shared" si="157"/>
        <v>-3.397545672588123</v>
      </c>
      <c r="AB649" s="4">
        <f t="shared" si="158"/>
        <v>-3.397545672588123</v>
      </c>
      <c r="AC649" s="4">
        <f t="shared" si="159"/>
        <v>-3.397545672588123</v>
      </c>
      <c r="AF649">
        <v>2.78</v>
      </c>
      <c r="AG649">
        <v>1.47</v>
      </c>
    </row>
    <row r="650" spans="1:33" ht="15" x14ac:dyDescent="0.25">
      <c r="A650">
        <v>3.54</v>
      </c>
      <c r="B650">
        <v>2.82</v>
      </c>
      <c r="C650">
        <v>2.52</v>
      </c>
      <c r="D650" s="48">
        <f t="shared" si="160"/>
        <v>3.3921201609625751E-2</v>
      </c>
      <c r="E650" s="49">
        <f>IF(OR($A650="",$B650="",$C650=""),"",A650*'MPTO_working_3-way'!$I649)</f>
        <v>3.6600810536980752</v>
      </c>
      <c r="F650" s="50">
        <f>IF(OR($A650="",$B650="",$C650=""),"",B650*'MPTO_working_3-way'!$I649)</f>
        <v>2.9156577885391446</v>
      </c>
      <c r="G650" s="51">
        <f>IF(OR($A650="",$B650="",$C650=""),"",C650*'MPTO_working_3-way'!$I649)</f>
        <v>2.6054814280562568</v>
      </c>
      <c r="H650" s="17"/>
      <c r="I650" s="21"/>
      <c r="J650" s="22"/>
      <c r="K650" s="17"/>
      <c r="L650" s="21"/>
      <c r="M650" s="22"/>
      <c r="N650" s="52">
        <f t="shared" si="148"/>
        <v>27.321799307958479</v>
      </c>
      <c r="O650" s="53">
        <f t="shared" si="149"/>
        <v>34.297577854671282</v>
      </c>
      <c r="P650" s="53">
        <f t="shared" si="150"/>
        <v>38.38062283737024</v>
      </c>
      <c r="Q650" t="s">
        <v>493</v>
      </c>
      <c r="R650" t="s">
        <v>161</v>
      </c>
      <c r="S650" s="42">
        <v>43962</v>
      </c>
      <c r="T650" s="4">
        <v>100</v>
      </c>
      <c r="U650" s="4">
        <f t="shared" si="151"/>
        <v>71.751412429378533</v>
      </c>
      <c r="V650" s="4">
        <f t="shared" si="152"/>
        <v>64.539007092198588</v>
      </c>
      <c r="W650" s="4">
        <f t="shared" si="153"/>
        <v>60.317460317460316</v>
      </c>
      <c r="X650" s="4">
        <f t="shared" si="154"/>
        <v>75.143532590341096</v>
      </c>
      <c r="Y650" s="4">
        <f t="shared" si="155"/>
        <v>67.931127253161151</v>
      </c>
      <c r="Z650" s="4">
        <f t="shared" si="156"/>
        <v>63.709580478422886</v>
      </c>
      <c r="AA650" s="4">
        <f t="shared" si="157"/>
        <v>-3.3921201609625626</v>
      </c>
      <c r="AB650" s="4">
        <f t="shared" si="158"/>
        <v>-3.3921201609625626</v>
      </c>
      <c r="AC650" s="4">
        <f t="shared" si="159"/>
        <v>-3.3921201609625697</v>
      </c>
      <c r="AF650">
        <v>2.79</v>
      </c>
      <c r="AG650">
        <v>1.47</v>
      </c>
    </row>
    <row r="651" spans="1:33" ht="15" x14ac:dyDescent="0.25">
      <c r="A651"/>
      <c r="B651"/>
      <c r="C651"/>
      <c r="D651" s="20"/>
      <c r="E651" s="17"/>
      <c r="F651" s="21"/>
      <c r="G651" s="22"/>
      <c r="H651" s="17"/>
      <c r="I651" s="21"/>
      <c r="J651" s="22"/>
      <c r="K651" s="17"/>
      <c r="L651" s="21"/>
      <c r="M651" s="22"/>
      <c r="N651" s="29"/>
      <c r="O651" s="30"/>
      <c r="P651" s="30"/>
      <c r="Q651"/>
      <c r="R651"/>
      <c r="S651" s="42"/>
    </row>
    <row r="652" spans="1:33" ht="15" x14ac:dyDescent="0.25">
      <c r="A652"/>
      <c r="B652"/>
      <c r="C652"/>
      <c r="D652" s="20"/>
      <c r="E652" s="17"/>
      <c r="F652" s="21"/>
      <c r="G652" s="22"/>
      <c r="H652" s="17"/>
      <c r="I652" s="21"/>
      <c r="J652" s="22"/>
      <c r="K652" s="17"/>
      <c r="L652" s="21"/>
      <c r="M652" s="22"/>
      <c r="N652" s="29"/>
      <c r="O652" s="30"/>
      <c r="P652" s="30"/>
      <c r="Q652"/>
      <c r="R652"/>
      <c r="S652" s="42"/>
    </row>
    <row r="653" spans="1:33" ht="15" x14ac:dyDescent="0.25">
      <c r="A653"/>
      <c r="B653"/>
      <c r="C653"/>
      <c r="D653" s="20"/>
      <c r="E653" s="17"/>
      <c r="F653" s="21"/>
      <c r="G653" s="22"/>
      <c r="H653" s="17"/>
      <c r="I653" s="21"/>
      <c r="J653" s="22"/>
      <c r="K653" s="17"/>
      <c r="L653" s="21"/>
      <c r="M653" s="22"/>
      <c r="N653" s="29"/>
      <c r="O653" s="30"/>
      <c r="P653" s="30"/>
      <c r="Q653"/>
      <c r="R653"/>
      <c r="S653" s="42"/>
    </row>
    <row r="654" spans="1:33" ht="15" x14ac:dyDescent="0.25">
      <c r="A654"/>
      <c r="B654"/>
      <c r="C654"/>
      <c r="D654" s="20"/>
      <c r="E654" s="17"/>
      <c r="F654" s="21"/>
      <c r="G654" s="22"/>
      <c r="H654" s="17"/>
      <c r="I654" s="21"/>
      <c r="J654" s="22"/>
      <c r="K654" s="17"/>
      <c r="L654" s="21"/>
      <c r="M654" s="22"/>
      <c r="N654" s="29"/>
      <c r="O654" s="30"/>
      <c r="P654" s="30"/>
      <c r="Q654"/>
      <c r="R654"/>
      <c r="S654" s="42"/>
    </row>
    <row r="655" spans="1:33" ht="15" x14ac:dyDescent="0.25">
      <c r="A655"/>
      <c r="B655"/>
      <c r="C655"/>
      <c r="D655" s="20"/>
      <c r="E655" s="17"/>
      <c r="F655" s="21"/>
      <c r="G655" s="22"/>
      <c r="H655" s="17"/>
      <c r="I655" s="21"/>
      <c r="J655" s="22"/>
      <c r="K655" s="17"/>
      <c r="L655" s="21"/>
      <c r="M655" s="22"/>
      <c r="N655" s="29"/>
      <c r="O655" s="30"/>
      <c r="P655" s="30"/>
      <c r="Q655"/>
      <c r="R655"/>
      <c r="S655" s="42"/>
    </row>
    <row r="656" spans="1:33" ht="15" x14ac:dyDescent="0.25">
      <c r="A656"/>
      <c r="B656"/>
      <c r="C656"/>
      <c r="D656" s="20"/>
      <c r="E656" s="17"/>
      <c r="F656" s="21"/>
      <c r="G656" s="22"/>
      <c r="H656" s="17"/>
      <c r="I656" s="21"/>
      <c r="J656" s="22"/>
      <c r="K656" s="17"/>
      <c r="L656" s="21"/>
      <c r="M656" s="22"/>
      <c r="N656" s="29"/>
      <c r="O656" s="30"/>
      <c r="P656" s="30"/>
      <c r="Q656"/>
      <c r="R656"/>
      <c r="S656" s="42"/>
    </row>
    <row r="657" spans="1:19" ht="15" x14ac:dyDescent="0.25">
      <c r="A657"/>
      <c r="B657"/>
      <c r="C657"/>
      <c r="D657" s="20"/>
      <c r="E657" s="17"/>
      <c r="F657" s="21"/>
      <c r="G657" s="22"/>
      <c r="H657" s="17"/>
      <c r="I657" s="21"/>
      <c r="J657" s="22"/>
      <c r="K657" s="17"/>
      <c r="L657" s="21"/>
      <c r="M657" s="22"/>
      <c r="N657" s="29"/>
      <c r="O657" s="30"/>
      <c r="P657" s="30"/>
      <c r="Q657"/>
      <c r="R657"/>
      <c r="S657" s="42"/>
    </row>
    <row r="658" spans="1:19" ht="15" x14ac:dyDescent="0.25">
      <c r="A658"/>
      <c r="B658"/>
      <c r="C658"/>
      <c r="D658" s="20"/>
      <c r="E658" s="17"/>
      <c r="F658" s="21"/>
      <c r="G658" s="22"/>
      <c r="H658" s="17"/>
      <c r="I658" s="21"/>
      <c r="J658" s="22"/>
      <c r="K658" s="17"/>
      <c r="L658" s="21"/>
      <c r="M658" s="22"/>
      <c r="N658" s="29"/>
      <c r="O658" s="30"/>
      <c r="P658" s="30"/>
      <c r="Q658"/>
      <c r="R658"/>
      <c r="S658" s="42"/>
    </row>
    <row r="659" spans="1:19" ht="15" x14ac:dyDescent="0.25">
      <c r="A659"/>
      <c r="B659"/>
      <c r="C659"/>
      <c r="D659" s="20"/>
      <c r="E659" s="17"/>
      <c r="F659" s="21"/>
      <c r="G659" s="22"/>
      <c r="H659" s="17"/>
      <c r="I659" s="21"/>
      <c r="J659" s="22"/>
      <c r="K659" s="17"/>
      <c r="L659" s="21"/>
      <c r="M659" s="22"/>
      <c r="N659" s="29"/>
      <c r="O659" s="30"/>
      <c r="P659" s="30"/>
      <c r="Q659"/>
      <c r="R659"/>
      <c r="S659" s="42"/>
    </row>
    <row r="660" spans="1:19" ht="15" x14ac:dyDescent="0.25">
      <c r="A660"/>
      <c r="B660"/>
      <c r="C660"/>
      <c r="D660" s="20"/>
      <c r="E660" s="17"/>
      <c r="F660" s="21"/>
      <c r="G660" s="22"/>
      <c r="H660" s="17"/>
      <c r="I660" s="21"/>
      <c r="J660" s="22"/>
      <c r="K660" s="17"/>
      <c r="L660" s="21"/>
      <c r="M660" s="22"/>
      <c r="N660" s="29"/>
      <c r="O660" s="30"/>
      <c r="P660" s="30"/>
      <c r="Q660"/>
      <c r="R660"/>
      <c r="S660" s="42"/>
    </row>
    <row r="661" spans="1:19" ht="15" x14ac:dyDescent="0.25">
      <c r="A661"/>
      <c r="B661"/>
      <c r="C661"/>
      <c r="D661" s="20"/>
      <c r="E661" s="17"/>
      <c r="F661" s="21"/>
      <c r="G661" s="22"/>
      <c r="H661" s="17"/>
      <c r="I661" s="21"/>
      <c r="J661" s="22"/>
      <c r="K661" s="17"/>
      <c r="L661" s="21"/>
      <c r="M661" s="22"/>
      <c r="N661" s="29"/>
      <c r="O661" s="30"/>
      <c r="P661" s="30"/>
      <c r="Q661"/>
      <c r="R661"/>
      <c r="S661" s="42"/>
    </row>
    <row r="662" spans="1:19" ht="15" x14ac:dyDescent="0.25">
      <c r="A662"/>
      <c r="B662"/>
      <c r="C662"/>
      <c r="D662" s="20"/>
      <c r="E662" s="17"/>
      <c r="F662" s="21"/>
      <c r="G662" s="22"/>
      <c r="H662" s="17"/>
      <c r="I662" s="21"/>
      <c r="J662" s="22"/>
      <c r="K662" s="17"/>
      <c r="L662" s="21"/>
      <c r="M662" s="22"/>
      <c r="N662" s="29"/>
      <c r="O662" s="30"/>
      <c r="P662" s="30"/>
      <c r="Q662"/>
      <c r="R662"/>
      <c r="S662" s="42"/>
    </row>
    <row r="663" spans="1:19" ht="15" x14ac:dyDescent="0.25">
      <c r="A663"/>
      <c r="B663"/>
      <c r="C663"/>
      <c r="D663" s="20"/>
      <c r="E663" s="17"/>
      <c r="F663" s="21"/>
      <c r="G663" s="22"/>
      <c r="H663" s="17"/>
      <c r="I663" s="21"/>
      <c r="J663" s="22"/>
      <c r="K663" s="17"/>
      <c r="L663" s="21"/>
      <c r="M663" s="22"/>
      <c r="N663" s="29"/>
      <c r="O663" s="30"/>
      <c r="P663" s="30"/>
      <c r="Q663"/>
      <c r="R663"/>
      <c r="S663" s="42"/>
    </row>
    <row r="664" spans="1:19" ht="15" x14ac:dyDescent="0.25">
      <c r="A664"/>
      <c r="B664"/>
      <c r="C664"/>
      <c r="D664" s="20"/>
      <c r="E664" s="17"/>
      <c r="F664" s="21"/>
      <c r="G664" s="22"/>
      <c r="H664" s="17"/>
      <c r="I664" s="21"/>
      <c r="J664" s="22"/>
      <c r="K664" s="17"/>
      <c r="L664" s="21"/>
      <c r="M664" s="22"/>
      <c r="N664" s="29"/>
      <c r="O664" s="30"/>
      <c r="P664" s="30"/>
      <c r="Q664"/>
      <c r="R664"/>
      <c r="S664" s="42"/>
    </row>
    <row r="665" spans="1:19" ht="15" x14ac:dyDescent="0.25">
      <c r="A665"/>
      <c r="B665"/>
      <c r="C665"/>
      <c r="D665" s="20"/>
      <c r="E665" s="17"/>
      <c r="F665" s="21"/>
      <c r="G665" s="22"/>
      <c r="H665" s="17"/>
      <c r="I665" s="21"/>
      <c r="J665" s="22"/>
      <c r="K665" s="17"/>
      <c r="L665" s="21"/>
      <c r="M665" s="22"/>
      <c r="N665" s="29"/>
      <c r="O665" s="30"/>
      <c r="P665" s="30"/>
      <c r="Q665"/>
      <c r="R665"/>
      <c r="S665" s="42"/>
    </row>
    <row r="666" spans="1:19" ht="15" x14ac:dyDescent="0.25">
      <c r="A666"/>
      <c r="B666"/>
      <c r="C666"/>
      <c r="D666" s="20"/>
      <c r="E666" s="17"/>
      <c r="F666" s="21"/>
      <c r="G666" s="22"/>
      <c r="H666" s="17"/>
      <c r="I666" s="21"/>
      <c r="J666" s="22"/>
      <c r="K666" s="17"/>
      <c r="L666" s="21"/>
      <c r="M666" s="22"/>
      <c r="N666" s="29"/>
      <c r="O666" s="30"/>
      <c r="P666" s="30"/>
      <c r="Q666"/>
      <c r="R666"/>
      <c r="S666" s="42"/>
    </row>
    <row r="667" spans="1:19" ht="15" x14ac:dyDescent="0.25">
      <c r="A667"/>
      <c r="B667"/>
      <c r="C667"/>
      <c r="D667" s="20"/>
      <c r="E667" s="17"/>
      <c r="F667" s="21"/>
      <c r="G667" s="22"/>
      <c r="H667" s="17"/>
      <c r="I667" s="21"/>
      <c r="J667" s="22"/>
      <c r="K667" s="17"/>
      <c r="L667" s="21"/>
      <c r="M667" s="22"/>
      <c r="N667" s="29"/>
      <c r="O667" s="30"/>
      <c r="P667" s="30"/>
      <c r="Q667"/>
      <c r="R667"/>
      <c r="S667" s="42"/>
    </row>
    <row r="668" spans="1:19" ht="15" x14ac:dyDescent="0.25">
      <c r="A668"/>
      <c r="B668"/>
      <c r="C668"/>
      <c r="D668" s="20"/>
      <c r="E668" s="17"/>
      <c r="F668" s="21"/>
      <c r="G668" s="22"/>
      <c r="H668" s="17"/>
      <c r="I668" s="21"/>
      <c r="J668" s="22"/>
      <c r="K668" s="17"/>
      <c r="L668" s="21"/>
      <c r="M668" s="22"/>
      <c r="N668" s="29"/>
      <c r="O668" s="30"/>
      <c r="P668" s="30"/>
      <c r="Q668"/>
      <c r="R668"/>
      <c r="S668" s="42"/>
    </row>
    <row r="669" spans="1:19" ht="15" x14ac:dyDescent="0.25">
      <c r="A669"/>
      <c r="B669"/>
      <c r="C669"/>
      <c r="D669" s="20"/>
      <c r="E669" s="17"/>
      <c r="F669" s="21"/>
      <c r="G669" s="22"/>
      <c r="H669" s="17"/>
      <c r="I669" s="21"/>
      <c r="J669" s="22"/>
      <c r="K669" s="17"/>
      <c r="L669" s="21"/>
      <c r="M669" s="22"/>
      <c r="N669" s="29"/>
      <c r="O669" s="30"/>
      <c r="P669" s="30"/>
      <c r="Q669"/>
      <c r="R669"/>
      <c r="S669" s="42"/>
    </row>
    <row r="670" spans="1:19" ht="15" x14ac:dyDescent="0.25">
      <c r="A670"/>
      <c r="B670"/>
      <c r="C670"/>
      <c r="D670" s="20"/>
      <c r="E670" s="17"/>
      <c r="F670" s="21"/>
      <c r="G670" s="22"/>
      <c r="H670" s="17"/>
      <c r="I670" s="21"/>
      <c r="J670" s="22"/>
      <c r="K670" s="17"/>
      <c r="L670" s="21"/>
      <c r="M670" s="22"/>
      <c r="N670" s="29"/>
      <c r="O670" s="30"/>
      <c r="P670" s="30"/>
      <c r="Q670"/>
      <c r="R670"/>
      <c r="S670" s="42"/>
    </row>
    <row r="671" spans="1:19" ht="15" x14ac:dyDescent="0.25">
      <c r="A671"/>
      <c r="B671"/>
      <c r="C671"/>
      <c r="D671" s="20"/>
      <c r="E671" s="17"/>
      <c r="F671" s="21"/>
      <c r="G671" s="22"/>
      <c r="H671" s="17"/>
      <c r="I671" s="21"/>
      <c r="J671" s="22"/>
      <c r="K671" s="17"/>
      <c r="L671" s="21"/>
      <c r="M671" s="22"/>
      <c r="N671" s="29"/>
      <c r="O671" s="30"/>
      <c r="P671" s="30"/>
      <c r="Q671"/>
      <c r="R671"/>
      <c r="S671" s="42"/>
    </row>
    <row r="672" spans="1:19" ht="15" x14ac:dyDescent="0.25">
      <c r="A672"/>
      <c r="B672"/>
      <c r="C672"/>
      <c r="D672" s="20"/>
      <c r="E672" s="17"/>
      <c r="F672" s="21"/>
      <c r="G672" s="22"/>
      <c r="H672" s="17"/>
      <c r="I672" s="21"/>
      <c r="J672" s="22"/>
      <c r="K672" s="17"/>
      <c r="L672" s="21"/>
      <c r="M672" s="22"/>
      <c r="N672" s="29"/>
      <c r="O672" s="30"/>
      <c r="P672" s="30"/>
      <c r="Q672"/>
      <c r="R672"/>
      <c r="S672" s="42"/>
    </row>
    <row r="673" spans="1:19" ht="15" x14ac:dyDescent="0.25">
      <c r="A673"/>
      <c r="B673"/>
      <c r="C673"/>
      <c r="D673" s="20"/>
      <c r="E673" s="17"/>
      <c r="F673" s="21"/>
      <c r="G673" s="22"/>
      <c r="H673" s="17"/>
      <c r="I673" s="21"/>
      <c r="J673" s="22"/>
      <c r="K673" s="17"/>
      <c r="L673" s="21"/>
      <c r="M673" s="22"/>
      <c r="N673" s="29"/>
      <c r="O673" s="30"/>
      <c r="P673" s="30"/>
      <c r="Q673"/>
      <c r="R673"/>
      <c r="S673" s="42"/>
    </row>
    <row r="674" spans="1:19" ht="15" x14ac:dyDescent="0.25">
      <c r="A674"/>
      <c r="B674"/>
      <c r="C674"/>
      <c r="D674" s="20"/>
      <c r="E674" s="17"/>
      <c r="F674" s="21"/>
      <c r="G674" s="22"/>
      <c r="H674" s="17"/>
      <c r="I674" s="21"/>
      <c r="J674" s="22"/>
      <c r="K674" s="17"/>
      <c r="L674" s="21"/>
      <c r="M674" s="22"/>
      <c r="N674" s="29"/>
      <c r="O674" s="30"/>
      <c r="P674" s="30"/>
      <c r="Q674"/>
      <c r="R674"/>
      <c r="S674" s="42"/>
    </row>
    <row r="675" spans="1:19" ht="15" x14ac:dyDescent="0.25">
      <c r="A675"/>
      <c r="B675"/>
      <c r="C675"/>
      <c r="D675" s="20"/>
      <c r="E675" s="17"/>
      <c r="F675" s="21"/>
      <c r="G675" s="22"/>
      <c r="H675" s="17"/>
      <c r="I675" s="21"/>
      <c r="J675" s="22"/>
      <c r="K675" s="17"/>
      <c r="L675" s="21"/>
      <c r="M675" s="22"/>
      <c r="N675" s="29"/>
      <c r="O675" s="30"/>
      <c r="P675" s="30"/>
      <c r="Q675"/>
      <c r="R675"/>
      <c r="S675" s="42"/>
    </row>
    <row r="676" spans="1:19" ht="15" x14ac:dyDescent="0.25">
      <c r="A676"/>
      <c r="B676"/>
      <c r="C676"/>
      <c r="D676" s="20"/>
      <c r="E676" s="17"/>
      <c r="F676" s="21"/>
      <c r="G676" s="22"/>
      <c r="H676" s="17"/>
      <c r="I676" s="21"/>
      <c r="J676" s="22"/>
      <c r="K676" s="17"/>
      <c r="L676" s="21"/>
      <c r="M676" s="22"/>
      <c r="N676" s="29"/>
      <c r="O676" s="30"/>
      <c r="P676" s="30"/>
      <c r="Q676"/>
      <c r="R676"/>
      <c r="S676" s="42"/>
    </row>
    <row r="677" spans="1:19" ht="15" x14ac:dyDescent="0.25">
      <c r="A677"/>
      <c r="B677"/>
      <c r="C677"/>
      <c r="D677" s="20"/>
      <c r="E677" s="17"/>
      <c r="F677" s="21"/>
      <c r="G677" s="22"/>
      <c r="H677" s="17"/>
      <c r="I677" s="21"/>
      <c r="J677" s="22"/>
      <c r="K677" s="17"/>
      <c r="L677" s="21"/>
      <c r="M677" s="22"/>
      <c r="N677" s="29"/>
      <c r="O677" s="30"/>
      <c r="P677" s="30"/>
      <c r="Q677"/>
      <c r="R677"/>
      <c r="S677" s="42"/>
    </row>
    <row r="678" spans="1:19" ht="15" x14ac:dyDescent="0.25">
      <c r="A678"/>
      <c r="B678"/>
      <c r="C678"/>
      <c r="D678" s="20"/>
      <c r="E678" s="17"/>
      <c r="F678" s="21"/>
      <c r="G678" s="22"/>
      <c r="H678" s="17"/>
      <c r="I678" s="21"/>
      <c r="J678" s="22"/>
      <c r="K678" s="17"/>
      <c r="L678" s="21"/>
      <c r="M678" s="22"/>
      <c r="N678" s="29"/>
      <c r="O678" s="30"/>
      <c r="P678" s="30"/>
      <c r="Q678"/>
      <c r="R678"/>
      <c r="S678" s="42"/>
    </row>
    <row r="679" spans="1:19" ht="15" x14ac:dyDescent="0.25">
      <c r="A679"/>
      <c r="B679"/>
      <c r="C679"/>
      <c r="D679" s="20"/>
      <c r="E679" s="17"/>
      <c r="F679" s="21"/>
      <c r="G679" s="22"/>
      <c r="H679" s="17"/>
      <c r="I679" s="21"/>
      <c r="J679" s="22"/>
      <c r="K679" s="17"/>
      <c r="L679" s="21"/>
      <c r="M679" s="22"/>
      <c r="N679" s="29"/>
      <c r="O679" s="30"/>
      <c r="P679" s="30"/>
      <c r="Q679"/>
      <c r="R679"/>
      <c r="S679" s="42"/>
    </row>
    <row r="680" spans="1:19" ht="15" x14ac:dyDescent="0.25">
      <c r="A680"/>
      <c r="B680"/>
      <c r="C680"/>
      <c r="D680" s="20"/>
      <c r="E680" s="17"/>
      <c r="F680" s="21"/>
      <c r="G680" s="22"/>
      <c r="H680" s="17"/>
      <c r="I680" s="21"/>
      <c r="J680" s="22"/>
      <c r="K680" s="17"/>
      <c r="L680" s="21"/>
      <c r="M680" s="22"/>
      <c r="N680" s="29"/>
      <c r="O680" s="30"/>
      <c r="P680" s="30"/>
      <c r="Q680"/>
      <c r="R680"/>
      <c r="S680" s="42"/>
    </row>
    <row r="681" spans="1:19" ht="15" x14ac:dyDescent="0.25">
      <c r="A681"/>
      <c r="B681"/>
      <c r="C681"/>
      <c r="D681" s="20"/>
      <c r="E681" s="17"/>
      <c r="F681" s="21"/>
      <c r="G681" s="22"/>
      <c r="H681" s="17"/>
      <c r="I681" s="21"/>
      <c r="J681" s="22"/>
      <c r="K681" s="17"/>
      <c r="L681" s="21"/>
      <c r="M681" s="22"/>
      <c r="N681" s="29"/>
      <c r="O681" s="30"/>
      <c r="P681" s="30"/>
      <c r="Q681"/>
      <c r="R681"/>
      <c r="S681" s="42"/>
    </row>
    <row r="682" spans="1:19" ht="15" x14ac:dyDescent="0.25">
      <c r="A682"/>
      <c r="B682"/>
      <c r="C682"/>
      <c r="D682" s="20"/>
      <c r="E682" s="17"/>
      <c r="F682" s="21"/>
      <c r="G682" s="22"/>
      <c r="H682" s="17"/>
      <c r="I682" s="21"/>
      <c r="J682" s="22"/>
      <c r="K682" s="17"/>
      <c r="L682" s="21"/>
      <c r="M682" s="22"/>
      <c r="N682" s="29"/>
      <c r="O682" s="30"/>
      <c r="P682" s="30"/>
      <c r="Q682"/>
      <c r="R682"/>
      <c r="S682" s="42"/>
    </row>
    <row r="683" spans="1:19" ht="15" x14ac:dyDescent="0.25">
      <c r="A683"/>
      <c r="B683"/>
      <c r="C683"/>
      <c r="D683" s="20"/>
      <c r="E683" s="17"/>
      <c r="F683" s="21"/>
      <c r="G683" s="22"/>
      <c r="H683" s="17"/>
      <c r="I683" s="21"/>
      <c r="J683" s="22"/>
      <c r="K683" s="17"/>
      <c r="L683" s="21"/>
      <c r="M683" s="22"/>
      <c r="N683" s="29"/>
      <c r="O683" s="30"/>
      <c r="P683" s="30"/>
      <c r="Q683"/>
      <c r="R683"/>
      <c r="S683" s="42"/>
    </row>
    <row r="684" spans="1:19" ht="15" x14ac:dyDescent="0.25">
      <c r="A684"/>
      <c r="B684"/>
      <c r="C684"/>
      <c r="D684" s="20"/>
      <c r="E684" s="17"/>
      <c r="F684" s="21"/>
      <c r="G684" s="22"/>
      <c r="H684" s="17"/>
      <c r="I684" s="21"/>
      <c r="J684" s="22"/>
      <c r="K684" s="17"/>
      <c r="L684" s="21"/>
      <c r="M684" s="22"/>
      <c r="N684" s="29"/>
      <c r="O684" s="30"/>
      <c r="P684" s="30"/>
      <c r="Q684"/>
      <c r="R684"/>
      <c r="S684" s="42"/>
    </row>
    <row r="685" spans="1:19" ht="15" x14ac:dyDescent="0.25">
      <c r="A685"/>
      <c r="B685"/>
      <c r="C685"/>
      <c r="D685" s="20"/>
      <c r="E685" s="17"/>
      <c r="F685" s="21"/>
      <c r="G685" s="22"/>
      <c r="H685" s="17"/>
      <c r="I685" s="21"/>
      <c r="J685" s="22"/>
      <c r="K685" s="17"/>
      <c r="L685" s="21"/>
      <c r="M685" s="22"/>
      <c r="N685" s="29"/>
      <c r="O685" s="30"/>
      <c r="P685" s="30"/>
      <c r="Q685"/>
      <c r="R685"/>
      <c r="S685" s="42"/>
    </row>
    <row r="686" spans="1:19" ht="15" x14ac:dyDescent="0.25">
      <c r="A686"/>
      <c r="B686"/>
      <c r="C686"/>
      <c r="D686" s="20"/>
      <c r="E686" s="17"/>
      <c r="F686" s="21"/>
      <c r="G686" s="22"/>
      <c r="H686" s="17"/>
      <c r="I686" s="21"/>
      <c r="J686" s="22"/>
      <c r="K686" s="17"/>
      <c r="L686" s="21"/>
      <c r="M686" s="22"/>
      <c r="N686" s="29"/>
      <c r="O686" s="30"/>
      <c r="P686" s="30"/>
      <c r="Q686"/>
      <c r="R686"/>
      <c r="S686" s="42"/>
    </row>
    <row r="687" spans="1:19" ht="15" x14ac:dyDescent="0.25">
      <c r="A687"/>
      <c r="B687"/>
      <c r="C687"/>
      <c r="D687" s="20"/>
      <c r="E687" s="17"/>
      <c r="F687" s="21"/>
      <c r="G687" s="22"/>
      <c r="H687" s="17"/>
      <c r="I687" s="21"/>
      <c r="J687" s="22"/>
      <c r="K687" s="17"/>
      <c r="L687" s="21"/>
      <c r="M687" s="22"/>
      <c r="N687" s="29"/>
      <c r="O687" s="30"/>
      <c r="P687" s="30"/>
      <c r="Q687"/>
      <c r="R687"/>
      <c r="S687" s="42"/>
    </row>
    <row r="688" spans="1:19" ht="15" x14ac:dyDescent="0.25">
      <c r="A688"/>
      <c r="B688"/>
      <c r="C688"/>
      <c r="D688" s="20"/>
      <c r="E688" s="17"/>
      <c r="F688" s="21"/>
      <c r="G688" s="22"/>
      <c r="H688" s="17"/>
      <c r="I688" s="21"/>
      <c r="J688" s="22"/>
      <c r="K688" s="17"/>
      <c r="L688" s="21"/>
      <c r="M688" s="22"/>
      <c r="N688" s="29"/>
      <c r="O688" s="30"/>
      <c r="P688" s="30"/>
      <c r="Q688"/>
      <c r="R688"/>
      <c r="S688" s="42"/>
    </row>
    <row r="689" spans="1:19" ht="15" x14ac:dyDescent="0.25">
      <c r="A689"/>
      <c r="B689"/>
      <c r="C689"/>
      <c r="D689" s="20"/>
      <c r="E689" s="17"/>
      <c r="F689" s="21"/>
      <c r="G689" s="22"/>
      <c r="H689" s="17"/>
      <c r="I689" s="21"/>
      <c r="J689" s="22"/>
      <c r="K689" s="17"/>
      <c r="L689" s="21"/>
      <c r="M689" s="22"/>
      <c r="N689" s="29"/>
      <c r="O689" s="30"/>
      <c r="P689" s="30"/>
      <c r="Q689"/>
      <c r="R689"/>
      <c r="S689" s="42"/>
    </row>
    <row r="690" spans="1:19" ht="15" x14ac:dyDescent="0.25">
      <c r="A690"/>
      <c r="B690"/>
      <c r="C690"/>
      <c r="D690" s="20"/>
      <c r="E690" s="17"/>
      <c r="F690" s="21"/>
      <c r="G690" s="22"/>
      <c r="H690" s="17"/>
      <c r="I690" s="21"/>
      <c r="J690" s="22"/>
      <c r="K690" s="17"/>
      <c r="L690" s="21"/>
      <c r="M690" s="22"/>
      <c r="N690" s="29"/>
      <c r="O690" s="30"/>
      <c r="P690" s="30"/>
      <c r="Q690"/>
      <c r="R690"/>
      <c r="S690" s="42"/>
    </row>
    <row r="691" spans="1:19" ht="15" x14ac:dyDescent="0.25">
      <c r="A691"/>
      <c r="B691"/>
      <c r="C691"/>
      <c r="D691" s="20"/>
      <c r="E691" s="17"/>
      <c r="F691" s="21"/>
      <c r="G691" s="22"/>
      <c r="H691" s="17"/>
      <c r="I691" s="21"/>
      <c r="J691" s="22"/>
      <c r="K691" s="17"/>
      <c r="L691" s="21"/>
      <c r="M691" s="22"/>
      <c r="N691" s="29"/>
      <c r="O691" s="30"/>
      <c r="P691" s="30"/>
      <c r="Q691"/>
      <c r="R691"/>
      <c r="S691" s="42"/>
    </row>
    <row r="692" spans="1:19" ht="15" x14ac:dyDescent="0.25">
      <c r="A692"/>
      <c r="B692"/>
      <c r="C692"/>
      <c r="D692" s="20"/>
      <c r="E692" s="17"/>
      <c r="F692" s="21"/>
      <c r="G692" s="22"/>
      <c r="H692" s="17"/>
      <c r="I692" s="21"/>
      <c r="J692" s="22"/>
      <c r="K692" s="17"/>
      <c r="L692" s="21"/>
      <c r="M692" s="22"/>
      <c r="N692" s="29"/>
      <c r="O692" s="30"/>
      <c r="P692" s="30"/>
      <c r="Q692"/>
      <c r="R692"/>
      <c r="S692" s="42"/>
    </row>
    <row r="693" spans="1:19" ht="15" x14ac:dyDescent="0.25">
      <c r="A693"/>
      <c r="B693"/>
      <c r="C693"/>
      <c r="D693" s="20"/>
      <c r="E693" s="17"/>
      <c r="F693" s="21"/>
      <c r="G693" s="22"/>
      <c r="H693" s="17"/>
      <c r="I693" s="21"/>
      <c r="J693" s="22"/>
      <c r="K693" s="17"/>
      <c r="L693" s="21"/>
      <c r="M693" s="22"/>
      <c r="N693" s="29"/>
      <c r="O693" s="30"/>
      <c r="P693" s="30"/>
      <c r="Q693"/>
      <c r="R693"/>
      <c r="S693" s="42"/>
    </row>
    <row r="694" spans="1:19" ht="15" x14ac:dyDescent="0.25">
      <c r="A694"/>
      <c r="B694"/>
      <c r="C694"/>
      <c r="D694" s="20"/>
      <c r="E694" s="17"/>
      <c r="F694" s="21"/>
      <c r="G694" s="22"/>
      <c r="H694" s="17"/>
      <c r="I694" s="21"/>
      <c r="J694" s="22"/>
      <c r="K694" s="17"/>
      <c r="L694" s="21"/>
      <c r="M694" s="22"/>
      <c r="N694" s="29"/>
      <c r="O694" s="30"/>
      <c r="P694" s="30"/>
      <c r="Q694"/>
      <c r="R694"/>
      <c r="S694" s="42"/>
    </row>
    <row r="695" spans="1:19" ht="15" x14ac:dyDescent="0.25">
      <c r="A695"/>
      <c r="B695"/>
      <c r="C695"/>
      <c r="D695" s="20"/>
      <c r="E695" s="17"/>
      <c r="F695" s="21"/>
      <c r="G695" s="22"/>
      <c r="H695" s="17"/>
      <c r="I695" s="21"/>
      <c r="J695" s="22"/>
      <c r="K695" s="17"/>
      <c r="L695" s="21"/>
      <c r="M695" s="22"/>
      <c r="N695" s="29"/>
      <c r="O695" s="30"/>
      <c r="P695" s="30"/>
      <c r="Q695"/>
      <c r="R695"/>
      <c r="S695" s="42"/>
    </row>
    <row r="696" spans="1:19" ht="15" x14ac:dyDescent="0.25">
      <c r="A696"/>
      <c r="B696"/>
      <c r="C696"/>
      <c r="D696" s="20"/>
      <c r="E696" s="17"/>
      <c r="F696" s="21"/>
      <c r="G696" s="22"/>
      <c r="H696" s="17"/>
      <c r="I696" s="21"/>
      <c r="J696" s="22"/>
      <c r="K696" s="17"/>
      <c r="L696" s="21"/>
      <c r="M696" s="22"/>
      <c r="N696" s="29"/>
      <c r="O696" s="30"/>
      <c r="P696" s="30"/>
      <c r="Q696"/>
      <c r="R696"/>
      <c r="S696" s="42"/>
    </row>
    <row r="697" spans="1:19" ht="15" x14ac:dyDescent="0.25">
      <c r="A697"/>
      <c r="B697"/>
      <c r="C697"/>
      <c r="D697" s="20"/>
      <c r="E697" s="17"/>
      <c r="F697" s="21"/>
      <c r="G697" s="22"/>
      <c r="H697" s="17"/>
      <c r="I697" s="21"/>
      <c r="J697" s="22"/>
      <c r="K697" s="17"/>
      <c r="L697" s="21"/>
      <c r="M697" s="22"/>
      <c r="N697" s="29"/>
      <c r="O697" s="30"/>
      <c r="P697" s="30"/>
      <c r="Q697"/>
      <c r="R697"/>
      <c r="S697" s="42"/>
    </row>
    <row r="698" spans="1:19" ht="15" x14ac:dyDescent="0.25">
      <c r="A698"/>
      <c r="B698"/>
      <c r="C698"/>
      <c r="D698" s="20"/>
      <c r="E698" s="17"/>
      <c r="F698" s="21"/>
      <c r="G698" s="22"/>
      <c r="H698" s="17"/>
      <c r="I698" s="21"/>
      <c r="J698" s="22"/>
      <c r="K698" s="17"/>
      <c r="L698" s="21"/>
      <c r="M698" s="22"/>
      <c r="N698" s="29"/>
      <c r="O698" s="30"/>
      <c r="P698" s="30"/>
      <c r="Q698"/>
      <c r="R698"/>
      <c r="S698" s="42"/>
    </row>
    <row r="699" spans="1:19" ht="15" x14ac:dyDescent="0.25">
      <c r="A699"/>
      <c r="B699"/>
      <c r="C699"/>
      <c r="D699" s="20"/>
      <c r="E699" s="17"/>
      <c r="F699" s="21"/>
      <c r="G699" s="22"/>
      <c r="H699" s="17"/>
      <c r="I699" s="21"/>
      <c r="J699" s="22"/>
      <c r="K699" s="17"/>
      <c r="L699" s="21"/>
      <c r="M699" s="22"/>
      <c r="N699" s="29"/>
      <c r="O699" s="30"/>
      <c r="P699" s="30"/>
      <c r="Q699"/>
      <c r="R699"/>
      <c r="S699" s="42"/>
    </row>
    <row r="700" spans="1:19" ht="15" x14ac:dyDescent="0.25">
      <c r="A700"/>
      <c r="B700"/>
      <c r="C700"/>
      <c r="D700" s="20"/>
      <c r="E700" s="17"/>
      <c r="F700" s="21"/>
      <c r="G700" s="22"/>
      <c r="H700" s="17"/>
      <c r="I700" s="21"/>
      <c r="J700" s="22"/>
      <c r="K700" s="17"/>
      <c r="L700" s="21"/>
      <c r="M700" s="22"/>
      <c r="N700" s="29"/>
      <c r="O700" s="30"/>
      <c r="P700" s="30"/>
      <c r="Q700"/>
      <c r="R700"/>
      <c r="S700" s="42"/>
    </row>
    <row r="701" spans="1:19" ht="15" x14ac:dyDescent="0.25">
      <c r="A701"/>
      <c r="B701"/>
      <c r="C701"/>
      <c r="D701" s="20"/>
      <c r="E701" s="17"/>
      <c r="F701" s="21"/>
      <c r="G701" s="22"/>
      <c r="H701" s="17"/>
      <c r="I701" s="21"/>
      <c r="J701" s="22"/>
      <c r="K701" s="17"/>
      <c r="L701" s="21"/>
      <c r="M701" s="22"/>
      <c r="N701" s="29"/>
      <c r="O701" s="30"/>
      <c r="P701" s="30"/>
      <c r="Q701"/>
      <c r="R701"/>
      <c r="S701" s="42"/>
    </row>
    <row r="702" spans="1:19" ht="15" x14ac:dyDescent="0.25">
      <c r="A702"/>
      <c r="B702"/>
      <c r="C702"/>
      <c r="D702" s="20"/>
      <c r="E702" s="17"/>
      <c r="F702" s="21"/>
      <c r="G702" s="22"/>
      <c r="H702" s="17"/>
      <c r="I702" s="21"/>
      <c r="J702" s="22"/>
      <c r="K702" s="17"/>
      <c r="L702" s="21"/>
      <c r="M702" s="22"/>
      <c r="N702" s="29"/>
      <c r="O702" s="30"/>
      <c r="P702" s="30"/>
      <c r="Q702"/>
      <c r="R702"/>
      <c r="S702" s="42"/>
    </row>
    <row r="703" spans="1:19" ht="15" x14ac:dyDescent="0.25">
      <c r="A703"/>
      <c r="B703"/>
      <c r="C703"/>
      <c r="D703" s="20"/>
      <c r="E703" s="17"/>
      <c r="F703" s="21"/>
      <c r="G703" s="22"/>
      <c r="H703" s="17"/>
      <c r="I703" s="21"/>
      <c r="J703" s="22"/>
      <c r="K703" s="17"/>
      <c r="L703" s="21"/>
      <c r="M703" s="22"/>
      <c r="N703" s="29"/>
      <c r="O703" s="30"/>
      <c r="P703" s="30"/>
      <c r="Q703"/>
      <c r="R703"/>
      <c r="S703" s="42"/>
    </row>
    <row r="704" spans="1:19" ht="15" x14ac:dyDescent="0.25">
      <c r="A704"/>
      <c r="B704"/>
      <c r="C704"/>
      <c r="D704" s="20"/>
      <c r="E704" s="17"/>
      <c r="F704" s="21"/>
      <c r="G704" s="22"/>
      <c r="H704" s="17"/>
      <c r="I704" s="21"/>
      <c r="J704" s="22"/>
      <c r="K704" s="17"/>
      <c r="L704" s="21"/>
      <c r="M704" s="22"/>
      <c r="N704" s="29"/>
      <c r="O704" s="30"/>
      <c r="P704" s="30"/>
      <c r="Q704"/>
      <c r="R704"/>
      <c r="S704" s="42"/>
    </row>
    <row r="705" spans="1:19" ht="15" x14ac:dyDescent="0.25">
      <c r="A705"/>
      <c r="B705"/>
      <c r="C705"/>
      <c r="D705" s="20"/>
      <c r="E705" s="17"/>
      <c r="F705" s="21"/>
      <c r="G705" s="22"/>
      <c r="H705" s="17"/>
      <c r="I705" s="21"/>
      <c r="J705" s="22"/>
      <c r="K705" s="17"/>
      <c r="L705" s="21"/>
      <c r="M705" s="22"/>
      <c r="N705" s="29"/>
      <c r="O705" s="30"/>
      <c r="P705" s="30"/>
      <c r="Q705"/>
      <c r="R705"/>
      <c r="S705" s="42"/>
    </row>
    <row r="706" spans="1:19" ht="15" x14ac:dyDescent="0.25">
      <c r="A706"/>
      <c r="B706"/>
      <c r="C706"/>
      <c r="D706" s="20"/>
      <c r="E706" s="17"/>
      <c r="F706" s="21"/>
      <c r="G706" s="22"/>
      <c r="H706" s="17"/>
      <c r="I706" s="21"/>
      <c r="J706" s="22"/>
      <c r="K706" s="17"/>
      <c r="L706" s="21"/>
      <c r="M706" s="22"/>
      <c r="N706" s="29"/>
      <c r="O706" s="30"/>
      <c r="P706" s="30"/>
      <c r="Q706"/>
      <c r="R706"/>
      <c r="S706" s="42"/>
    </row>
    <row r="707" spans="1:19" ht="15" x14ac:dyDescent="0.25">
      <c r="A707"/>
      <c r="B707"/>
      <c r="C707"/>
      <c r="D707" s="20"/>
      <c r="E707" s="17"/>
      <c r="F707" s="21"/>
      <c r="G707" s="22"/>
      <c r="H707" s="17"/>
      <c r="I707" s="21"/>
      <c r="J707" s="22"/>
      <c r="K707" s="17"/>
      <c r="L707" s="21"/>
      <c r="M707" s="22"/>
      <c r="N707" s="29"/>
      <c r="O707" s="30"/>
      <c r="P707" s="30"/>
      <c r="Q707"/>
      <c r="R707"/>
      <c r="S707" s="42"/>
    </row>
    <row r="708" spans="1:19" ht="15" x14ac:dyDescent="0.25">
      <c r="A708"/>
      <c r="B708"/>
      <c r="C708"/>
      <c r="D708" s="20"/>
      <c r="E708" s="17"/>
      <c r="F708" s="21"/>
      <c r="G708" s="22"/>
      <c r="H708" s="17"/>
      <c r="I708" s="21"/>
      <c r="J708" s="22"/>
      <c r="K708" s="17"/>
      <c r="L708" s="21"/>
      <c r="M708" s="22"/>
      <c r="N708" s="29"/>
      <c r="O708" s="30"/>
      <c r="P708" s="30"/>
      <c r="Q708"/>
      <c r="R708"/>
      <c r="S708" s="42"/>
    </row>
    <row r="709" spans="1:19" ht="15" x14ac:dyDescent="0.25">
      <c r="A709"/>
      <c r="B709"/>
      <c r="C709"/>
      <c r="D709" s="20"/>
      <c r="E709" s="17"/>
      <c r="F709" s="21"/>
      <c r="G709" s="22"/>
      <c r="H709" s="17"/>
      <c r="I709" s="21"/>
      <c r="J709" s="22"/>
      <c r="K709" s="17"/>
      <c r="L709" s="21"/>
      <c r="M709" s="22"/>
      <c r="N709" s="29"/>
      <c r="O709" s="30"/>
      <c r="P709" s="30"/>
      <c r="Q709"/>
      <c r="R709"/>
      <c r="S709" s="42"/>
    </row>
    <row r="710" spans="1:19" ht="15" x14ac:dyDescent="0.25">
      <c r="A710"/>
      <c r="B710"/>
      <c r="C710"/>
      <c r="D710" s="20"/>
      <c r="E710" s="17"/>
      <c r="F710" s="21"/>
      <c r="G710" s="22"/>
      <c r="H710" s="17"/>
      <c r="I710" s="21"/>
      <c r="J710" s="22"/>
      <c r="K710" s="17"/>
      <c r="L710" s="21"/>
      <c r="M710" s="22"/>
      <c r="N710" s="29"/>
      <c r="O710" s="30"/>
      <c r="P710" s="30"/>
      <c r="Q710"/>
      <c r="R710"/>
      <c r="S710" s="42"/>
    </row>
    <row r="711" spans="1:19" ht="15" x14ac:dyDescent="0.25">
      <c r="A711"/>
      <c r="B711"/>
      <c r="C711"/>
      <c r="D711" s="20"/>
      <c r="E711" s="17"/>
      <c r="F711" s="21"/>
      <c r="G711" s="22"/>
      <c r="H711" s="17"/>
      <c r="I711" s="21"/>
      <c r="J711" s="22"/>
      <c r="K711" s="17"/>
      <c r="L711" s="21"/>
      <c r="M711" s="22"/>
      <c r="N711" s="29"/>
      <c r="O711" s="30"/>
      <c r="P711" s="30"/>
      <c r="Q711"/>
      <c r="R711"/>
      <c r="S711" s="42"/>
    </row>
    <row r="712" spans="1:19" ht="15" x14ac:dyDescent="0.25">
      <c r="A712"/>
      <c r="B712"/>
      <c r="C712"/>
      <c r="D712" s="20"/>
      <c r="E712" s="17"/>
      <c r="F712" s="21"/>
      <c r="G712" s="22"/>
      <c r="H712" s="17"/>
      <c r="I712" s="21"/>
      <c r="J712" s="22"/>
      <c r="K712" s="17"/>
      <c r="L712" s="21"/>
      <c r="M712" s="22"/>
      <c r="N712" s="29"/>
      <c r="O712" s="30"/>
      <c r="P712" s="30"/>
      <c r="Q712"/>
      <c r="R712"/>
      <c r="S712" s="42"/>
    </row>
    <row r="713" spans="1:19" ht="15" x14ac:dyDescent="0.25">
      <c r="A713"/>
      <c r="B713"/>
      <c r="C713"/>
      <c r="D713" s="20"/>
      <c r="E713" s="17"/>
      <c r="F713" s="21"/>
      <c r="G713" s="22"/>
      <c r="H713" s="17"/>
      <c r="I713" s="21"/>
      <c r="J713" s="22"/>
      <c r="K713" s="17"/>
      <c r="L713" s="21"/>
      <c r="M713" s="22"/>
      <c r="N713" s="29"/>
      <c r="O713" s="30"/>
      <c r="P713" s="30"/>
      <c r="Q713"/>
      <c r="R713"/>
      <c r="S713" s="42"/>
    </row>
    <row r="714" spans="1:19" ht="15" x14ac:dyDescent="0.25">
      <c r="A714"/>
      <c r="B714"/>
      <c r="C714"/>
      <c r="D714" s="20"/>
      <c r="E714" s="17"/>
      <c r="F714" s="21"/>
      <c r="G714" s="22"/>
      <c r="H714" s="17"/>
      <c r="I714" s="21"/>
      <c r="J714" s="22"/>
      <c r="K714" s="17"/>
      <c r="L714" s="21"/>
      <c r="M714" s="22"/>
      <c r="N714" s="29"/>
      <c r="O714" s="30"/>
      <c r="P714" s="30"/>
      <c r="Q714"/>
      <c r="R714"/>
      <c r="S714" s="42"/>
    </row>
    <row r="715" spans="1:19" ht="15" x14ac:dyDescent="0.25">
      <c r="A715"/>
      <c r="B715"/>
      <c r="C715"/>
      <c r="D715" s="20"/>
      <c r="E715" s="17"/>
      <c r="F715" s="21"/>
      <c r="G715" s="22"/>
      <c r="H715" s="17"/>
      <c r="I715" s="21"/>
      <c r="J715" s="22"/>
      <c r="K715" s="17"/>
      <c r="L715" s="21"/>
      <c r="M715" s="22"/>
      <c r="N715" s="29"/>
      <c r="O715" s="30"/>
      <c r="P715" s="30"/>
      <c r="Q715"/>
      <c r="R715"/>
      <c r="S715" s="42"/>
    </row>
    <row r="716" spans="1:19" ht="15" x14ac:dyDescent="0.25">
      <c r="A716"/>
      <c r="B716"/>
      <c r="C716"/>
      <c r="D716" s="20"/>
      <c r="E716" s="17"/>
      <c r="F716" s="21"/>
      <c r="G716" s="22"/>
      <c r="H716" s="17"/>
      <c r="I716" s="21"/>
      <c r="J716" s="22"/>
      <c r="K716" s="17"/>
      <c r="L716" s="21"/>
      <c r="M716" s="22"/>
      <c r="N716" s="29"/>
      <c r="O716" s="30"/>
      <c r="P716" s="30"/>
      <c r="Q716"/>
      <c r="R716"/>
      <c r="S716" s="42"/>
    </row>
    <row r="717" spans="1:19" ht="15" x14ac:dyDescent="0.25">
      <c r="A717"/>
      <c r="B717"/>
      <c r="C717"/>
      <c r="D717" s="20"/>
      <c r="E717" s="17"/>
      <c r="F717" s="21"/>
      <c r="G717" s="22"/>
      <c r="H717" s="17"/>
      <c r="I717" s="21"/>
      <c r="J717" s="22"/>
      <c r="K717" s="17"/>
      <c r="L717" s="21"/>
      <c r="M717" s="22"/>
      <c r="N717" s="29"/>
      <c r="O717" s="30"/>
      <c r="P717" s="30"/>
      <c r="Q717"/>
      <c r="R717"/>
      <c r="S717" s="42"/>
    </row>
    <row r="718" spans="1:19" ht="15" x14ac:dyDescent="0.25">
      <c r="A718"/>
      <c r="B718"/>
      <c r="C718"/>
      <c r="D718" s="20"/>
      <c r="E718" s="17"/>
      <c r="F718" s="21"/>
      <c r="G718" s="22"/>
      <c r="H718" s="17"/>
      <c r="I718" s="21"/>
      <c r="J718" s="22"/>
      <c r="K718" s="17"/>
      <c r="L718" s="21"/>
      <c r="M718" s="22"/>
      <c r="N718" s="29"/>
      <c r="O718" s="30"/>
      <c r="P718" s="30"/>
      <c r="Q718"/>
      <c r="R718"/>
      <c r="S718" s="42"/>
    </row>
    <row r="719" spans="1:19" ht="15" x14ac:dyDescent="0.25">
      <c r="A719"/>
      <c r="B719"/>
      <c r="C719"/>
      <c r="D719" s="20"/>
      <c r="E719" s="17"/>
      <c r="F719" s="21"/>
      <c r="G719" s="22"/>
      <c r="H719" s="17"/>
      <c r="I719" s="21"/>
      <c r="J719" s="22"/>
      <c r="K719" s="17"/>
      <c r="L719" s="21"/>
      <c r="M719" s="22"/>
      <c r="N719" s="29"/>
      <c r="O719" s="30"/>
      <c r="P719" s="30"/>
      <c r="Q719"/>
      <c r="R719"/>
      <c r="S719" s="42"/>
    </row>
    <row r="720" spans="1:19" ht="15" x14ac:dyDescent="0.25">
      <c r="A720"/>
      <c r="B720"/>
      <c r="C720"/>
      <c r="D720" s="20"/>
      <c r="E720" s="17"/>
      <c r="F720" s="21"/>
      <c r="G720" s="22"/>
      <c r="H720" s="17"/>
      <c r="I720" s="21"/>
      <c r="J720" s="22"/>
      <c r="K720" s="17"/>
      <c r="L720" s="21"/>
      <c r="M720" s="22"/>
      <c r="N720" s="29"/>
      <c r="O720" s="30"/>
      <c r="P720" s="30"/>
      <c r="Q720"/>
      <c r="R720"/>
      <c r="S720" s="42"/>
    </row>
    <row r="721" spans="1:19" ht="15" x14ac:dyDescent="0.25">
      <c r="A721"/>
      <c r="B721"/>
      <c r="C721"/>
      <c r="D721" s="20"/>
      <c r="E721" s="17"/>
      <c r="F721" s="21"/>
      <c r="G721" s="22"/>
      <c r="H721" s="17"/>
      <c r="I721" s="21"/>
      <c r="J721" s="22"/>
      <c r="K721" s="17"/>
      <c r="L721" s="21"/>
      <c r="M721" s="22"/>
      <c r="N721" s="29"/>
      <c r="O721" s="30"/>
      <c r="P721" s="30"/>
      <c r="Q721"/>
      <c r="R721"/>
      <c r="S721" s="42"/>
    </row>
    <row r="722" spans="1:19" ht="15" x14ac:dyDescent="0.25">
      <c r="A722"/>
      <c r="B722"/>
      <c r="C722"/>
      <c r="D722" s="20"/>
      <c r="E722" s="17"/>
      <c r="F722" s="21"/>
      <c r="G722" s="22"/>
      <c r="H722" s="17"/>
      <c r="I722" s="21"/>
      <c r="J722" s="22"/>
      <c r="K722" s="17"/>
      <c r="L722" s="21"/>
      <c r="M722" s="22"/>
      <c r="N722" s="29"/>
      <c r="O722" s="30"/>
      <c r="P722" s="30"/>
      <c r="Q722"/>
      <c r="R722"/>
      <c r="S722" s="42"/>
    </row>
    <row r="723" spans="1:19" ht="15" x14ac:dyDescent="0.25">
      <c r="A723"/>
      <c r="B723"/>
      <c r="C723"/>
      <c r="D723" s="20"/>
      <c r="E723" s="17"/>
      <c r="F723" s="21"/>
      <c r="G723" s="22"/>
      <c r="H723" s="17"/>
      <c r="I723" s="21"/>
      <c r="J723" s="22"/>
      <c r="K723" s="17"/>
      <c r="L723" s="21"/>
      <c r="M723" s="22"/>
      <c r="N723" s="29"/>
      <c r="O723" s="30"/>
      <c r="P723" s="30"/>
      <c r="Q723"/>
      <c r="R723"/>
      <c r="S723" s="42"/>
    </row>
    <row r="724" spans="1:19" ht="15" x14ac:dyDescent="0.25">
      <c r="A724"/>
      <c r="B724"/>
      <c r="C724"/>
      <c r="D724" s="20"/>
      <c r="E724" s="17"/>
      <c r="F724" s="21"/>
      <c r="G724" s="22"/>
      <c r="H724" s="17"/>
      <c r="I724" s="21"/>
      <c r="J724" s="22"/>
      <c r="K724" s="17"/>
      <c r="L724" s="21"/>
      <c r="M724" s="22"/>
      <c r="N724" s="29"/>
      <c r="O724" s="30"/>
      <c r="P724" s="30"/>
      <c r="Q724"/>
      <c r="R724"/>
      <c r="S724" s="42"/>
    </row>
    <row r="725" spans="1:19" ht="15" x14ac:dyDescent="0.25">
      <c r="A725"/>
      <c r="B725"/>
      <c r="C725"/>
      <c r="D725" s="20"/>
      <c r="E725" s="17"/>
      <c r="F725" s="21"/>
      <c r="G725" s="22"/>
      <c r="H725" s="17"/>
      <c r="I725" s="21"/>
      <c r="J725" s="22"/>
      <c r="K725" s="17"/>
      <c r="L725" s="21"/>
      <c r="M725" s="22"/>
      <c r="N725" s="29"/>
      <c r="O725" s="30"/>
      <c r="P725" s="30"/>
      <c r="Q725"/>
      <c r="R725"/>
      <c r="S725" s="42"/>
    </row>
    <row r="726" spans="1:19" ht="15" x14ac:dyDescent="0.25">
      <c r="A726"/>
      <c r="B726"/>
      <c r="C726"/>
      <c r="D726" s="20"/>
      <c r="E726" s="17"/>
      <c r="F726" s="21"/>
      <c r="G726" s="22"/>
      <c r="H726" s="17"/>
      <c r="I726" s="21"/>
      <c r="J726" s="22"/>
      <c r="K726" s="17"/>
      <c r="L726" s="21"/>
      <c r="M726" s="22"/>
      <c r="N726" s="29"/>
      <c r="O726" s="30"/>
      <c r="P726" s="30"/>
      <c r="Q726"/>
      <c r="R726"/>
      <c r="S726" s="42"/>
    </row>
    <row r="727" spans="1:19" ht="15" x14ac:dyDescent="0.25">
      <c r="A727"/>
      <c r="B727"/>
      <c r="C727"/>
      <c r="D727" s="20"/>
      <c r="E727" s="17"/>
      <c r="F727" s="21"/>
      <c r="G727" s="22"/>
      <c r="H727" s="17"/>
      <c r="I727" s="21"/>
      <c r="J727" s="22"/>
      <c r="K727" s="17"/>
      <c r="L727" s="21"/>
      <c r="M727" s="22"/>
      <c r="N727" s="29"/>
      <c r="O727" s="30"/>
      <c r="P727" s="30"/>
      <c r="Q727"/>
      <c r="R727"/>
      <c r="S727" s="42"/>
    </row>
    <row r="728" spans="1:19" ht="15" x14ac:dyDescent="0.25">
      <c r="A728"/>
      <c r="B728"/>
      <c r="C728"/>
      <c r="D728" s="20"/>
      <c r="E728" s="17"/>
      <c r="F728" s="21"/>
      <c r="G728" s="22"/>
      <c r="H728" s="17"/>
      <c r="I728" s="21"/>
      <c r="J728" s="22"/>
      <c r="K728" s="17"/>
      <c r="L728" s="21"/>
      <c r="M728" s="22"/>
      <c r="N728" s="29"/>
      <c r="O728" s="30"/>
      <c r="P728" s="30"/>
      <c r="Q728"/>
      <c r="R728"/>
      <c r="S728" s="42"/>
    </row>
    <row r="729" spans="1:19" ht="15" x14ac:dyDescent="0.25">
      <c r="A729"/>
      <c r="B729"/>
      <c r="C729"/>
      <c r="D729" s="20"/>
      <c r="E729" s="17"/>
      <c r="F729" s="21"/>
      <c r="G729" s="22"/>
      <c r="H729" s="17"/>
      <c r="I729" s="21"/>
      <c r="J729" s="22"/>
      <c r="K729" s="17"/>
      <c r="L729" s="21"/>
      <c r="M729" s="22"/>
      <c r="N729" s="29"/>
      <c r="O729" s="30"/>
      <c r="P729" s="30"/>
      <c r="Q729"/>
      <c r="R729"/>
      <c r="S729" s="42"/>
    </row>
    <row r="730" spans="1:19" ht="15" x14ac:dyDescent="0.25">
      <c r="A730"/>
      <c r="B730"/>
      <c r="C730"/>
      <c r="D730" s="20"/>
      <c r="E730" s="17"/>
      <c r="F730" s="21"/>
      <c r="G730" s="22"/>
      <c r="H730" s="17"/>
      <c r="I730" s="21"/>
      <c r="J730" s="22"/>
      <c r="K730" s="17"/>
      <c r="L730" s="21"/>
      <c r="M730" s="22"/>
      <c r="N730" s="29"/>
      <c r="O730" s="30"/>
      <c r="P730" s="30"/>
      <c r="Q730"/>
      <c r="R730"/>
      <c r="S730" s="42"/>
    </row>
    <row r="731" spans="1:19" ht="15" x14ac:dyDescent="0.25">
      <c r="A731"/>
      <c r="B731"/>
      <c r="C731"/>
      <c r="D731" s="20"/>
      <c r="E731" s="17"/>
      <c r="F731" s="21"/>
      <c r="G731" s="22"/>
      <c r="H731" s="17"/>
      <c r="I731" s="21"/>
      <c r="J731" s="22"/>
      <c r="K731" s="17"/>
      <c r="L731" s="21"/>
      <c r="M731" s="22"/>
      <c r="N731" s="29"/>
      <c r="O731" s="30"/>
      <c r="P731" s="30"/>
      <c r="Q731"/>
      <c r="R731"/>
      <c r="S731" s="42"/>
    </row>
    <row r="732" spans="1:19" ht="15" x14ac:dyDescent="0.25">
      <c r="A732"/>
      <c r="B732"/>
      <c r="C732"/>
      <c r="D732" s="20"/>
      <c r="E732" s="17"/>
      <c r="F732" s="21"/>
      <c r="G732" s="22"/>
      <c r="H732" s="17"/>
      <c r="I732" s="21"/>
      <c r="J732" s="22"/>
      <c r="K732" s="17"/>
      <c r="L732" s="21"/>
      <c r="M732" s="22"/>
      <c r="N732" s="29"/>
      <c r="O732" s="30"/>
      <c r="P732" s="30"/>
      <c r="Q732"/>
      <c r="R732"/>
      <c r="S732" s="42"/>
    </row>
    <row r="733" spans="1:19" ht="15" x14ac:dyDescent="0.25">
      <c r="A733"/>
      <c r="B733"/>
      <c r="C733"/>
      <c r="D733" s="20"/>
      <c r="E733" s="17"/>
      <c r="F733" s="21"/>
      <c r="G733" s="22"/>
      <c r="H733" s="17"/>
      <c r="I733" s="21"/>
      <c r="J733" s="22"/>
      <c r="K733" s="17"/>
      <c r="L733" s="21"/>
      <c r="M733" s="22"/>
      <c r="N733" s="29"/>
      <c r="O733" s="30"/>
      <c r="P733" s="30"/>
      <c r="Q733"/>
      <c r="R733"/>
      <c r="S733" s="42"/>
    </row>
    <row r="734" spans="1:19" ht="15" x14ac:dyDescent="0.25">
      <c r="A734"/>
      <c r="B734"/>
      <c r="C734"/>
      <c r="D734" s="20"/>
      <c r="E734" s="17"/>
      <c r="F734" s="21"/>
      <c r="G734" s="22"/>
      <c r="H734" s="17"/>
      <c r="I734" s="21"/>
      <c r="J734" s="22"/>
      <c r="K734" s="17"/>
      <c r="L734" s="21"/>
      <c r="M734" s="22"/>
      <c r="N734" s="29"/>
      <c r="O734" s="30"/>
      <c r="P734" s="30"/>
      <c r="Q734"/>
      <c r="R734"/>
      <c r="S734" s="42"/>
    </row>
    <row r="735" spans="1:19" ht="15" x14ac:dyDescent="0.25">
      <c r="A735"/>
      <c r="B735"/>
      <c r="C735"/>
      <c r="D735" s="20"/>
      <c r="E735" s="17"/>
      <c r="F735" s="21"/>
      <c r="G735" s="22"/>
      <c r="H735" s="17"/>
      <c r="I735" s="21"/>
      <c r="J735" s="22"/>
      <c r="K735" s="17"/>
      <c r="L735" s="21"/>
      <c r="M735" s="22"/>
      <c r="N735" s="29"/>
      <c r="O735" s="30"/>
      <c r="P735" s="30"/>
      <c r="Q735"/>
      <c r="R735"/>
      <c r="S735" s="42"/>
    </row>
    <row r="736" spans="1:19" ht="15" x14ac:dyDescent="0.25">
      <c r="A736"/>
      <c r="B736"/>
      <c r="C736"/>
      <c r="D736" s="20"/>
      <c r="E736" s="17"/>
      <c r="F736" s="21"/>
      <c r="G736" s="22"/>
      <c r="H736" s="17"/>
      <c r="I736" s="21"/>
      <c r="J736" s="22"/>
      <c r="K736" s="17"/>
      <c r="L736" s="21"/>
      <c r="M736" s="22"/>
      <c r="N736" s="29"/>
      <c r="O736" s="30"/>
      <c r="P736" s="30"/>
      <c r="Q736"/>
      <c r="R736"/>
      <c r="S736" s="42"/>
    </row>
    <row r="737" spans="1:19" ht="15" x14ac:dyDescent="0.25">
      <c r="A737"/>
      <c r="B737"/>
      <c r="C737"/>
      <c r="D737" s="20"/>
      <c r="E737" s="17"/>
      <c r="F737" s="21"/>
      <c r="G737" s="22"/>
      <c r="H737" s="17"/>
      <c r="I737" s="21"/>
      <c r="J737" s="22"/>
      <c r="K737" s="17"/>
      <c r="L737" s="21"/>
      <c r="M737" s="22"/>
      <c r="N737" s="29"/>
      <c r="O737" s="30"/>
      <c r="P737" s="30"/>
      <c r="Q737"/>
      <c r="R737"/>
      <c r="S737" s="42"/>
    </row>
    <row r="738" spans="1:19" ht="15" x14ac:dyDescent="0.25">
      <c r="A738"/>
      <c r="B738"/>
      <c r="C738"/>
      <c r="D738" s="20"/>
      <c r="E738" s="17"/>
      <c r="F738" s="21"/>
      <c r="G738" s="22"/>
      <c r="H738" s="17"/>
      <c r="I738" s="21"/>
      <c r="J738" s="22"/>
      <c r="K738" s="17"/>
      <c r="L738" s="21"/>
      <c r="M738" s="22"/>
      <c r="N738" s="29"/>
      <c r="O738" s="30"/>
      <c r="P738" s="30"/>
      <c r="Q738"/>
      <c r="R738"/>
      <c r="S738" s="42"/>
    </row>
    <row r="739" spans="1:19" ht="15" x14ac:dyDescent="0.25">
      <c r="A739"/>
      <c r="B739"/>
      <c r="C739"/>
      <c r="D739" s="20"/>
      <c r="E739" s="17"/>
      <c r="F739" s="21"/>
      <c r="G739" s="22"/>
      <c r="H739" s="17"/>
      <c r="I739" s="21"/>
      <c r="J739" s="22"/>
      <c r="K739" s="17"/>
      <c r="L739" s="21"/>
      <c r="M739" s="22"/>
      <c r="N739" s="29"/>
      <c r="O739" s="30"/>
      <c r="P739" s="30"/>
      <c r="Q739"/>
      <c r="R739"/>
      <c r="S739" s="42"/>
    </row>
    <row r="740" spans="1:19" ht="15" x14ac:dyDescent="0.25">
      <c r="A740"/>
      <c r="B740"/>
      <c r="C740"/>
      <c r="D740" s="20"/>
      <c r="E740" s="17"/>
      <c r="F740" s="21"/>
      <c r="G740" s="22"/>
      <c r="H740" s="17"/>
      <c r="I740" s="21"/>
      <c r="J740" s="22"/>
      <c r="K740" s="17"/>
      <c r="L740" s="21"/>
      <c r="M740" s="22"/>
      <c r="N740" s="29"/>
      <c r="O740" s="30"/>
      <c r="P740" s="30"/>
      <c r="Q740"/>
      <c r="R740"/>
      <c r="S740" s="42"/>
    </row>
    <row r="741" spans="1:19" ht="15" x14ac:dyDescent="0.25">
      <c r="A741"/>
      <c r="B741"/>
      <c r="C741"/>
      <c r="D741" s="20"/>
      <c r="E741" s="17"/>
      <c r="F741" s="21"/>
      <c r="G741" s="22"/>
      <c r="H741" s="17"/>
      <c r="I741" s="21"/>
      <c r="J741" s="22"/>
      <c r="K741" s="17"/>
      <c r="L741" s="21"/>
      <c r="M741" s="22"/>
      <c r="N741" s="29"/>
      <c r="O741" s="30"/>
      <c r="P741" s="30"/>
      <c r="Q741"/>
      <c r="R741"/>
      <c r="S741" s="42"/>
    </row>
    <row r="742" spans="1:19" ht="15" x14ac:dyDescent="0.25">
      <c r="A742"/>
      <c r="B742"/>
      <c r="C742"/>
      <c r="D742" s="20"/>
      <c r="E742" s="17"/>
      <c r="F742" s="21"/>
      <c r="G742" s="22"/>
      <c r="H742" s="17"/>
      <c r="I742" s="21"/>
      <c r="J742" s="22"/>
      <c r="K742" s="17"/>
      <c r="L742" s="21"/>
      <c r="M742" s="22"/>
      <c r="N742" s="29"/>
      <c r="O742" s="30"/>
      <c r="P742" s="30"/>
      <c r="Q742"/>
      <c r="R742"/>
      <c r="S742" s="42"/>
    </row>
    <row r="743" spans="1:19" ht="15" x14ac:dyDescent="0.25">
      <c r="A743"/>
      <c r="B743"/>
      <c r="C743"/>
      <c r="D743" s="20"/>
      <c r="E743" s="17"/>
      <c r="F743" s="21"/>
      <c r="G743" s="22"/>
      <c r="H743" s="17"/>
      <c r="I743" s="21"/>
      <c r="J743" s="22"/>
      <c r="K743" s="17"/>
      <c r="L743" s="21"/>
      <c r="M743" s="22"/>
      <c r="N743" s="29"/>
      <c r="O743" s="30"/>
      <c r="P743" s="30"/>
      <c r="Q743"/>
      <c r="R743"/>
      <c r="S743" s="42"/>
    </row>
    <row r="744" spans="1:19" ht="15" x14ac:dyDescent="0.25">
      <c r="A744"/>
      <c r="B744"/>
      <c r="C744"/>
      <c r="D744" s="20"/>
      <c r="E744" s="17"/>
      <c r="F744" s="21"/>
      <c r="G744" s="22"/>
      <c r="H744" s="17"/>
      <c r="I744" s="21"/>
      <c r="J744" s="22"/>
      <c r="K744" s="17"/>
      <c r="L744" s="21"/>
      <c r="M744" s="22"/>
      <c r="N744" s="29"/>
      <c r="O744" s="30"/>
      <c r="P744" s="30"/>
      <c r="Q744"/>
      <c r="R744"/>
      <c r="S744" s="42"/>
    </row>
    <row r="745" spans="1:19" ht="15" x14ac:dyDescent="0.25">
      <c r="A745"/>
      <c r="B745"/>
      <c r="C745"/>
      <c r="D745" s="20"/>
      <c r="E745" s="17"/>
      <c r="F745" s="21"/>
      <c r="G745" s="22"/>
      <c r="H745" s="17"/>
      <c r="I745" s="21"/>
      <c r="J745" s="22"/>
      <c r="K745" s="17"/>
      <c r="L745" s="21"/>
      <c r="M745" s="22"/>
      <c r="N745" s="29"/>
      <c r="O745" s="30"/>
      <c r="P745" s="30"/>
      <c r="Q745"/>
      <c r="R745"/>
      <c r="S745" s="42"/>
    </row>
    <row r="746" spans="1:19" ht="15" x14ac:dyDescent="0.25">
      <c r="A746"/>
      <c r="B746"/>
      <c r="C746"/>
      <c r="D746" s="20"/>
      <c r="E746" s="17"/>
      <c r="F746" s="21"/>
      <c r="G746" s="22"/>
      <c r="H746" s="17"/>
      <c r="I746" s="21"/>
      <c r="J746" s="22"/>
      <c r="K746" s="17"/>
      <c r="L746" s="21"/>
      <c r="M746" s="22"/>
      <c r="N746" s="29"/>
      <c r="O746" s="30"/>
      <c r="P746" s="30"/>
      <c r="Q746"/>
      <c r="R746"/>
      <c r="S746" s="42"/>
    </row>
    <row r="747" spans="1:19" ht="15" x14ac:dyDescent="0.25">
      <c r="A747"/>
      <c r="B747"/>
      <c r="C747"/>
      <c r="D747" s="20"/>
      <c r="E747" s="17"/>
      <c r="F747" s="21"/>
      <c r="G747" s="22"/>
      <c r="H747" s="17"/>
      <c r="I747" s="21"/>
      <c r="J747" s="22"/>
      <c r="K747" s="17"/>
      <c r="L747" s="21"/>
      <c r="M747" s="22"/>
      <c r="N747" s="29"/>
      <c r="O747" s="30"/>
      <c r="P747" s="30"/>
      <c r="Q747"/>
      <c r="R747"/>
      <c r="S747" s="42"/>
    </row>
    <row r="748" spans="1:19" ht="15" x14ac:dyDescent="0.25">
      <c r="A748"/>
      <c r="B748"/>
      <c r="C748"/>
      <c r="D748" s="20"/>
      <c r="E748" s="17"/>
      <c r="F748" s="21"/>
      <c r="G748" s="22"/>
      <c r="H748" s="17"/>
      <c r="I748" s="21"/>
      <c r="J748" s="22"/>
      <c r="K748" s="17"/>
      <c r="L748" s="21"/>
      <c r="M748" s="22"/>
      <c r="N748" s="29"/>
      <c r="O748" s="30"/>
      <c r="P748" s="30"/>
      <c r="Q748"/>
      <c r="R748"/>
      <c r="S748" s="42"/>
    </row>
    <row r="749" spans="1:19" ht="15" x14ac:dyDescent="0.25">
      <c r="A749"/>
      <c r="B749"/>
      <c r="C749"/>
      <c r="D749" s="20"/>
      <c r="E749" s="17"/>
      <c r="F749" s="21"/>
      <c r="G749" s="22"/>
      <c r="H749" s="17"/>
      <c r="I749" s="21"/>
      <c r="J749" s="22"/>
      <c r="K749" s="17"/>
      <c r="L749" s="21"/>
      <c r="M749" s="22"/>
      <c r="N749" s="29"/>
      <c r="O749" s="30"/>
      <c r="P749" s="30"/>
      <c r="Q749"/>
      <c r="R749"/>
      <c r="S749" s="42"/>
    </row>
    <row r="750" spans="1:19" ht="15" x14ac:dyDescent="0.25">
      <c r="A750"/>
      <c r="B750"/>
      <c r="C750"/>
      <c r="D750" s="20"/>
      <c r="E750" s="17"/>
      <c r="F750" s="21"/>
      <c r="G750" s="22"/>
      <c r="H750" s="17"/>
      <c r="I750" s="21"/>
      <c r="J750" s="22"/>
      <c r="K750" s="17"/>
      <c r="L750" s="21"/>
      <c r="M750" s="22"/>
      <c r="N750" s="29"/>
      <c r="O750" s="30"/>
      <c r="P750" s="30"/>
      <c r="Q750"/>
      <c r="R750"/>
      <c r="S750" s="42"/>
    </row>
    <row r="751" spans="1:19" ht="15" x14ac:dyDescent="0.25">
      <c r="A751"/>
      <c r="B751"/>
      <c r="C751"/>
      <c r="D751" s="20"/>
      <c r="E751" s="17"/>
      <c r="F751" s="21"/>
      <c r="G751" s="22"/>
      <c r="H751" s="17"/>
      <c r="I751" s="21"/>
      <c r="J751" s="22"/>
      <c r="K751" s="17"/>
      <c r="L751" s="21"/>
      <c r="M751" s="22"/>
      <c r="N751" s="29"/>
      <c r="O751" s="30"/>
      <c r="P751" s="30"/>
      <c r="Q751"/>
      <c r="R751"/>
      <c r="S751" s="42"/>
    </row>
    <row r="752" spans="1:19" ht="15" x14ac:dyDescent="0.25">
      <c r="A752"/>
      <c r="B752"/>
      <c r="C752"/>
      <c r="D752" s="20"/>
      <c r="E752" s="17"/>
      <c r="F752" s="21"/>
      <c r="G752" s="22"/>
      <c r="H752" s="17"/>
      <c r="I752" s="21"/>
      <c r="J752" s="22"/>
      <c r="K752" s="17"/>
      <c r="L752" s="21"/>
      <c r="M752" s="22"/>
      <c r="N752" s="29"/>
      <c r="O752" s="30"/>
      <c r="P752" s="30"/>
      <c r="Q752"/>
      <c r="R752"/>
      <c r="S752" s="42"/>
    </row>
    <row r="753" spans="1:19" ht="15" x14ac:dyDescent="0.25">
      <c r="A753"/>
      <c r="B753"/>
      <c r="C753"/>
      <c r="D753" s="20"/>
      <c r="E753" s="17"/>
      <c r="F753" s="21"/>
      <c r="G753" s="22"/>
      <c r="H753" s="17"/>
      <c r="I753" s="21"/>
      <c r="J753" s="22"/>
      <c r="K753" s="17"/>
      <c r="L753" s="21"/>
      <c r="M753" s="22"/>
      <c r="N753" s="29"/>
      <c r="O753" s="30"/>
      <c r="P753" s="30"/>
      <c r="Q753"/>
      <c r="R753"/>
      <c r="S753" s="42"/>
    </row>
    <row r="754" spans="1:19" ht="15" x14ac:dyDescent="0.25">
      <c r="A754"/>
      <c r="B754"/>
      <c r="C754"/>
      <c r="D754" s="20"/>
      <c r="E754" s="17"/>
      <c r="F754" s="21"/>
      <c r="G754" s="22"/>
      <c r="H754" s="17"/>
      <c r="I754" s="21"/>
      <c r="J754" s="22"/>
      <c r="K754" s="17"/>
      <c r="L754" s="21"/>
      <c r="M754" s="22"/>
      <c r="N754" s="29"/>
      <c r="O754" s="30"/>
      <c r="P754" s="30"/>
      <c r="Q754"/>
      <c r="R754"/>
      <c r="S754" s="42"/>
    </row>
    <row r="755" spans="1:19" ht="15" x14ac:dyDescent="0.25">
      <c r="A755"/>
      <c r="B755"/>
      <c r="C755"/>
      <c r="D755" s="20"/>
      <c r="E755" s="17"/>
      <c r="F755" s="21"/>
      <c r="G755" s="22"/>
      <c r="H755" s="17"/>
      <c r="I755" s="21"/>
      <c r="J755" s="22"/>
      <c r="K755" s="17"/>
      <c r="L755" s="21"/>
      <c r="M755" s="22"/>
      <c r="N755" s="29"/>
      <c r="O755" s="30"/>
      <c r="P755" s="30"/>
      <c r="Q755"/>
      <c r="R755"/>
      <c r="S755" s="42"/>
    </row>
    <row r="756" spans="1:19" ht="15" x14ac:dyDescent="0.25">
      <c r="A756"/>
      <c r="B756"/>
      <c r="C756"/>
      <c r="D756" s="20"/>
      <c r="E756" s="17"/>
      <c r="F756" s="21"/>
      <c r="G756" s="22"/>
      <c r="H756" s="17"/>
      <c r="I756" s="21"/>
      <c r="J756" s="22"/>
      <c r="K756" s="17"/>
      <c r="L756" s="21"/>
      <c r="M756" s="22"/>
      <c r="N756" s="29"/>
      <c r="O756" s="30"/>
      <c r="P756" s="30"/>
      <c r="Q756"/>
      <c r="R756"/>
      <c r="S756" s="42"/>
    </row>
    <row r="757" spans="1:19" ht="15" x14ac:dyDescent="0.25">
      <c r="A757"/>
      <c r="B757"/>
      <c r="C757"/>
      <c r="D757" s="20"/>
      <c r="E757" s="17"/>
      <c r="F757" s="21"/>
      <c r="G757" s="22"/>
      <c r="H757" s="17"/>
      <c r="I757" s="21"/>
      <c r="J757" s="22"/>
      <c r="K757" s="17"/>
      <c r="L757" s="21"/>
      <c r="M757" s="22"/>
      <c r="N757" s="29"/>
      <c r="O757" s="30"/>
      <c r="P757" s="30"/>
      <c r="Q757"/>
      <c r="R757"/>
      <c r="S757" s="42"/>
    </row>
    <row r="758" spans="1:19" ht="15" x14ac:dyDescent="0.25">
      <c r="A758"/>
      <c r="B758"/>
      <c r="C758"/>
      <c r="D758" s="20"/>
      <c r="E758" s="17"/>
      <c r="F758" s="21"/>
      <c r="G758" s="22"/>
      <c r="H758" s="17"/>
      <c r="I758" s="21"/>
      <c r="J758" s="22"/>
      <c r="K758" s="17"/>
      <c r="L758" s="21"/>
      <c r="M758" s="22"/>
      <c r="N758" s="29"/>
      <c r="O758" s="30"/>
      <c r="P758" s="30"/>
      <c r="Q758"/>
      <c r="R758"/>
      <c r="S758" s="42"/>
    </row>
    <row r="759" spans="1:19" ht="15" x14ac:dyDescent="0.25">
      <c r="A759"/>
      <c r="B759"/>
      <c r="C759"/>
      <c r="D759" s="20"/>
      <c r="E759" s="17"/>
      <c r="F759" s="21"/>
      <c r="G759" s="22"/>
      <c r="H759" s="17"/>
      <c r="I759" s="21"/>
      <c r="J759" s="22"/>
      <c r="K759" s="17"/>
      <c r="L759" s="21"/>
      <c r="M759" s="22"/>
      <c r="N759" s="29"/>
      <c r="O759" s="30"/>
      <c r="P759" s="30"/>
      <c r="Q759"/>
      <c r="R759"/>
      <c r="S759" s="42"/>
    </row>
    <row r="760" spans="1:19" ht="15" x14ac:dyDescent="0.25">
      <c r="A760"/>
      <c r="B760"/>
      <c r="C760"/>
      <c r="D760" s="20"/>
      <c r="E760" s="17"/>
      <c r="F760" s="21"/>
      <c r="G760" s="22"/>
      <c r="H760" s="17"/>
      <c r="I760" s="21"/>
      <c r="J760" s="22"/>
      <c r="K760" s="17"/>
      <c r="L760" s="21"/>
      <c r="M760" s="22"/>
      <c r="N760" s="29"/>
      <c r="O760" s="30"/>
      <c r="P760" s="30"/>
      <c r="Q760"/>
      <c r="R760"/>
      <c r="S760" s="42"/>
    </row>
    <row r="761" spans="1:19" ht="15" x14ac:dyDescent="0.25">
      <c r="A761"/>
      <c r="B761"/>
      <c r="C761"/>
      <c r="D761" s="20"/>
      <c r="E761" s="17"/>
      <c r="F761" s="21"/>
      <c r="G761" s="22"/>
      <c r="H761" s="17"/>
      <c r="I761" s="21"/>
      <c r="J761" s="22"/>
      <c r="K761" s="17"/>
      <c r="L761" s="21"/>
      <c r="M761" s="22"/>
      <c r="N761" s="29"/>
      <c r="O761" s="30"/>
      <c r="P761" s="30"/>
      <c r="Q761"/>
      <c r="R761"/>
      <c r="S761" s="42"/>
    </row>
    <row r="762" spans="1:19" ht="15" x14ac:dyDescent="0.25">
      <c r="A762"/>
      <c r="B762"/>
      <c r="C762"/>
      <c r="D762" s="20"/>
      <c r="E762" s="17"/>
      <c r="F762" s="21"/>
      <c r="G762" s="22"/>
      <c r="H762" s="17"/>
      <c r="I762" s="21"/>
      <c r="J762" s="22"/>
      <c r="K762" s="17"/>
      <c r="L762" s="21"/>
      <c r="M762" s="22"/>
      <c r="N762" s="29"/>
      <c r="O762" s="30"/>
      <c r="P762" s="30"/>
      <c r="Q762"/>
      <c r="R762"/>
      <c r="S762" s="42"/>
    </row>
    <row r="763" spans="1:19" ht="15" x14ac:dyDescent="0.25">
      <c r="A763"/>
      <c r="B763"/>
      <c r="C763"/>
      <c r="D763" s="20"/>
      <c r="E763" s="17"/>
      <c r="F763" s="21"/>
      <c r="G763" s="22"/>
      <c r="H763" s="17"/>
      <c r="I763" s="21"/>
      <c r="J763" s="22"/>
      <c r="K763" s="17"/>
      <c r="L763" s="21"/>
      <c r="M763" s="22"/>
      <c r="N763" s="29"/>
      <c r="O763" s="30"/>
      <c r="P763" s="30"/>
      <c r="Q763"/>
      <c r="R763"/>
      <c r="S763" s="42"/>
    </row>
    <row r="764" spans="1:19" ht="15" x14ac:dyDescent="0.25">
      <c r="A764"/>
      <c r="B764"/>
      <c r="C764"/>
      <c r="D764" s="20"/>
      <c r="E764" s="17"/>
      <c r="F764" s="21"/>
      <c r="G764" s="22"/>
      <c r="H764" s="17"/>
      <c r="I764" s="21"/>
      <c r="J764" s="22"/>
      <c r="K764" s="17"/>
      <c r="L764" s="21"/>
      <c r="M764" s="22"/>
      <c r="N764" s="29"/>
      <c r="O764" s="30"/>
      <c r="P764" s="30"/>
      <c r="Q764"/>
      <c r="R764"/>
      <c r="S764" s="42"/>
    </row>
    <row r="765" spans="1:19" ht="15" x14ac:dyDescent="0.25">
      <c r="A765"/>
      <c r="B765"/>
      <c r="C765"/>
      <c r="D765" s="20"/>
      <c r="E765" s="17"/>
      <c r="F765" s="21"/>
      <c r="G765" s="22"/>
      <c r="H765" s="17"/>
      <c r="I765" s="21"/>
      <c r="J765" s="22"/>
      <c r="K765" s="17"/>
      <c r="L765" s="21"/>
      <c r="M765" s="22"/>
      <c r="N765" s="29"/>
      <c r="O765" s="30"/>
      <c r="P765" s="30"/>
      <c r="Q765"/>
      <c r="R765"/>
      <c r="S765" s="42"/>
    </row>
    <row r="766" spans="1:19" ht="15" x14ac:dyDescent="0.25">
      <c r="A766"/>
      <c r="B766"/>
      <c r="C766"/>
      <c r="D766" s="20"/>
      <c r="E766" s="17"/>
      <c r="F766" s="21"/>
      <c r="G766" s="22"/>
      <c r="H766" s="17"/>
      <c r="I766" s="21"/>
      <c r="J766" s="22"/>
      <c r="K766" s="17"/>
      <c r="L766" s="21"/>
      <c r="M766" s="22"/>
      <c r="N766" s="29"/>
      <c r="O766" s="30"/>
      <c r="P766" s="30"/>
      <c r="Q766"/>
      <c r="R766"/>
      <c r="S766" s="42"/>
    </row>
    <row r="767" spans="1:19" ht="15" x14ac:dyDescent="0.25">
      <c r="A767"/>
      <c r="B767"/>
      <c r="C767"/>
      <c r="D767" s="20"/>
      <c r="E767" s="17"/>
      <c r="F767" s="21"/>
      <c r="G767" s="22"/>
      <c r="H767" s="17"/>
      <c r="I767" s="21"/>
      <c r="J767" s="22"/>
      <c r="K767" s="17"/>
      <c r="L767" s="21"/>
      <c r="M767" s="22"/>
      <c r="N767" s="29"/>
      <c r="O767" s="30"/>
      <c r="P767" s="30"/>
      <c r="Q767"/>
      <c r="R767"/>
      <c r="S767" s="42"/>
    </row>
    <row r="768" spans="1:19" ht="15" x14ac:dyDescent="0.25">
      <c r="A768"/>
      <c r="B768"/>
      <c r="C768"/>
      <c r="D768" s="20"/>
      <c r="E768" s="17"/>
      <c r="F768" s="21"/>
      <c r="G768" s="22"/>
      <c r="H768" s="17"/>
      <c r="I768" s="21"/>
      <c r="J768" s="22"/>
      <c r="K768" s="17"/>
      <c r="L768" s="21"/>
      <c r="M768" s="22"/>
      <c r="N768" s="29"/>
      <c r="O768" s="30"/>
      <c r="P768" s="30"/>
      <c r="Q768"/>
      <c r="R768"/>
      <c r="S768" s="42"/>
    </row>
    <row r="769" spans="1:19" ht="15" x14ac:dyDescent="0.25">
      <c r="A769"/>
      <c r="B769"/>
      <c r="C769"/>
      <c r="D769" s="20"/>
      <c r="E769" s="17"/>
      <c r="F769" s="21"/>
      <c r="G769" s="22"/>
      <c r="H769" s="17"/>
      <c r="I769" s="21"/>
      <c r="J769" s="22"/>
      <c r="K769" s="17"/>
      <c r="L769" s="21"/>
      <c r="M769" s="22"/>
      <c r="N769" s="29"/>
      <c r="O769" s="30"/>
      <c r="P769" s="30"/>
      <c r="Q769"/>
      <c r="R769"/>
      <c r="S769" s="42"/>
    </row>
    <row r="770" spans="1:19" ht="15" x14ac:dyDescent="0.25">
      <c r="A770"/>
      <c r="B770"/>
      <c r="C770"/>
      <c r="D770" s="20"/>
      <c r="E770" s="17"/>
      <c r="F770" s="21"/>
      <c r="G770" s="22"/>
      <c r="H770" s="17"/>
      <c r="I770" s="21"/>
      <c r="J770" s="22"/>
      <c r="K770" s="17"/>
      <c r="L770" s="21"/>
      <c r="M770" s="22"/>
      <c r="N770" s="29"/>
      <c r="O770" s="30"/>
      <c r="P770" s="30"/>
      <c r="Q770"/>
      <c r="R770"/>
      <c r="S770" s="42"/>
    </row>
    <row r="771" spans="1:19" ht="15" x14ac:dyDescent="0.25">
      <c r="A771"/>
      <c r="B771"/>
      <c r="C771"/>
      <c r="D771" s="20"/>
      <c r="E771" s="17"/>
      <c r="F771" s="21"/>
      <c r="G771" s="22"/>
      <c r="H771" s="17"/>
      <c r="I771" s="21"/>
      <c r="J771" s="22"/>
      <c r="K771" s="17"/>
      <c r="L771" s="21"/>
      <c r="M771" s="22"/>
      <c r="N771" s="29"/>
      <c r="O771" s="30"/>
      <c r="P771" s="30"/>
      <c r="Q771"/>
      <c r="R771"/>
      <c r="S771" s="42"/>
    </row>
    <row r="772" spans="1:19" ht="15" x14ac:dyDescent="0.25">
      <c r="A772"/>
      <c r="B772"/>
      <c r="C772"/>
      <c r="D772" s="20"/>
      <c r="E772" s="17"/>
      <c r="F772" s="21"/>
      <c r="G772" s="22"/>
      <c r="H772" s="17"/>
      <c r="I772" s="21"/>
      <c r="J772" s="22"/>
      <c r="K772" s="17"/>
      <c r="L772" s="21"/>
      <c r="M772" s="22"/>
      <c r="N772" s="29"/>
      <c r="O772" s="30"/>
      <c r="P772" s="30"/>
      <c r="Q772"/>
      <c r="R772"/>
      <c r="S772" s="42"/>
    </row>
    <row r="773" spans="1:19" ht="15" x14ac:dyDescent="0.25">
      <c r="A773"/>
      <c r="B773"/>
      <c r="C773"/>
      <c r="D773" s="20"/>
      <c r="E773" s="17"/>
      <c r="F773" s="21"/>
      <c r="G773" s="22"/>
      <c r="H773" s="17"/>
      <c r="I773" s="21"/>
      <c r="J773" s="22"/>
      <c r="K773" s="17"/>
      <c r="L773" s="21"/>
      <c r="M773" s="22"/>
      <c r="N773" s="29"/>
      <c r="O773" s="30"/>
      <c r="P773" s="30"/>
      <c r="Q773"/>
      <c r="R773"/>
      <c r="S773" s="42"/>
    </row>
    <row r="774" spans="1:19" ht="15" x14ac:dyDescent="0.25">
      <c r="A774"/>
      <c r="B774"/>
      <c r="C774"/>
      <c r="D774" s="20"/>
      <c r="E774" s="17"/>
      <c r="F774" s="21"/>
      <c r="G774" s="22"/>
      <c r="H774" s="17"/>
      <c r="I774" s="21"/>
      <c r="J774" s="22"/>
      <c r="K774" s="17"/>
      <c r="L774" s="21"/>
      <c r="M774" s="22"/>
      <c r="N774" s="29"/>
      <c r="O774" s="30"/>
      <c r="P774" s="30"/>
      <c r="Q774"/>
      <c r="R774"/>
      <c r="S774" s="42"/>
    </row>
    <row r="775" spans="1:19" ht="15" x14ac:dyDescent="0.25">
      <c r="A775"/>
      <c r="B775"/>
      <c r="C775"/>
      <c r="D775" s="20"/>
      <c r="E775" s="17"/>
      <c r="F775" s="21"/>
      <c r="G775" s="22"/>
      <c r="H775" s="17"/>
      <c r="I775" s="21"/>
      <c r="J775" s="22"/>
      <c r="K775" s="17"/>
      <c r="L775" s="21"/>
      <c r="M775" s="22"/>
      <c r="N775" s="29"/>
      <c r="O775" s="30"/>
      <c r="P775" s="30"/>
      <c r="Q775"/>
      <c r="R775"/>
      <c r="S775" s="42"/>
    </row>
    <row r="776" spans="1:19" ht="15" x14ac:dyDescent="0.25">
      <c r="A776"/>
      <c r="B776"/>
      <c r="C776"/>
      <c r="D776" s="20"/>
      <c r="E776" s="17"/>
      <c r="F776" s="21"/>
      <c r="G776" s="22"/>
      <c r="H776" s="17"/>
      <c r="I776" s="21"/>
      <c r="J776" s="22"/>
      <c r="K776" s="17"/>
      <c r="L776" s="21"/>
      <c r="M776" s="22"/>
      <c r="N776" s="29"/>
      <c r="O776" s="30"/>
      <c r="P776" s="30"/>
      <c r="Q776"/>
      <c r="R776"/>
      <c r="S776" s="42"/>
    </row>
    <row r="777" spans="1:19" ht="15" x14ac:dyDescent="0.25">
      <c r="A777"/>
      <c r="B777"/>
      <c r="C777"/>
      <c r="D777" s="20"/>
      <c r="E777" s="17"/>
      <c r="F777" s="21"/>
      <c r="G777" s="22"/>
      <c r="H777" s="17"/>
      <c r="I777" s="21"/>
      <c r="J777" s="22"/>
      <c r="K777" s="17"/>
      <c r="L777" s="21"/>
      <c r="M777" s="22"/>
      <c r="N777" s="29"/>
      <c r="O777" s="30"/>
      <c r="P777" s="30"/>
      <c r="Q777"/>
      <c r="R777"/>
      <c r="S777" s="42"/>
    </row>
    <row r="778" spans="1:19" ht="15" x14ac:dyDescent="0.25">
      <c r="A778"/>
      <c r="B778"/>
      <c r="C778"/>
      <c r="D778" s="20"/>
      <c r="E778" s="17"/>
      <c r="F778" s="21"/>
      <c r="G778" s="22"/>
      <c r="H778" s="17"/>
      <c r="I778" s="21"/>
      <c r="J778" s="22"/>
      <c r="K778" s="17"/>
      <c r="L778" s="21"/>
      <c r="M778" s="22"/>
      <c r="N778" s="29"/>
      <c r="O778" s="30"/>
      <c r="P778" s="30"/>
      <c r="Q778"/>
      <c r="R778"/>
      <c r="S778" s="42"/>
    </row>
    <row r="779" spans="1:19" ht="15" x14ac:dyDescent="0.25">
      <c r="A779"/>
      <c r="B779"/>
      <c r="C779"/>
      <c r="D779" s="20"/>
      <c r="E779" s="17"/>
      <c r="F779" s="21"/>
      <c r="G779" s="22"/>
      <c r="H779" s="17"/>
      <c r="I779" s="21"/>
      <c r="J779" s="22"/>
      <c r="K779" s="17"/>
      <c r="L779" s="21"/>
      <c r="M779" s="22"/>
      <c r="N779" s="29"/>
      <c r="O779" s="30"/>
      <c r="P779" s="30"/>
      <c r="Q779"/>
      <c r="R779"/>
      <c r="S779" s="42"/>
    </row>
    <row r="780" spans="1:19" ht="15" x14ac:dyDescent="0.25">
      <c r="A780"/>
      <c r="B780"/>
      <c r="C780"/>
      <c r="D780" s="20"/>
      <c r="E780" s="17"/>
      <c r="F780" s="21"/>
      <c r="G780" s="22"/>
      <c r="H780" s="17"/>
      <c r="I780" s="21"/>
      <c r="J780" s="22"/>
      <c r="K780" s="17"/>
      <c r="L780" s="21"/>
      <c r="M780" s="22"/>
      <c r="N780" s="29"/>
      <c r="O780" s="30"/>
      <c r="P780" s="30"/>
      <c r="Q780"/>
      <c r="R780"/>
      <c r="S780" s="42"/>
    </row>
    <row r="781" spans="1:19" ht="15" x14ac:dyDescent="0.25">
      <c r="A781"/>
      <c r="B781"/>
      <c r="C781"/>
      <c r="D781" s="20"/>
      <c r="E781" s="17"/>
      <c r="F781" s="21"/>
      <c r="G781" s="22"/>
      <c r="H781" s="17"/>
      <c r="I781" s="21"/>
      <c r="J781" s="22"/>
      <c r="K781" s="17"/>
      <c r="L781" s="21"/>
      <c r="M781" s="22"/>
      <c r="N781" s="29"/>
      <c r="O781" s="30"/>
      <c r="P781" s="30"/>
      <c r="Q781"/>
      <c r="R781"/>
      <c r="S781" s="42"/>
    </row>
    <row r="782" spans="1:19" ht="15" x14ac:dyDescent="0.25">
      <c r="A782"/>
      <c r="B782"/>
      <c r="C782"/>
      <c r="D782" s="20"/>
      <c r="E782" s="17"/>
      <c r="F782" s="21"/>
      <c r="G782" s="22"/>
      <c r="H782" s="17"/>
      <c r="I782" s="21"/>
      <c r="J782" s="22"/>
      <c r="K782" s="17"/>
      <c r="L782" s="21"/>
      <c r="M782" s="22"/>
      <c r="N782" s="29"/>
      <c r="O782" s="30"/>
      <c r="P782" s="30"/>
      <c r="Q782"/>
      <c r="R782"/>
      <c r="S782" s="42"/>
    </row>
    <row r="783" spans="1:19" ht="15" x14ac:dyDescent="0.25">
      <c r="A783"/>
      <c r="B783"/>
      <c r="C783"/>
      <c r="D783" s="20"/>
      <c r="E783" s="17"/>
      <c r="F783" s="21"/>
      <c r="G783" s="22"/>
      <c r="H783" s="17"/>
      <c r="I783" s="21"/>
      <c r="J783" s="22"/>
      <c r="K783" s="17"/>
      <c r="L783" s="21"/>
      <c r="M783" s="22"/>
      <c r="N783" s="29"/>
      <c r="O783" s="30"/>
      <c r="P783" s="30"/>
      <c r="Q783"/>
      <c r="R783"/>
      <c r="S783" s="42"/>
    </row>
    <row r="784" spans="1:19" ht="15" x14ac:dyDescent="0.25">
      <c r="A784"/>
      <c r="B784"/>
      <c r="C784"/>
      <c r="D784" s="20"/>
      <c r="E784" s="17"/>
      <c r="F784" s="21"/>
      <c r="G784" s="22"/>
      <c r="H784" s="17"/>
      <c r="I784" s="21"/>
      <c r="J784" s="22"/>
      <c r="K784" s="17"/>
      <c r="L784" s="21"/>
      <c r="M784" s="22"/>
      <c r="N784" s="29"/>
      <c r="O784" s="30"/>
      <c r="P784" s="30"/>
      <c r="Q784"/>
      <c r="R784"/>
      <c r="S784" s="42"/>
    </row>
    <row r="785" spans="1:19" ht="15" x14ac:dyDescent="0.25">
      <c r="A785"/>
      <c r="B785"/>
      <c r="C785"/>
      <c r="D785" s="20"/>
      <c r="E785" s="17"/>
      <c r="F785" s="21"/>
      <c r="G785" s="22"/>
      <c r="H785" s="17"/>
      <c r="I785" s="21"/>
      <c r="J785" s="22"/>
      <c r="K785" s="17"/>
      <c r="L785" s="21"/>
      <c r="M785" s="22"/>
      <c r="N785" s="29"/>
      <c r="O785" s="30"/>
      <c r="P785" s="30"/>
      <c r="Q785"/>
      <c r="R785"/>
      <c r="S785" s="42"/>
    </row>
    <row r="786" spans="1:19" ht="15" x14ac:dyDescent="0.25">
      <c r="A786"/>
      <c r="B786"/>
      <c r="C786"/>
      <c r="D786" s="20"/>
      <c r="E786" s="17"/>
      <c r="F786" s="21"/>
      <c r="G786" s="22"/>
      <c r="H786" s="17"/>
      <c r="I786" s="21"/>
      <c r="J786" s="22"/>
      <c r="K786" s="17"/>
      <c r="L786" s="21"/>
      <c r="M786" s="22"/>
      <c r="N786" s="29"/>
      <c r="O786" s="30"/>
      <c r="P786" s="30"/>
      <c r="Q786"/>
      <c r="R786"/>
      <c r="S786" s="42"/>
    </row>
    <row r="787" spans="1:19" ht="15" x14ac:dyDescent="0.25">
      <c r="A787"/>
      <c r="B787"/>
      <c r="C787"/>
      <c r="D787" s="20"/>
      <c r="E787" s="17"/>
      <c r="F787" s="21"/>
      <c r="G787" s="22"/>
      <c r="H787" s="17"/>
      <c r="I787" s="21"/>
      <c r="J787" s="22"/>
      <c r="K787" s="17"/>
      <c r="L787" s="21"/>
      <c r="M787" s="22"/>
      <c r="N787" s="29"/>
      <c r="O787" s="30"/>
      <c r="P787" s="30"/>
      <c r="Q787"/>
      <c r="R787"/>
      <c r="S787" s="42"/>
    </row>
    <row r="788" spans="1:19" ht="15" x14ac:dyDescent="0.25">
      <c r="A788"/>
      <c r="B788"/>
      <c r="C788"/>
      <c r="D788" s="20"/>
      <c r="E788" s="17"/>
      <c r="F788" s="21"/>
      <c r="G788" s="22"/>
      <c r="H788" s="17"/>
      <c r="I788" s="21"/>
      <c r="J788" s="22"/>
      <c r="K788" s="17"/>
      <c r="L788" s="21"/>
      <c r="M788" s="22"/>
      <c r="N788" s="29"/>
      <c r="O788" s="30"/>
      <c r="P788" s="30"/>
      <c r="Q788"/>
      <c r="R788"/>
      <c r="S788" s="42"/>
    </row>
    <row r="789" spans="1:19" ht="15" x14ac:dyDescent="0.25">
      <c r="A789"/>
      <c r="B789"/>
      <c r="C789"/>
      <c r="D789" s="20"/>
      <c r="E789" s="17"/>
      <c r="F789" s="21"/>
      <c r="G789" s="22"/>
      <c r="H789" s="17"/>
      <c r="I789" s="21"/>
      <c r="J789" s="22"/>
      <c r="K789" s="17"/>
      <c r="L789" s="21"/>
      <c r="M789" s="22"/>
      <c r="N789" s="29"/>
      <c r="O789" s="30"/>
      <c r="P789" s="30"/>
      <c r="Q789"/>
      <c r="R789"/>
      <c r="S789" s="42"/>
    </row>
    <row r="790" spans="1:19" ht="15" x14ac:dyDescent="0.25">
      <c r="A790"/>
      <c r="B790"/>
      <c r="C790"/>
      <c r="D790" s="20"/>
      <c r="E790" s="17"/>
      <c r="F790" s="21"/>
      <c r="G790" s="22"/>
      <c r="H790" s="17"/>
      <c r="I790" s="21"/>
      <c r="J790" s="22"/>
      <c r="K790" s="17"/>
      <c r="L790" s="21"/>
      <c r="M790" s="22"/>
      <c r="N790" s="29"/>
      <c r="O790" s="30"/>
      <c r="P790" s="30"/>
      <c r="Q790"/>
      <c r="R790"/>
      <c r="S790" s="42"/>
    </row>
    <row r="791" spans="1:19" ht="15" x14ac:dyDescent="0.25">
      <c r="A791"/>
      <c r="B791"/>
      <c r="C791"/>
      <c r="D791" s="20"/>
      <c r="E791" s="17"/>
      <c r="F791" s="21"/>
      <c r="G791" s="22"/>
      <c r="H791" s="17"/>
      <c r="I791" s="21"/>
      <c r="J791" s="22"/>
      <c r="K791" s="17"/>
      <c r="L791" s="21"/>
      <c r="M791" s="22"/>
      <c r="N791" s="29"/>
      <c r="O791" s="30"/>
      <c r="P791" s="30"/>
      <c r="Q791"/>
      <c r="R791"/>
      <c r="S791" s="42"/>
    </row>
    <row r="792" spans="1:19" ht="15" x14ac:dyDescent="0.25">
      <c r="A792"/>
      <c r="B792"/>
      <c r="C792"/>
      <c r="D792" s="20"/>
      <c r="E792" s="17"/>
      <c r="F792" s="21"/>
      <c r="G792" s="22"/>
      <c r="H792" s="17"/>
      <c r="I792" s="21"/>
      <c r="J792" s="22"/>
      <c r="K792" s="17"/>
      <c r="L792" s="21"/>
      <c r="M792" s="22"/>
      <c r="N792" s="29"/>
      <c r="O792" s="30"/>
      <c r="P792" s="30"/>
      <c r="Q792"/>
      <c r="R792"/>
      <c r="S792" s="42"/>
    </row>
    <row r="793" spans="1:19" ht="15" x14ac:dyDescent="0.25">
      <c r="A793"/>
      <c r="B793"/>
      <c r="C793"/>
      <c r="D793" s="20"/>
      <c r="E793" s="17"/>
      <c r="F793" s="21"/>
      <c r="G793" s="22"/>
      <c r="H793" s="17"/>
      <c r="I793" s="21"/>
      <c r="J793" s="22"/>
      <c r="K793" s="17"/>
      <c r="L793" s="21"/>
      <c r="M793" s="22"/>
      <c r="N793" s="29"/>
      <c r="O793" s="30"/>
      <c r="P793" s="30"/>
      <c r="Q793"/>
      <c r="R793"/>
      <c r="S793" s="42"/>
    </row>
    <row r="794" spans="1:19" ht="15" x14ac:dyDescent="0.25">
      <c r="A794"/>
      <c r="B794"/>
      <c r="C794"/>
      <c r="D794" s="20"/>
      <c r="E794" s="17"/>
      <c r="F794" s="21"/>
      <c r="G794" s="22"/>
      <c r="H794" s="17"/>
      <c r="I794" s="21"/>
      <c r="J794" s="22"/>
      <c r="K794" s="17"/>
      <c r="L794" s="21"/>
      <c r="M794" s="22"/>
      <c r="N794" s="29"/>
      <c r="O794" s="30"/>
      <c r="P794" s="30"/>
      <c r="Q794"/>
      <c r="R794"/>
      <c r="S794" s="42"/>
    </row>
    <row r="795" spans="1:19" ht="15" x14ac:dyDescent="0.25">
      <c r="A795"/>
      <c r="B795"/>
      <c r="C795"/>
      <c r="D795" s="20"/>
      <c r="E795" s="17"/>
      <c r="F795" s="21"/>
      <c r="G795" s="22"/>
      <c r="H795" s="17"/>
      <c r="I795" s="21"/>
      <c r="J795" s="22"/>
      <c r="K795" s="17"/>
      <c r="L795" s="21"/>
      <c r="M795" s="22"/>
      <c r="N795" s="29"/>
      <c r="O795" s="30"/>
      <c r="P795" s="30"/>
      <c r="Q795"/>
      <c r="R795"/>
      <c r="S795" s="42"/>
    </row>
    <row r="796" spans="1:19" ht="15" x14ac:dyDescent="0.25">
      <c r="A796"/>
      <c r="B796"/>
      <c r="C796"/>
      <c r="D796" s="20"/>
      <c r="E796" s="17"/>
      <c r="F796" s="21"/>
      <c r="G796" s="22"/>
      <c r="H796" s="17"/>
      <c r="I796" s="21"/>
      <c r="J796" s="22"/>
      <c r="K796" s="17"/>
      <c r="L796" s="21"/>
      <c r="M796" s="22"/>
      <c r="N796" s="29"/>
      <c r="O796" s="30"/>
      <c r="P796" s="30"/>
      <c r="Q796"/>
      <c r="R796"/>
      <c r="S796" s="42"/>
    </row>
    <row r="797" spans="1:19" ht="15" x14ac:dyDescent="0.25">
      <c r="A797"/>
      <c r="B797"/>
      <c r="C797"/>
      <c r="D797" s="20"/>
      <c r="E797" s="17"/>
      <c r="F797" s="21"/>
      <c r="G797" s="22"/>
      <c r="H797" s="17"/>
      <c r="I797" s="21"/>
      <c r="J797" s="22"/>
      <c r="K797" s="17"/>
      <c r="L797" s="21"/>
      <c r="M797" s="22"/>
      <c r="N797" s="29"/>
      <c r="O797" s="30"/>
      <c r="P797" s="30"/>
      <c r="Q797"/>
      <c r="R797"/>
      <c r="S797" s="42"/>
    </row>
    <row r="798" spans="1:19" ht="15" x14ac:dyDescent="0.25">
      <c r="A798"/>
      <c r="B798"/>
      <c r="C798"/>
      <c r="D798" s="20"/>
      <c r="E798" s="17"/>
      <c r="F798" s="21"/>
      <c r="G798" s="22"/>
      <c r="H798" s="17"/>
      <c r="I798" s="21"/>
      <c r="J798" s="22"/>
      <c r="K798" s="17"/>
      <c r="L798" s="21"/>
      <c r="M798" s="22"/>
      <c r="N798" s="29"/>
      <c r="O798" s="30"/>
      <c r="P798" s="30"/>
      <c r="Q798"/>
      <c r="R798"/>
      <c r="S798" s="42"/>
    </row>
    <row r="799" spans="1:19" ht="15" x14ac:dyDescent="0.25">
      <c r="A799"/>
      <c r="B799"/>
      <c r="C799"/>
      <c r="D799" s="20"/>
      <c r="E799" s="17"/>
      <c r="F799" s="21"/>
      <c r="G799" s="22"/>
      <c r="H799" s="17"/>
      <c r="I799" s="21"/>
      <c r="J799" s="22"/>
      <c r="K799" s="17"/>
      <c r="L799" s="21"/>
      <c r="M799" s="22"/>
      <c r="N799" s="29"/>
      <c r="O799" s="30"/>
      <c r="P799" s="30"/>
      <c r="Q799"/>
      <c r="R799"/>
      <c r="S799" s="42"/>
    </row>
    <row r="800" spans="1:19" ht="15" x14ac:dyDescent="0.25">
      <c r="A800"/>
      <c r="B800"/>
      <c r="C800"/>
      <c r="D800" s="20"/>
      <c r="E800" s="17"/>
      <c r="F800" s="21"/>
      <c r="G800" s="22"/>
      <c r="H800" s="17"/>
      <c r="I800" s="21"/>
      <c r="J800" s="22"/>
      <c r="K800" s="17"/>
      <c r="L800" s="21"/>
      <c r="M800" s="22"/>
      <c r="N800" s="29"/>
      <c r="O800" s="30"/>
      <c r="P800" s="30"/>
      <c r="Q800"/>
      <c r="R800"/>
      <c r="S800" s="42"/>
    </row>
    <row r="801" spans="1:35" ht="15" x14ac:dyDescent="0.25">
      <c r="A801"/>
      <c r="B801"/>
      <c r="C801"/>
      <c r="D801" s="20"/>
      <c r="E801" s="17"/>
      <c r="F801" s="21"/>
      <c r="G801" s="22"/>
      <c r="H801" s="17"/>
      <c r="I801" s="21"/>
      <c r="J801" s="22"/>
      <c r="K801" s="17"/>
      <c r="L801" s="21"/>
      <c r="M801" s="22"/>
      <c r="N801" s="29"/>
      <c r="O801" s="30"/>
      <c r="P801" s="30"/>
      <c r="Q801"/>
      <c r="R801"/>
      <c r="S801" s="42"/>
    </row>
    <row r="802" spans="1:35" ht="15" x14ac:dyDescent="0.25">
      <c r="A802"/>
      <c r="B802"/>
      <c r="C802"/>
      <c r="D802" s="20"/>
      <c r="E802" s="17"/>
      <c r="F802" s="21"/>
      <c r="G802" s="22"/>
      <c r="H802" s="17"/>
      <c r="I802" s="21"/>
      <c r="J802" s="22"/>
      <c r="K802" s="17"/>
      <c r="L802" s="21"/>
      <c r="M802" s="22"/>
      <c r="N802" s="29"/>
      <c r="O802" s="30"/>
      <c r="P802" s="30"/>
      <c r="Q802"/>
      <c r="R802"/>
      <c r="S802" s="42"/>
    </row>
    <row r="803" spans="1:35" ht="15" x14ac:dyDescent="0.25">
      <c r="A803"/>
      <c r="B803"/>
      <c r="C803"/>
      <c r="D803" s="20"/>
      <c r="E803" s="17"/>
      <c r="F803" s="21"/>
      <c r="G803" s="22"/>
      <c r="H803" s="17"/>
      <c r="I803" s="21"/>
      <c r="J803" s="22"/>
      <c r="K803" s="17"/>
      <c r="L803" s="21"/>
      <c r="M803" s="22"/>
      <c r="N803" s="29"/>
      <c r="O803" s="30"/>
      <c r="P803" s="30"/>
      <c r="Q803"/>
      <c r="R803"/>
      <c r="S803" s="42"/>
    </row>
    <row r="804" spans="1:35" s="55" customFormat="1" ht="15" x14ac:dyDescent="0.25">
      <c r="A804" s="47"/>
      <c r="B804" s="47"/>
      <c r="C804" s="47"/>
      <c r="D804" s="48"/>
      <c r="E804" s="49"/>
      <c r="F804" s="50"/>
      <c r="G804" s="51"/>
      <c r="H804" s="49"/>
      <c r="I804" s="50"/>
      <c r="J804" s="51"/>
      <c r="K804" s="49"/>
      <c r="L804" s="50"/>
      <c r="M804" s="51"/>
      <c r="N804" s="52"/>
      <c r="O804" s="53"/>
      <c r="P804" s="53"/>
      <c r="Q804" s="47"/>
      <c r="R804" s="47"/>
      <c r="S804" s="57"/>
      <c r="AD804" s="56"/>
      <c r="AE804" s="56"/>
      <c r="AH804" s="56"/>
      <c r="AI804" s="56"/>
    </row>
    <row r="805" spans="1:35" ht="15" x14ac:dyDescent="0.25">
      <c r="A805"/>
      <c r="B805"/>
      <c r="C805"/>
      <c r="D805" s="20"/>
      <c r="E805" s="17"/>
      <c r="F805" s="21"/>
      <c r="G805" s="22"/>
      <c r="H805" s="17"/>
      <c r="I805" s="21"/>
      <c r="J805" s="22"/>
      <c r="K805" s="17"/>
      <c r="L805" s="21"/>
      <c r="M805" s="22"/>
      <c r="N805" s="29"/>
      <c r="O805" s="30"/>
      <c r="P805" s="30"/>
      <c r="Q805"/>
      <c r="R805"/>
      <c r="S805" s="42"/>
    </row>
    <row r="806" spans="1:35" ht="15" x14ac:dyDescent="0.25">
      <c r="A806"/>
      <c r="B806"/>
      <c r="C806"/>
      <c r="D806" s="20"/>
      <c r="E806" s="17"/>
      <c r="F806" s="21"/>
      <c r="G806" s="22"/>
      <c r="H806" s="17"/>
      <c r="I806" s="21"/>
      <c r="J806" s="22"/>
      <c r="K806" s="17"/>
      <c r="L806" s="21"/>
      <c r="M806" s="22"/>
      <c r="N806" s="29"/>
      <c r="O806" s="30"/>
      <c r="P806" s="30"/>
      <c r="Q806"/>
      <c r="R806"/>
      <c r="S806" s="42"/>
    </row>
    <row r="807" spans="1:35" ht="15" x14ac:dyDescent="0.25">
      <c r="A807"/>
      <c r="B807"/>
      <c r="C807"/>
      <c r="D807" s="20"/>
      <c r="E807" s="17"/>
      <c r="F807" s="21"/>
      <c r="G807" s="22"/>
      <c r="H807" s="17"/>
      <c r="I807" s="21"/>
      <c r="J807" s="22"/>
      <c r="K807" s="17"/>
      <c r="L807" s="21"/>
      <c r="M807" s="22"/>
      <c r="N807" s="29"/>
      <c r="O807" s="30"/>
      <c r="P807" s="30"/>
      <c r="Q807"/>
      <c r="R807"/>
      <c r="S807" s="42"/>
    </row>
    <row r="808" spans="1:35" ht="15" x14ac:dyDescent="0.25">
      <c r="A808"/>
      <c r="B808"/>
      <c r="C808"/>
      <c r="D808" s="20"/>
      <c r="E808" s="17"/>
      <c r="F808" s="21"/>
      <c r="G808" s="22"/>
      <c r="H808" s="17"/>
      <c r="I808" s="21"/>
      <c r="J808" s="22"/>
      <c r="K808" s="17"/>
      <c r="L808" s="21"/>
      <c r="M808" s="22"/>
      <c r="N808" s="29"/>
      <c r="O808" s="30"/>
      <c r="P808" s="30"/>
      <c r="Q808"/>
      <c r="R808"/>
      <c r="S808" s="42"/>
    </row>
    <row r="809" spans="1:35" ht="15" x14ac:dyDescent="0.25">
      <c r="A809"/>
      <c r="B809"/>
      <c r="C809"/>
      <c r="D809" s="20"/>
      <c r="E809" s="17"/>
      <c r="F809" s="21"/>
      <c r="G809" s="22"/>
      <c r="H809" s="17"/>
      <c r="I809" s="21"/>
      <c r="J809" s="22"/>
      <c r="K809" s="17"/>
      <c r="L809" s="21"/>
      <c r="M809" s="22"/>
      <c r="N809" s="29"/>
      <c r="O809" s="30"/>
      <c r="P809" s="30"/>
      <c r="Q809"/>
      <c r="R809"/>
      <c r="S809" s="42"/>
    </row>
    <row r="810" spans="1:35" ht="15" x14ac:dyDescent="0.25">
      <c r="A810"/>
      <c r="B810"/>
      <c r="C810"/>
      <c r="D810" s="20"/>
      <c r="E810" s="17"/>
      <c r="F810" s="21"/>
      <c r="G810" s="22"/>
      <c r="H810" s="17"/>
      <c r="I810" s="21"/>
      <c r="J810" s="22"/>
      <c r="K810" s="17"/>
      <c r="L810" s="21"/>
      <c r="M810" s="22"/>
      <c r="N810" s="29"/>
      <c r="O810" s="30"/>
      <c r="P810" s="30"/>
      <c r="Q810"/>
      <c r="R810"/>
      <c r="S810" s="42"/>
    </row>
    <row r="811" spans="1:35" ht="15" x14ac:dyDescent="0.25">
      <c r="A811"/>
      <c r="B811"/>
      <c r="C811"/>
      <c r="D811" s="20"/>
      <c r="E811" s="17"/>
      <c r="F811" s="21"/>
      <c r="G811" s="22"/>
      <c r="H811" s="17"/>
      <c r="I811" s="21"/>
      <c r="J811" s="22"/>
      <c r="K811" s="17"/>
      <c r="L811" s="21"/>
      <c r="M811" s="22"/>
      <c r="N811" s="29"/>
      <c r="O811" s="30"/>
      <c r="P811" s="30"/>
      <c r="Q811"/>
      <c r="R811"/>
      <c r="S811" s="42"/>
    </row>
    <row r="812" spans="1:35" ht="15" x14ac:dyDescent="0.25">
      <c r="A812"/>
      <c r="B812"/>
      <c r="C812"/>
      <c r="D812" s="20"/>
      <c r="E812" s="17"/>
      <c r="F812" s="21"/>
      <c r="G812" s="22"/>
      <c r="H812" s="17"/>
      <c r="I812" s="21"/>
      <c r="J812" s="22"/>
      <c r="K812" s="17"/>
      <c r="L812" s="21"/>
      <c r="M812" s="22"/>
      <c r="N812" s="29"/>
      <c r="O812" s="30"/>
      <c r="P812" s="30"/>
      <c r="Q812"/>
      <c r="R812"/>
      <c r="S812" s="42"/>
    </row>
    <row r="813" spans="1:35" ht="15" x14ac:dyDescent="0.25">
      <c r="A813"/>
      <c r="B813"/>
      <c r="C813"/>
      <c r="D813" s="20"/>
      <c r="E813" s="17"/>
      <c r="F813" s="21"/>
      <c r="G813" s="22"/>
      <c r="H813" s="17"/>
      <c r="I813" s="21"/>
      <c r="J813" s="22"/>
      <c r="K813" s="17"/>
      <c r="L813" s="21"/>
      <c r="M813" s="22"/>
      <c r="N813" s="29"/>
      <c r="O813" s="30"/>
      <c r="P813" s="30"/>
      <c r="Q813"/>
      <c r="R813"/>
      <c r="S813" s="42"/>
    </row>
    <row r="814" spans="1:35" ht="15" x14ac:dyDescent="0.25">
      <c r="A814"/>
      <c r="B814"/>
      <c r="C814"/>
      <c r="D814" s="20"/>
      <c r="E814" s="17"/>
      <c r="F814" s="21"/>
      <c r="G814" s="22"/>
      <c r="H814" s="17"/>
      <c r="I814" s="21"/>
      <c r="J814" s="22"/>
      <c r="K814" s="17"/>
      <c r="L814" s="21"/>
      <c r="M814" s="22"/>
      <c r="N814" s="29"/>
      <c r="O814" s="30"/>
      <c r="P814" s="30"/>
      <c r="Q814"/>
      <c r="R814"/>
      <c r="S814" s="42"/>
    </row>
    <row r="815" spans="1:35" ht="15" x14ac:dyDescent="0.25">
      <c r="A815"/>
      <c r="B815"/>
      <c r="C815"/>
      <c r="D815" s="20"/>
      <c r="E815" s="17"/>
      <c r="F815" s="21"/>
      <c r="G815" s="22"/>
      <c r="H815" s="17"/>
      <c r="I815" s="21"/>
      <c r="J815" s="22"/>
      <c r="K815" s="17"/>
      <c r="L815" s="21"/>
      <c r="M815" s="22"/>
      <c r="N815" s="29"/>
      <c r="O815" s="30"/>
      <c r="P815" s="30"/>
      <c r="Q815"/>
      <c r="R815"/>
      <c r="S815" s="42"/>
    </row>
    <row r="816" spans="1:35" s="55" customFormat="1" ht="15" x14ac:dyDescent="0.25">
      <c r="A816" s="47"/>
      <c r="B816" s="47"/>
      <c r="C816" s="47"/>
      <c r="D816" s="48"/>
      <c r="E816" s="49"/>
      <c r="F816" s="50"/>
      <c r="G816" s="51"/>
      <c r="H816" s="49"/>
      <c r="I816" s="50"/>
      <c r="J816" s="51"/>
      <c r="K816" s="49"/>
      <c r="L816" s="50"/>
      <c r="M816" s="51"/>
      <c r="N816" s="52"/>
      <c r="O816" s="53"/>
      <c r="P816" s="53"/>
      <c r="Q816" s="47"/>
      <c r="R816" s="47"/>
      <c r="S816" s="57"/>
      <c r="AD816" s="56"/>
      <c r="AE816" s="56"/>
      <c r="AH816" s="56"/>
      <c r="AI816" s="56"/>
    </row>
    <row r="817" spans="1:19" ht="15" x14ac:dyDescent="0.25">
      <c r="A817"/>
      <c r="B817"/>
      <c r="C817"/>
      <c r="D817" s="20"/>
      <c r="E817" s="17"/>
      <c r="F817" s="21"/>
      <c r="G817" s="22"/>
      <c r="H817" s="17"/>
      <c r="I817" s="21"/>
      <c r="J817" s="22"/>
      <c r="K817" s="17"/>
      <c r="L817" s="21"/>
      <c r="M817" s="22"/>
      <c r="N817" s="29"/>
      <c r="O817" s="30"/>
      <c r="P817" s="30"/>
      <c r="Q817"/>
      <c r="R817"/>
      <c r="S817" s="42"/>
    </row>
    <row r="818" spans="1:19" ht="15" x14ac:dyDescent="0.25">
      <c r="A818"/>
      <c r="B818"/>
      <c r="C818"/>
      <c r="D818" s="20"/>
      <c r="E818" s="17"/>
      <c r="F818" s="21"/>
      <c r="G818" s="22"/>
      <c r="H818" s="17"/>
      <c r="I818" s="21"/>
      <c r="J818" s="22"/>
      <c r="K818" s="17"/>
      <c r="L818" s="21"/>
      <c r="M818" s="22"/>
      <c r="N818" s="29"/>
      <c r="O818" s="30"/>
      <c r="P818" s="30"/>
      <c r="Q818"/>
      <c r="R818"/>
      <c r="S818" s="42"/>
    </row>
    <row r="819" spans="1:19" ht="15" x14ac:dyDescent="0.25">
      <c r="A819"/>
      <c r="B819"/>
      <c r="C819"/>
      <c r="D819" s="20"/>
      <c r="E819" s="17"/>
      <c r="F819" s="21"/>
      <c r="G819" s="22"/>
      <c r="H819" s="17"/>
      <c r="I819" s="21"/>
      <c r="J819" s="22"/>
      <c r="K819" s="17"/>
      <c r="L819" s="21"/>
      <c r="M819" s="22"/>
      <c r="N819" s="29"/>
      <c r="O819" s="30"/>
      <c r="P819" s="30"/>
      <c r="Q819"/>
      <c r="R819"/>
      <c r="S819" s="42"/>
    </row>
    <row r="820" spans="1:19" ht="15" x14ac:dyDescent="0.25">
      <c r="A820"/>
      <c r="B820"/>
      <c r="C820"/>
      <c r="D820" s="20"/>
      <c r="E820" s="17"/>
      <c r="F820" s="21"/>
      <c r="G820" s="22"/>
      <c r="H820" s="17"/>
      <c r="I820" s="21"/>
      <c r="J820" s="22"/>
      <c r="K820" s="17"/>
      <c r="L820" s="21"/>
      <c r="M820" s="22"/>
      <c r="N820" s="29"/>
      <c r="O820" s="30"/>
      <c r="P820" s="30"/>
      <c r="Q820"/>
      <c r="R820"/>
      <c r="S820" s="42"/>
    </row>
    <row r="821" spans="1:19" ht="15" x14ac:dyDescent="0.25">
      <c r="A821"/>
      <c r="B821"/>
      <c r="C821"/>
      <c r="D821" s="20"/>
      <c r="E821" s="17"/>
      <c r="F821" s="21"/>
      <c r="G821" s="22"/>
      <c r="H821" s="17"/>
      <c r="I821" s="21"/>
      <c r="J821" s="22"/>
      <c r="K821" s="17"/>
      <c r="L821" s="21"/>
      <c r="M821" s="22"/>
      <c r="N821" s="29"/>
      <c r="O821" s="30"/>
      <c r="P821" s="30"/>
      <c r="Q821"/>
      <c r="R821"/>
      <c r="S821" s="42"/>
    </row>
    <row r="822" spans="1:19" ht="15" x14ac:dyDescent="0.25">
      <c r="A822"/>
      <c r="B822"/>
      <c r="C822"/>
      <c r="D822" s="20"/>
      <c r="E822" s="17"/>
      <c r="F822" s="21"/>
      <c r="G822" s="22"/>
      <c r="H822" s="17"/>
      <c r="I822" s="21"/>
      <c r="J822" s="22"/>
      <c r="K822" s="17"/>
      <c r="L822" s="21"/>
      <c r="M822" s="22"/>
      <c r="N822" s="29"/>
      <c r="O822" s="30"/>
      <c r="P822" s="30"/>
      <c r="Q822"/>
      <c r="R822"/>
      <c r="S822" s="42"/>
    </row>
    <row r="823" spans="1:19" ht="15" x14ac:dyDescent="0.25">
      <c r="A823"/>
      <c r="B823"/>
      <c r="C823"/>
      <c r="D823" s="20"/>
      <c r="E823" s="17"/>
      <c r="F823" s="21"/>
      <c r="G823" s="22"/>
      <c r="H823" s="17"/>
      <c r="I823" s="21"/>
      <c r="J823" s="22"/>
      <c r="K823" s="17"/>
      <c r="L823" s="21"/>
      <c r="M823" s="22"/>
      <c r="N823" s="29"/>
      <c r="O823" s="30"/>
      <c r="P823" s="30"/>
      <c r="Q823"/>
      <c r="R823"/>
      <c r="S823" s="42"/>
    </row>
    <row r="824" spans="1:19" ht="15" x14ac:dyDescent="0.25">
      <c r="A824"/>
      <c r="B824"/>
      <c r="C824"/>
      <c r="D824" s="20"/>
      <c r="E824" s="17"/>
      <c r="F824" s="21"/>
      <c r="G824" s="22"/>
      <c r="H824" s="17"/>
      <c r="I824" s="21"/>
      <c r="J824" s="22"/>
      <c r="K824" s="17"/>
      <c r="L824" s="21"/>
      <c r="M824" s="22"/>
      <c r="N824" s="29"/>
      <c r="O824" s="30"/>
      <c r="P824" s="30"/>
      <c r="Q824"/>
      <c r="R824"/>
      <c r="S824" s="42"/>
    </row>
    <row r="825" spans="1:19" ht="15" x14ac:dyDescent="0.25">
      <c r="A825"/>
      <c r="B825"/>
      <c r="C825"/>
      <c r="D825" s="20"/>
      <c r="E825" s="17"/>
      <c r="F825" s="21"/>
      <c r="G825" s="22"/>
      <c r="H825" s="17"/>
      <c r="I825" s="21"/>
      <c r="J825" s="22"/>
      <c r="K825" s="17"/>
      <c r="L825" s="21"/>
      <c r="M825" s="22"/>
      <c r="N825" s="29"/>
      <c r="O825" s="30"/>
      <c r="P825" s="30"/>
      <c r="Q825"/>
      <c r="R825"/>
      <c r="S825" s="42"/>
    </row>
    <row r="826" spans="1:19" ht="15" x14ac:dyDescent="0.25">
      <c r="A826"/>
      <c r="B826"/>
      <c r="C826"/>
      <c r="D826" s="20"/>
      <c r="E826" s="17"/>
      <c r="F826" s="21"/>
      <c r="G826" s="22"/>
      <c r="H826" s="17"/>
      <c r="I826" s="21"/>
      <c r="J826" s="22"/>
      <c r="K826" s="17"/>
      <c r="L826" s="21"/>
      <c r="M826" s="22"/>
      <c r="N826" s="29"/>
      <c r="O826" s="30"/>
      <c r="P826" s="30"/>
      <c r="Q826"/>
      <c r="R826"/>
      <c r="S826" s="42"/>
    </row>
    <row r="827" spans="1:19" ht="15" x14ac:dyDescent="0.25">
      <c r="A827"/>
      <c r="B827"/>
      <c r="C827"/>
      <c r="D827" s="20"/>
      <c r="E827" s="17"/>
      <c r="F827" s="21"/>
      <c r="G827" s="22"/>
      <c r="H827" s="17"/>
      <c r="I827" s="21"/>
      <c r="J827" s="22"/>
      <c r="K827" s="17"/>
      <c r="L827" s="21"/>
      <c r="M827" s="22"/>
      <c r="N827" s="29"/>
      <c r="O827" s="30"/>
      <c r="P827" s="30"/>
      <c r="Q827"/>
      <c r="R827"/>
      <c r="S827" s="42"/>
    </row>
    <row r="828" spans="1:19" ht="15" x14ac:dyDescent="0.25">
      <c r="A828"/>
      <c r="B828"/>
      <c r="C828"/>
      <c r="D828" s="20"/>
      <c r="E828" s="17"/>
      <c r="F828" s="21"/>
      <c r="G828" s="22"/>
      <c r="H828" s="17"/>
      <c r="I828" s="21"/>
      <c r="J828" s="22"/>
      <c r="K828" s="17"/>
      <c r="L828" s="21"/>
      <c r="M828" s="22"/>
      <c r="N828" s="29"/>
      <c r="O828" s="30"/>
      <c r="P828" s="30"/>
      <c r="Q828"/>
      <c r="R828"/>
      <c r="S828" s="42"/>
    </row>
    <row r="829" spans="1:19" ht="15" x14ac:dyDescent="0.25">
      <c r="A829"/>
      <c r="B829"/>
      <c r="C829"/>
      <c r="D829" s="20"/>
      <c r="E829" s="17"/>
      <c r="F829" s="21"/>
      <c r="G829" s="22"/>
      <c r="H829" s="17"/>
      <c r="I829" s="21"/>
      <c r="J829" s="22"/>
      <c r="K829" s="17"/>
      <c r="L829" s="21"/>
      <c r="M829" s="22"/>
      <c r="N829" s="29"/>
      <c r="O829" s="30"/>
      <c r="P829" s="30"/>
      <c r="Q829"/>
      <c r="R829"/>
      <c r="S829" s="42"/>
    </row>
    <row r="830" spans="1:19" ht="15" x14ac:dyDescent="0.25">
      <c r="A830"/>
      <c r="B830"/>
      <c r="C830"/>
      <c r="D830" s="20"/>
      <c r="E830" s="17"/>
      <c r="F830" s="21"/>
      <c r="G830" s="22"/>
      <c r="H830" s="17"/>
      <c r="I830" s="21"/>
      <c r="J830" s="22"/>
      <c r="K830" s="17"/>
      <c r="L830" s="21"/>
      <c r="M830" s="22"/>
      <c r="N830" s="29"/>
      <c r="O830" s="30"/>
      <c r="P830" s="30"/>
      <c r="Q830"/>
      <c r="R830"/>
      <c r="S830" s="42"/>
    </row>
    <row r="831" spans="1:19" ht="15" x14ac:dyDescent="0.25">
      <c r="A831"/>
      <c r="B831"/>
      <c r="C831"/>
      <c r="D831" s="20"/>
      <c r="E831" s="17"/>
      <c r="F831" s="21"/>
      <c r="G831" s="22"/>
      <c r="H831" s="17"/>
      <c r="I831" s="21"/>
      <c r="J831" s="22"/>
      <c r="K831" s="17"/>
      <c r="L831" s="21"/>
      <c r="M831" s="22"/>
      <c r="N831" s="29"/>
      <c r="O831" s="30"/>
      <c r="P831" s="30"/>
      <c r="Q831"/>
      <c r="R831"/>
      <c r="S831" s="42"/>
    </row>
    <row r="832" spans="1:19" ht="15" x14ac:dyDescent="0.25">
      <c r="A832"/>
      <c r="B832"/>
      <c r="C832"/>
      <c r="D832" s="20"/>
      <c r="E832" s="17"/>
      <c r="F832" s="21"/>
      <c r="G832" s="22"/>
      <c r="H832" s="17"/>
      <c r="I832" s="21"/>
      <c r="J832" s="22"/>
      <c r="K832" s="17"/>
      <c r="L832" s="21"/>
      <c r="M832" s="22"/>
      <c r="N832" s="29"/>
      <c r="O832" s="30"/>
      <c r="P832" s="30"/>
      <c r="Q832"/>
      <c r="R832"/>
      <c r="S832" s="42"/>
    </row>
    <row r="833" spans="1:35" s="55" customFormat="1" ht="15" x14ac:dyDescent="0.25">
      <c r="A833" s="47"/>
      <c r="B833" s="47"/>
      <c r="C833" s="47"/>
      <c r="D833" s="48"/>
      <c r="E833" s="49"/>
      <c r="F833" s="50"/>
      <c r="G833" s="51"/>
      <c r="H833" s="49"/>
      <c r="I833" s="50"/>
      <c r="J833" s="51"/>
      <c r="K833" s="49"/>
      <c r="L833" s="50"/>
      <c r="M833" s="51"/>
      <c r="N833" s="52"/>
      <c r="O833" s="53"/>
      <c r="P833" s="53"/>
      <c r="Q833" s="47"/>
      <c r="R833" s="47"/>
      <c r="S833" s="57"/>
      <c r="AD833" s="56"/>
      <c r="AE833" s="56"/>
      <c r="AH833" s="56"/>
      <c r="AI833" s="56"/>
    </row>
    <row r="834" spans="1:35" ht="15" x14ac:dyDescent="0.25">
      <c r="A834"/>
      <c r="B834"/>
      <c r="C834"/>
      <c r="D834" s="20"/>
      <c r="E834" s="17"/>
      <c r="F834" s="21"/>
      <c r="G834" s="22"/>
      <c r="H834" s="17"/>
      <c r="I834" s="21"/>
      <c r="J834" s="22"/>
      <c r="K834" s="17"/>
      <c r="L834" s="21"/>
      <c r="M834" s="22"/>
      <c r="N834" s="29"/>
      <c r="O834" s="30"/>
      <c r="P834" s="30"/>
      <c r="Q834"/>
      <c r="R834"/>
      <c r="S834" s="42"/>
    </row>
    <row r="835" spans="1:35" ht="15" x14ac:dyDescent="0.25">
      <c r="A835"/>
      <c r="B835"/>
      <c r="C835"/>
      <c r="D835" s="20"/>
      <c r="E835" s="17"/>
      <c r="F835" s="21"/>
      <c r="G835" s="22"/>
      <c r="H835" s="17"/>
      <c r="I835" s="21"/>
      <c r="J835" s="22"/>
      <c r="K835" s="17"/>
      <c r="L835" s="21"/>
      <c r="M835" s="22"/>
      <c r="N835" s="29"/>
      <c r="O835" s="30"/>
      <c r="P835" s="30"/>
      <c r="Q835"/>
      <c r="R835"/>
      <c r="S835" s="42"/>
    </row>
    <row r="836" spans="1:35" ht="15" x14ac:dyDescent="0.25">
      <c r="A836"/>
      <c r="B836"/>
      <c r="C836"/>
      <c r="D836" s="20"/>
      <c r="E836" s="17"/>
      <c r="F836" s="21"/>
      <c r="G836" s="22"/>
      <c r="H836" s="17"/>
      <c r="I836" s="21"/>
      <c r="J836" s="22"/>
      <c r="K836" s="17"/>
      <c r="L836" s="21"/>
      <c r="M836" s="22"/>
      <c r="N836" s="29"/>
      <c r="O836" s="30"/>
      <c r="P836" s="30"/>
      <c r="Q836"/>
      <c r="R836"/>
      <c r="S836" s="42"/>
    </row>
    <row r="837" spans="1:35" ht="15" x14ac:dyDescent="0.25">
      <c r="A837"/>
      <c r="B837"/>
      <c r="C837"/>
      <c r="D837" s="20"/>
      <c r="E837" s="17"/>
      <c r="F837" s="21"/>
      <c r="G837" s="22"/>
      <c r="H837" s="17"/>
      <c r="I837" s="21"/>
      <c r="J837" s="22"/>
      <c r="K837" s="17"/>
      <c r="L837" s="21"/>
      <c r="M837" s="22"/>
      <c r="N837" s="29"/>
      <c r="O837" s="30"/>
      <c r="P837" s="30"/>
      <c r="Q837"/>
      <c r="R837"/>
      <c r="S837" s="42"/>
    </row>
    <row r="838" spans="1:35" ht="15" x14ac:dyDescent="0.25">
      <c r="A838"/>
      <c r="B838"/>
      <c r="C838"/>
      <c r="D838" s="20"/>
      <c r="E838" s="17"/>
      <c r="F838" s="21"/>
      <c r="G838" s="22"/>
      <c r="H838" s="17"/>
      <c r="I838" s="21"/>
      <c r="J838" s="22"/>
      <c r="K838" s="17"/>
      <c r="L838" s="21"/>
      <c r="M838" s="22"/>
      <c r="N838" s="29"/>
      <c r="O838" s="30"/>
      <c r="P838" s="30"/>
      <c r="Q838"/>
      <c r="R838"/>
      <c r="S838" s="42"/>
    </row>
    <row r="839" spans="1:35" ht="15" x14ac:dyDescent="0.25">
      <c r="A839"/>
      <c r="B839"/>
      <c r="C839"/>
      <c r="D839" s="20"/>
      <c r="E839" s="17"/>
      <c r="F839" s="21"/>
      <c r="G839" s="22"/>
      <c r="H839" s="17"/>
      <c r="I839" s="21"/>
      <c r="J839" s="22"/>
      <c r="K839" s="17"/>
      <c r="L839" s="21"/>
      <c r="M839" s="22"/>
      <c r="N839" s="29"/>
      <c r="O839" s="30"/>
      <c r="P839" s="30"/>
      <c r="Q839"/>
      <c r="R839"/>
      <c r="S839" s="42"/>
    </row>
    <row r="840" spans="1:35" ht="15" x14ac:dyDescent="0.25">
      <c r="A840"/>
      <c r="B840"/>
      <c r="C840"/>
      <c r="D840" s="20"/>
      <c r="E840" s="17"/>
      <c r="F840" s="21"/>
      <c r="G840" s="22"/>
      <c r="H840" s="17"/>
      <c r="I840" s="21"/>
      <c r="J840" s="22"/>
      <c r="K840" s="17"/>
      <c r="L840" s="21"/>
      <c r="M840" s="22"/>
      <c r="N840" s="29"/>
      <c r="O840" s="30"/>
      <c r="P840" s="30"/>
      <c r="Q840"/>
      <c r="R840"/>
      <c r="S840" s="42"/>
    </row>
    <row r="841" spans="1:35" ht="15" x14ac:dyDescent="0.25">
      <c r="A841"/>
      <c r="B841"/>
      <c r="C841"/>
      <c r="D841" s="20"/>
      <c r="E841" s="17"/>
      <c r="F841" s="21"/>
      <c r="G841" s="22"/>
      <c r="H841" s="17"/>
      <c r="I841" s="21"/>
      <c r="J841" s="22"/>
      <c r="K841" s="17"/>
      <c r="L841" s="21"/>
      <c r="M841" s="22"/>
      <c r="N841" s="29"/>
      <c r="O841" s="30"/>
      <c r="P841" s="30"/>
      <c r="Q841"/>
      <c r="R841"/>
      <c r="S841" s="42"/>
    </row>
    <row r="842" spans="1:35" ht="15" x14ac:dyDescent="0.25">
      <c r="A842"/>
      <c r="B842"/>
      <c r="C842"/>
      <c r="D842" s="20"/>
      <c r="E842" s="17"/>
      <c r="F842" s="21"/>
      <c r="G842" s="22"/>
      <c r="H842" s="17"/>
      <c r="I842" s="21"/>
      <c r="J842" s="22"/>
      <c r="K842" s="17"/>
      <c r="L842" s="21"/>
      <c r="M842" s="22"/>
      <c r="N842" s="29"/>
      <c r="O842" s="30"/>
      <c r="P842" s="30"/>
      <c r="Q842"/>
      <c r="R842"/>
      <c r="S842" s="42"/>
    </row>
    <row r="843" spans="1:35" ht="15" x14ac:dyDescent="0.25">
      <c r="A843"/>
      <c r="B843"/>
      <c r="C843"/>
      <c r="D843" s="20"/>
      <c r="E843" s="17"/>
      <c r="F843" s="21"/>
      <c r="G843" s="22"/>
      <c r="H843" s="17"/>
      <c r="I843" s="21"/>
      <c r="J843" s="22"/>
      <c r="K843" s="17"/>
      <c r="L843" s="21"/>
      <c r="M843" s="22"/>
      <c r="N843" s="29"/>
      <c r="O843" s="30"/>
      <c r="P843" s="30"/>
      <c r="Q843"/>
      <c r="R843"/>
      <c r="S843" s="42"/>
    </row>
    <row r="844" spans="1:35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9"/>
      <c r="O844" s="30"/>
      <c r="P844" s="30"/>
      <c r="Q844"/>
      <c r="R844"/>
      <c r="S844" s="42"/>
    </row>
    <row r="845" spans="1:35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9"/>
      <c r="O845" s="30"/>
      <c r="P845" s="30"/>
      <c r="Q845"/>
      <c r="R845"/>
      <c r="S845" s="42"/>
    </row>
    <row r="846" spans="1:35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9"/>
      <c r="O846" s="30"/>
      <c r="P846" s="30"/>
      <c r="Q846"/>
      <c r="R846"/>
      <c r="S846" s="42"/>
    </row>
    <row r="847" spans="1:35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9"/>
      <c r="O847" s="30"/>
      <c r="P847" s="30"/>
      <c r="Q847"/>
      <c r="R847"/>
      <c r="S847" s="42"/>
    </row>
    <row r="848" spans="1:35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9"/>
      <c r="O848" s="30"/>
      <c r="P848" s="30"/>
      <c r="Q848"/>
      <c r="R848"/>
      <c r="S848" s="42"/>
    </row>
    <row r="849" spans="1:19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9"/>
      <c r="O849" s="30"/>
      <c r="P849" s="30"/>
      <c r="Q849"/>
      <c r="R849"/>
      <c r="S849" s="42"/>
    </row>
    <row r="850" spans="1:19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9"/>
      <c r="O850" s="30"/>
      <c r="P850" s="30"/>
      <c r="Q850"/>
      <c r="R850"/>
      <c r="S850" s="42"/>
    </row>
    <row r="851" spans="1:19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42"/>
    </row>
    <row r="852" spans="1:19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42"/>
    </row>
    <row r="853" spans="1:19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42"/>
    </row>
    <row r="854" spans="1:19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42"/>
    </row>
    <row r="855" spans="1:19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42"/>
    </row>
    <row r="856" spans="1:19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42"/>
    </row>
    <row r="857" spans="1:19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42"/>
    </row>
    <row r="858" spans="1:19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42"/>
    </row>
    <row r="859" spans="1:19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42"/>
    </row>
    <row r="860" spans="1:19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42"/>
    </row>
    <row r="861" spans="1:19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42"/>
    </row>
    <row r="862" spans="1:19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42"/>
    </row>
    <row r="863" spans="1:19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42"/>
    </row>
    <row r="864" spans="1:19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42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42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42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42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42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42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42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42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42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42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42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42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42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42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42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42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42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42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42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42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42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42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42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42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42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42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42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42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42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42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42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42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42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42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42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42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42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42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42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42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42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42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42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42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42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42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42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42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42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42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42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42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42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42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42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42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42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42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42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42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42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42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42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42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42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42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42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42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42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42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42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42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42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42"/>
    </row>
    <row r="938" spans="1:35" s="55" customFormat="1" ht="15" x14ac:dyDescent="0.25">
      <c r="A938" s="47"/>
      <c r="B938" s="47"/>
      <c r="C938" s="47"/>
      <c r="D938" s="48"/>
      <c r="E938" s="49"/>
      <c r="F938" s="50"/>
      <c r="G938" s="51"/>
      <c r="H938" s="49"/>
      <c r="I938" s="50"/>
      <c r="J938" s="51"/>
      <c r="K938" s="49"/>
      <c r="L938" s="50"/>
      <c r="M938" s="51"/>
      <c r="N938" s="52"/>
      <c r="O938" s="53"/>
      <c r="P938" s="53"/>
      <c r="Q938" s="47"/>
      <c r="R938" s="47"/>
      <c r="S938" s="57"/>
      <c r="AD938" s="56"/>
      <c r="AE938" s="56"/>
      <c r="AH938" s="56"/>
      <c r="AI938" s="56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42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42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42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42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42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42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42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42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42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42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42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42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42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42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42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42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42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42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42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42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42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42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42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42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42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42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42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42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42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42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42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42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42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42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42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42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42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42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42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42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42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42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42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42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42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42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42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42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42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42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42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42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42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42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42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42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42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42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42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42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42"/>
    </row>
    <row r="1000" spans="1:19" ht="15" x14ac:dyDescent="0.25">
      <c r="D1000" s="20" t="str">
        <f t="shared" ref="D1000:D1002" si="161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61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61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2020-11-03T18:51:13Z</dcterms:modified>
</cp:coreProperties>
</file>