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D73E1145-047B-4FA1-A9CD-C121C13C01D5}" xr6:coauthVersionLast="45" xr6:coauthVersionMax="45" xr10:uidLastSave="{00000000-0000-0000-0000-000000000000}"/>
  <bookViews>
    <workbookView xWindow="-120" yWindow="-120" windowWidth="25440" windowHeight="15390" tabRatio="913" firstSheet="4" activeTab="17" xr2:uid="{8365F371-5EDF-4C19-B0B3-71E11A5B2E12}"/>
  </bookViews>
  <sheets>
    <sheet name="Sheet1" sheetId="1" r:id="rId1"/>
    <sheet name="GoalsXShirts" sheetId="10" r:id="rId2"/>
    <sheet name="MatchP" sheetId="11" r:id="rId3"/>
    <sheet name="GoalsXBookings" sheetId="9" r:id="rId4"/>
    <sheet name="GoalsXcorners" sheetId="6" r:id="rId5"/>
    <sheet name="Shirts" sheetId="8" r:id="rId6"/>
    <sheet name="Bookings" sheetId="7" r:id="rId7"/>
    <sheet name="CrossBookings" sheetId="18" r:id="rId8"/>
    <sheet name="TGM" sheetId="5" r:id="rId9"/>
    <sheet name="Total Goals" sheetId="4" r:id="rId10"/>
    <sheet name="CornersSQ" sheetId="13" r:id="rId11"/>
    <sheet name="Corner100Indices" sheetId="16" r:id="rId12"/>
    <sheet name="Goals100Indices" sheetId="15" r:id="rId13"/>
    <sheet name="CustomBet" sheetId="17" r:id="rId14"/>
    <sheet name="deposits" sheetId="2" r:id="rId15"/>
    <sheet name="withdrawals" sheetId="3" r:id="rId16"/>
    <sheet name="Spreads" sheetId="12" r:id="rId17"/>
    <sheet name="analysis" sheetId="14" r:id="rId18"/>
  </sheets>
  <definedNames>
    <definedName name="_xlnm._FilterDatabase" localSheetId="10" hidden="1">CornersSQ!$A$1:$U$726</definedName>
    <definedName name="_xlnm._FilterDatabase" localSheetId="0" hidden="1">Sheet1!$A$1:$U$151</definedName>
    <definedName name="_xlnm._FilterDatabase" localSheetId="9"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X33" i="14" l="1"/>
  <c r="W33"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U33" i="14" l="1"/>
  <c r="T33"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Q33" i="14" l="1"/>
  <c r="N33" i="14"/>
  <c r="O33" i="14"/>
  <c r="R33"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G3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I33" i="14" l="1"/>
  <c r="L33" i="14"/>
  <c r="K33" i="14"/>
  <c r="B33" i="14"/>
  <c r="C33" i="14"/>
  <c r="F33" i="14"/>
  <c r="E33" i="14"/>
  <c r="H33" i="14"/>
  <c r="K41" i="14" l="1"/>
</calcChain>
</file>

<file path=xl/sharedStrings.xml><?xml version="1.0" encoding="utf-8"?>
<sst xmlns="http://schemas.openxmlformats.org/spreadsheetml/2006/main" count="11715" uniqueCount="1538">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</sst>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84">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8" fontId="3" fillId="2" borderId="1" xfId="0" applyNumberFormat="1" applyFont="1" applyFill="1" applyBorder="1" applyAlignment="1">
      <alignment horizontal="right" vertical="center" indent="1"/>
    </xf>
    <xf numFmtId="8"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174"/>
  <sheetViews>
    <sheetView zoomScale="77" zoomScaleNormal="77" workbookViewId="0">
      <pane xSplit="1" ySplit="1" topLeftCell="B2140" activePane="bottomRight" state="frozen"/>
      <selection pane="topRight" activeCell="B1" sqref="B1"/>
      <selection pane="bottomLeft" activeCell="A2" sqref="A2"/>
      <selection pane="bottomRight" activeCell="A2158" activeCellId="1" sqref="A2155:H2156 A2158:H2159"/>
    </sheetView>
  </sheetViews>
  <sheetFormatPr defaultRowHeight="1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4.7109375"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row r="2091" spans="1:16" s="28" customFormat="1" ht="15.75" thickBot="1">
      <c r="H2091" s="29"/>
    </row>
    <row r="2092" spans="1:16" ht="15.75" thickBot="1">
      <c r="A2092" s="2" t="s">
        <v>1513</v>
      </c>
      <c r="B2092" s="2" t="s">
        <v>1</v>
      </c>
      <c r="C2092" s="2" t="s">
        <v>1514</v>
      </c>
      <c r="D2092" s="3">
        <v>-0.19</v>
      </c>
      <c r="E2092" s="4">
        <v>3.6</v>
      </c>
      <c r="F2092" s="2" t="s">
        <v>45</v>
      </c>
      <c r="G2092" s="3">
        <v>-7.0000000000000007E-2</v>
      </c>
      <c r="H2092" s="60" t="s">
        <v>142</v>
      </c>
      <c r="P2092" s="2"/>
    </row>
    <row r="2093" spans="1:16" ht="15.75" thickBot="1">
      <c r="A2093" s="2" t="s">
        <v>1516</v>
      </c>
      <c r="B2093" s="2" t="s">
        <v>1</v>
      </c>
      <c r="C2093" s="2" t="s">
        <v>1514</v>
      </c>
      <c r="D2093" s="5">
        <v>0.19</v>
      </c>
      <c r="E2093" s="4">
        <v>3.95</v>
      </c>
      <c r="F2093" s="2" t="s">
        <v>5</v>
      </c>
      <c r="P2093" s="2"/>
    </row>
    <row r="2094" spans="1:16" ht="15.75" thickBot="1">
      <c r="P2094" s="2"/>
    </row>
    <row r="2095" spans="1:16" ht="15.75" thickBot="1">
      <c r="A2095" s="2" t="s">
        <v>1511</v>
      </c>
      <c r="B2095" s="2" t="s">
        <v>1</v>
      </c>
      <c r="C2095" s="2" t="s">
        <v>1512</v>
      </c>
      <c r="D2095" s="3">
        <v>-0.19</v>
      </c>
      <c r="E2095" s="4">
        <v>3.9</v>
      </c>
      <c r="F2095" s="2" t="s">
        <v>45</v>
      </c>
      <c r="G2095" s="5">
        <v>0.41</v>
      </c>
      <c r="H2095" s="60" t="s">
        <v>245</v>
      </c>
      <c r="P2095" s="2"/>
    </row>
    <row r="2096" spans="1:16" ht="15.75" thickBot="1">
      <c r="A2096" s="2" t="s">
        <v>1515</v>
      </c>
      <c r="B2096" s="2" t="s">
        <v>1</v>
      </c>
      <c r="C2096" s="2" t="s">
        <v>1512</v>
      </c>
      <c r="D2096" s="5">
        <v>0.19</v>
      </c>
      <c r="E2096" s="4">
        <v>1.75</v>
      </c>
      <c r="F2096" s="2" t="s">
        <v>5</v>
      </c>
      <c r="P2096" s="2"/>
    </row>
    <row r="2097" spans="1:16" ht="15.75" thickBot="1">
      <c r="P2097" s="2"/>
    </row>
    <row r="2098" spans="1:16" ht="15.75" thickBot="1">
      <c r="A2098" s="2" t="s">
        <v>1508</v>
      </c>
      <c r="B2098" s="2" t="s">
        <v>1496</v>
      </c>
      <c r="C2098" s="2" t="s">
        <v>176</v>
      </c>
      <c r="D2098" s="3">
        <v>-0.01</v>
      </c>
      <c r="E2098" s="4">
        <v>100</v>
      </c>
      <c r="F2098" s="2" t="s">
        <v>3</v>
      </c>
      <c r="G2098" s="5">
        <v>0.31</v>
      </c>
      <c r="H2098" s="60" t="s">
        <v>144</v>
      </c>
      <c r="P2098" s="2"/>
    </row>
    <row r="2099" spans="1:16" ht="15.75" thickBot="1">
      <c r="A2099" s="2" t="s">
        <v>1510</v>
      </c>
      <c r="B2099" s="2" t="s">
        <v>1496</v>
      </c>
      <c r="C2099" s="2" t="s">
        <v>176</v>
      </c>
      <c r="D2099" s="5">
        <v>0.01</v>
      </c>
      <c r="E2099" s="4">
        <v>69</v>
      </c>
      <c r="F2099" s="2" t="s">
        <v>5</v>
      </c>
      <c r="P2099" s="2"/>
    </row>
    <row r="2100" spans="1:16" ht="15.75" thickBot="1">
      <c r="P2100" s="2"/>
    </row>
    <row r="2101" spans="1:16" ht="15.75" thickBot="1">
      <c r="A2101" s="2" t="s">
        <v>1507</v>
      </c>
      <c r="B2101" s="2" t="s">
        <v>232</v>
      </c>
      <c r="C2101" s="2" t="s">
        <v>176</v>
      </c>
      <c r="D2101" s="3">
        <v>-0.01</v>
      </c>
      <c r="E2101" s="4">
        <v>64</v>
      </c>
      <c r="F2101" s="2" t="s">
        <v>3</v>
      </c>
      <c r="G2101" s="3">
        <v>-0.57999999999999996</v>
      </c>
      <c r="H2101" s="60" t="s">
        <v>144</v>
      </c>
      <c r="P2101" s="2"/>
    </row>
    <row r="2102" spans="1:16" ht="15.75" thickBot="1">
      <c r="A2102" s="2" t="s">
        <v>1509</v>
      </c>
      <c r="B2102" s="2" t="s">
        <v>232</v>
      </c>
      <c r="C2102" s="2" t="s">
        <v>176</v>
      </c>
      <c r="D2102" s="5">
        <v>0.01</v>
      </c>
      <c r="E2102" s="4">
        <v>122</v>
      </c>
      <c r="F2102" s="2" t="s">
        <v>5</v>
      </c>
      <c r="O2102" s="3"/>
      <c r="P2102" s="2"/>
    </row>
    <row r="2103" spans="1:16" ht="15.75" thickBot="1">
      <c r="O2103" s="3"/>
      <c r="P2103" s="2"/>
    </row>
    <row r="2104" spans="1:16" ht="15.75" thickBot="1">
      <c r="A2104" s="2" t="s">
        <v>1504</v>
      </c>
      <c r="B2104" s="2" t="s">
        <v>20</v>
      </c>
      <c r="C2104" s="2" t="s">
        <v>1505</v>
      </c>
      <c r="D2104" s="3">
        <v>-0.01</v>
      </c>
      <c r="E2104" s="4">
        <v>20</v>
      </c>
      <c r="F2104" s="2" t="s">
        <v>3</v>
      </c>
      <c r="G2104" s="3">
        <v>-0.3</v>
      </c>
      <c r="H2104" s="60" t="s">
        <v>142</v>
      </c>
      <c r="P2104" s="2"/>
    </row>
    <row r="2105" spans="1:16" ht="15.75" thickBot="1">
      <c r="A2105" s="2" t="s">
        <v>1506</v>
      </c>
      <c r="B2105" s="2" t="s">
        <v>20</v>
      </c>
      <c r="C2105" s="2" t="s">
        <v>1505</v>
      </c>
      <c r="D2105" s="5">
        <v>0.01</v>
      </c>
      <c r="E2105" s="4">
        <v>50</v>
      </c>
      <c r="F2105" s="2" t="s">
        <v>5</v>
      </c>
      <c r="G2105" s="3"/>
      <c r="P2105" s="2"/>
    </row>
    <row r="2106" spans="1:16" ht="15.75" thickBot="1">
      <c r="P2106" s="2"/>
    </row>
    <row r="2107" spans="1:16" ht="15.75" thickBot="1">
      <c r="A2107" s="11">
        <v>45294.789583333331</v>
      </c>
      <c r="B2107" s="2" t="s">
        <v>1</v>
      </c>
      <c r="C2107" s="2" t="s">
        <v>1503</v>
      </c>
      <c r="D2107" s="3">
        <v>-0.19</v>
      </c>
      <c r="E2107" s="4">
        <v>3</v>
      </c>
      <c r="F2107" s="2" t="s">
        <v>45</v>
      </c>
      <c r="G2107" s="5">
        <v>0</v>
      </c>
      <c r="H2107" s="60" t="s">
        <v>436</v>
      </c>
      <c r="P2107" s="2"/>
    </row>
    <row r="2108" spans="1:16" ht="15.75" thickBot="1">
      <c r="A2108" s="11">
        <v>45294.73541666667</v>
      </c>
      <c r="B2108" s="2" t="s">
        <v>1</v>
      </c>
      <c r="C2108" s="2" t="s">
        <v>1503</v>
      </c>
      <c r="D2108" s="5">
        <v>0.19</v>
      </c>
      <c r="E2108" s="4">
        <v>3</v>
      </c>
      <c r="F2108" s="2" t="s">
        <v>5</v>
      </c>
      <c r="G2108" s="3"/>
      <c r="P2108" s="2"/>
    </row>
    <row r="2109" spans="1:16" ht="15.75" thickBot="1">
      <c r="P2109" s="2"/>
    </row>
    <row r="2110" spans="1:16" ht="15.75" thickBot="1">
      <c r="A2110" s="11">
        <v>45325.551388888889</v>
      </c>
      <c r="B2110" s="2" t="s">
        <v>232</v>
      </c>
      <c r="C2110" s="2" t="s">
        <v>1502</v>
      </c>
      <c r="D2110" s="3">
        <v>-0.01</v>
      </c>
      <c r="E2110" s="4">
        <v>102</v>
      </c>
      <c r="F2110" s="2" t="s">
        <v>45</v>
      </c>
      <c r="G2110" s="5">
        <v>0.11</v>
      </c>
      <c r="H2110" s="60" t="s">
        <v>211</v>
      </c>
      <c r="P2110" s="2"/>
    </row>
    <row r="2111" spans="1:16" ht="15.75" thickBot="1">
      <c r="A2111" s="11">
        <v>45325.54583333333</v>
      </c>
      <c r="B2111" s="2" t="s">
        <v>232</v>
      </c>
      <c r="C2111" s="2" t="s">
        <v>1502</v>
      </c>
      <c r="D2111" s="5">
        <v>0.01</v>
      </c>
      <c r="E2111" s="4">
        <v>91</v>
      </c>
      <c r="F2111" s="2" t="s">
        <v>5</v>
      </c>
      <c r="G2111" s="3"/>
      <c r="P2111" s="2"/>
    </row>
    <row r="2112" spans="1:16" ht="15.75" thickBot="1">
      <c r="P2112" s="2"/>
    </row>
    <row r="2113" spans="1:17" ht="15.75" thickBot="1">
      <c r="A2113" s="11">
        <v>45325.604166666664</v>
      </c>
      <c r="B2113" s="2" t="s">
        <v>20</v>
      </c>
      <c r="C2113" s="2" t="s">
        <v>1502</v>
      </c>
      <c r="D2113" s="3">
        <v>-0.01</v>
      </c>
      <c r="E2113" s="4">
        <v>22</v>
      </c>
      <c r="F2113" s="2" t="s">
        <v>45</v>
      </c>
      <c r="G2113" s="3">
        <v>-0.14000000000000001</v>
      </c>
      <c r="H2113" s="60" t="s">
        <v>211</v>
      </c>
      <c r="P2113" s="2"/>
    </row>
    <row r="2114" spans="1:17" ht="15.75" thickBot="1">
      <c r="A2114" s="11">
        <v>45325.594444444447</v>
      </c>
      <c r="B2114" s="2" t="s">
        <v>20</v>
      </c>
      <c r="C2114" s="2" t="s">
        <v>1502</v>
      </c>
      <c r="D2114" s="5">
        <v>0.01</v>
      </c>
      <c r="E2114" s="4">
        <v>36</v>
      </c>
      <c r="F2114" s="2" t="s">
        <v>5</v>
      </c>
      <c r="G2114" s="3"/>
      <c r="O2114" s="3"/>
      <c r="P2114" s="2"/>
    </row>
    <row r="2115" spans="1:17" ht="15.75" thickBot="1">
      <c r="J2115" s="1"/>
      <c r="K2115" s="1"/>
      <c r="L2115" s="1"/>
      <c r="M2115" s="1"/>
      <c r="N2115" s="1"/>
      <c r="O2115" s="1"/>
      <c r="P2115" s="1"/>
      <c r="Q2115" s="1"/>
    </row>
    <row r="2116" spans="1:17" ht="15.75" thickBot="1">
      <c r="A2116" s="11">
        <v>45325.70416666667</v>
      </c>
      <c r="B2116" s="2" t="s">
        <v>232</v>
      </c>
      <c r="C2116" s="2" t="s">
        <v>1501</v>
      </c>
      <c r="D2116" s="3">
        <v>-0.01</v>
      </c>
      <c r="E2116" s="4">
        <v>64</v>
      </c>
      <c r="F2116" s="2" t="s">
        <v>3</v>
      </c>
      <c r="G2116" s="3">
        <v>-0.55000000000000004</v>
      </c>
      <c r="H2116" s="60" t="s">
        <v>144</v>
      </c>
      <c r="Q2116" s="2"/>
    </row>
    <row r="2117" spans="1:17" ht="15.75" thickBot="1">
      <c r="A2117" s="11">
        <v>45325.624305555553</v>
      </c>
      <c r="B2117" s="2" t="s">
        <v>232</v>
      </c>
      <c r="C2117" s="2" t="s">
        <v>1501</v>
      </c>
      <c r="D2117" s="5">
        <v>0.01</v>
      </c>
      <c r="E2117" s="4">
        <v>119</v>
      </c>
      <c r="F2117" s="2" t="s">
        <v>5</v>
      </c>
      <c r="Q2117" s="2"/>
    </row>
    <row r="2118" spans="1:17" ht="15.75" thickBot="1">
      <c r="Q2118" s="2"/>
    </row>
    <row r="2119" spans="1:17" ht="15.75" thickBot="1">
      <c r="A2119" s="11">
        <v>45325.706250000003</v>
      </c>
      <c r="B2119" s="2" t="s">
        <v>1</v>
      </c>
      <c r="C2119" s="2" t="s">
        <v>1500</v>
      </c>
      <c r="D2119" s="3">
        <v>-0.19</v>
      </c>
      <c r="E2119" s="4">
        <v>1</v>
      </c>
      <c r="F2119" s="2" t="s">
        <v>3</v>
      </c>
      <c r="G2119" s="3">
        <v>-0.44</v>
      </c>
      <c r="H2119" s="60" t="s">
        <v>144</v>
      </c>
      <c r="Q2119" s="2"/>
    </row>
    <row r="2120" spans="1:17" ht="15.75" thickBot="1">
      <c r="A2120" s="11">
        <v>45325.628472222219</v>
      </c>
      <c r="B2120" s="2" t="s">
        <v>1</v>
      </c>
      <c r="C2120" s="2" t="s">
        <v>1500</v>
      </c>
      <c r="D2120" s="5">
        <v>0.19</v>
      </c>
      <c r="E2120" s="4">
        <v>3.3</v>
      </c>
      <c r="F2120" s="2" t="s">
        <v>5</v>
      </c>
      <c r="Q2120" s="2"/>
    </row>
    <row r="2121" spans="1:17" ht="15.75" thickBot="1">
      <c r="Q2121" s="2"/>
    </row>
    <row r="2122" spans="1:17" ht="15.75" thickBot="1">
      <c r="A2122" s="11">
        <v>45325.759722222225</v>
      </c>
      <c r="B2122" s="2" t="s">
        <v>1</v>
      </c>
      <c r="C2122" s="2" t="s">
        <v>1499</v>
      </c>
      <c r="D2122" s="3">
        <v>-0.19</v>
      </c>
      <c r="E2122" s="4">
        <v>4.05</v>
      </c>
      <c r="F2122" s="2" t="s">
        <v>45</v>
      </c>
      <c r="G2122" s="5">
        <v>0.1</v>
      </c>
      <c r="H2122" s="60" t="s">
        <v>144</v>
      </c>
      <c r="Q2122" s="2"/>
    </row>
    <row r="2123" spans="1:17" ht="15.75" thickBot="1">
      <c r="A2123" s="11">
        <v>45325.732638888891</v>
      </c>
      <c r="B2123" s="2" t="s">
        <v>1</v>
      </c>
      <c r="C2123" s="2" t="s">
        <v>1499</v>
      </c>
      <c r="D2123" s="5">
        <v>0.19</v>
      </c>
      <c r="E2123" s="4">
        <v>3.5</v>
      </c>
      <c r="F2123" s="2" t="s">
        <v>5</v>
      </c>
      <c r="G2123" s="3"/>
      <c r="Q2123" s="2"/>
    </row>
    <row r="2124" spans="1:17" ht="15.75" thickBot="1">
      <c r="Q2124" s="2"/>
    </row>
    <row r="2125" spans="1:17" ht="15.75" thickBot="1">
      <c r="A2125" s="11">
        <v>45354.677083333336</v>
      </c>
      <c r="B2125" s="2" t="s">
        <v>213</v>
      </c>
      <c r="C2125" s="2" t="s">
        <v>1498</v>
      </c>
      <c r="D2125" s="3">
        <v>-0.01</v>
      </c>
      <c r="E2125" s="4">
        <v>134</v>
      </c>
      <c r="F2125" s="2" t="s">
        <v>45</v>
      </c>
      <c r="G2125" s="5">
        <v>0.15</v>
      </c>
      <c r="H2125" s="60" t="s">
        <v>144</v>
      </c>
      <c r="Q2125" s="2"/>
    </row>
    <row r="2126" spans="1:17" ht="15.75" thickBot="1">
      <c r="A2126" s="11">
        <v>45354.59375</v>
      </c>
      <c r="B2126" s="2" t="s">
        <v>213</v>
      </c>
      <c r="C2126" s="2" t="s">
        <v>1498</v>
      </c>
      <c r="D2126" s="5">
        <v>0.01</v>
      </c>
      <c r="E2126" s="4">
        <v>119</v>
      </c>
      <c r="F2126" s="2" t="s">
        <v>5</v>
      </c>
      <c r="G2126" s="3"/>
      <c r="Q2126" s="2"/>
    </row>
    <row r="2127" spans="1:17" ht="15.75" thickBot="1">
      <c r="Q2127" s="2"/>
    </row>
    <row r="2128" spans="1:17" ht="15.75" thickBot="1">
      <c r="A2128" s="11">
        <v>45354.915277777778</v>
      </c>
      <c r="B2128" s="2" t="s">
        <v>1496</v>
      </c>
      <c r="C2128" s="2" t="s">
        <v>770</v>
      </c>
      <c r="D2128" s="3">
        <v>-0.02</v>
      </c>
      <c r="E2128" s="4">
        <v>0</v>
      </c>
      <c r="F2128" s="2" t="s">
        <v>3</v>
      </c>
      <c r="G2128" s="3">
        <v>-1.36</v>
      </c>
      <c r="H2128" s="60" t="s">
        <v>211</v>
      </c>
      <c r="Q2128" s="2"/>
    </row>
    <row r="2129" spans="1:17" ht="15.75" thickBot="1">
      <c r="A2129" s="11">
        <v>45354.79791666667</v>
      </c>
      <c r="B2129" s="2" t="s">
        <v>1496</v>
      </c>
      <c r="C2129" s="2" t="s">
        <v>770</v>
      </c>
      <c r="D2129" s="5">
        <v>0.02</v>
      </c>
      <c r="E2129" s="4">
        <v>68</v>
      </c>
      <c r="F2129" s="2" t="s">
        <v>5</v>
      </c>
      <c r="G2129" s="3"/>
      <c r="Q2129" s="2"/>
    </row>
    <row r="2130" spans="1:17" ht="15.75" thickBot="1">
      <c r="Q2130" s="2"/>
    </row>
    <row r="2131" spans="1:17" ht="15.75" thickBot="1">
      <c r="A2131" s="11">
        <v>45385.854166666664</v>
      </c>
      <c r="B2131" s="2" t="s">
        <v>1496</v>
      </c>
      <c r="C2131" s="2" t="s">
        <v>1497</v>
      </c>
      <c r="D2131" s="3">
        <v>-0.01</v>
      </c>
      <c r="E2131" s="4">
        <v>100</v>
      </c>
      <c r="F2131" s="2" t="s">
        <v>3</v>
      </c>
      <c r="G2131" s="5">
        <v>0.23</v>
      </c>
      <c r="H2131" s="60" t="s">
        <v>144</v>
      </c>
      <c r="Q2131" s="2"/>
    </row>
    <row r="2132" spans="1:17" ht="15.75" thickBot="1">
      <c r="A2132" s="11">
        <v>45385.804166666669</v>
      </c>
      <c r="B2132" s="2" t="s">
        <v>1496</v>
      </c>
      <c r="C2132" s="2" t="s">
        <v>1497</v>
      </c>
      <c r="D2132" s="5">
        <v>0.01</v>
      </c>
      <c r="E2132" s="4">
        <v>77</v>
      </c>
      <c r="F2132" s="2" t="s">
        <v>5</v>
      </c>
      <c r="G2132" s="3"/>
      <c r="Q2132" s="2"/>
    </row>
    <row r="2133" spans="1:17" s="28" customFormat="1" ht="15.75" thickBot="1">
      <c r="H2133" s="29"/>
      <c r="Q2133" s="83"/>
    </row>
    <row r="2134" spans="1:17" ht="15.75" thickBot="1">
      <c r="A2134" s="11">
        <v>45415.900694444441</v>
      </c>
      <c r="B2134" s="2" t="s">
        <v>1249</v>
      </c>
      <c r="C2134" s="2" t="s">
        <v>1537</v>
      </c>
      <c r="D2134" s="3">
        <v>-0.01</v>
      </c>
      <c r="E2134" s="4">
        <v>100</v>
      </c>
      <c r="F2134" s="2" t="s">
        <v>3</v>
      </c>
      <c r="G2134" s="5">
        <v>0.23</v>
      </c>
      <c r="H2134" s="60" t="s">
        <v>435</v>
      </c>
      <c r="Q2134" s="2"/>
    </row>
    <row r="2135" spans="1:17" ht="15.75" thickBot="1">
      <c r="A2135" s="11">
        <v>45415.822916666664</v>
      </c>
      <c r="B2135" s="2" t="s">
        <v>1249</v>
      </c>
      <c r="C2135" s="2" t="s">
        <v>1537</v>
      </c>
      <c r="D2135" s="5">
        <v>0.01</v>
      </c>
      <c r="E2135" s="4">
        <v>77</v>
      </c>
      <c r="F2135" s="2" t="s">
        <v>5</v>
      </c>
      <c r="G2135" s="1"/>
      <c r="Q2135" s="2"/>
    </row>
    <row r="2136" spans="1:17" ht="15.75" thickBot="1">
      <c r="Q2136" s="2"/>
    </row>
    <row r="2137" spans="1:17" ht="15.75" thickBot="1">
      <c r="A2137" s="11">
        <v>45446.911111111112</v>
      </c>
      <c r="B2137" s="2" t="s">
        <v>1</v>
      </c>
      <c r="C2137" s="2" t="s">
        <v>1536</v>
      </c>
      <c r="D2137" s="3">
        <v>-0.19</v>
      </c>
      <c r="E2137" s="4">
        <v>2</v>
      </c>
      <c r="F2137" s="2" t="s">
        <v>3</v>
      </c>
      <c r="G2137" s="3">
        <v>-0.19</v>
      </c>
      <c r="H2137" s="60" t="s">
        <v>1150</v>
      </c>
      <c r="Q2137" s="2"/>
    </row>
    <row r="2138" spans="1:17" ht="15.75" thickBot="1">
      <c r="A2138" s="11">
        <v>45446.845138888886</v>
      </c>
      <c r="B2138" s="2" t="s">
        <v>1</v>
      </c>
      <c r="C2138" s="2" t="s">
        <v>1536</v>
      </c>
      <c r="D2138" s="5">
        <v>0.19</v>
      </c>
      <c r="E2138" s="4">
        <v>3</v>
      </c>
      <c r="F2138" s="2" t="s">
        <v>5</v>
      </c>
      <c r="G2138" s="3"/>
      <c r="Q2138" s="2"/>
    </row>
    <row r="2139" spans="1:17" ht="15.75" thickBot="1">
      <c r="Q2139" s="2"/>
    </row>
    <row r="2140" spans="1:17" ht="15.75" thickBot="1">
      <c r="A2140" s="11">
        <v>45476.788194444445</v>
      </c>
      <c r="B2140" s="2" t="s">
        <v>1520</v>
      </c>
      <c r="C2140" s="2" t="s">
        <v>1535</v>
      </c>
      <c r="D2140" s="3">
        <v>-0.01</v>
      </c>
      <c r="E2140" s="4">
        <v>100</v>
      </c>
      <c r="F2140" s="2" t="s">
        <v>3</v>
      </c>
      <c r="G2140" s="5">
        <v>0.47</v>
      </c>
      <c r="H2140" s="60" t="s">
        <v>1150</v>
      </c>
      <c r="Q2140" s="2"/>
    </row>
    <row r="2141" spans="1:17" ht="15.75" thickBot="1">
      <c r="A2141" s="11">
        <v>45476.703472222223</v>
      </c>
      <c r="B2141" s="2" t="s">
        <v>1520</v>
      </c>
      <c r="C2141" s="2" t="s">
        <v>1535</v>
      </c>
      <c r="D2141" s="5">
        <v>0.01</v>
      </c>
      <c r="E2141" s="4">
        <v>53</v>
      </c>
      <c r="F2141" s="2" t="s">
        <v>5</v>
      </c>
      <c r="G2141" s="3"/>
      <c r="Q2141" s="2"/>
    </row>
    <row r="2142" spans="1:17" ht="15.75" thickBot="1">
      <c r="Q2142" s="2"/>
    </row>
    <row r="2143" spans="1:17" ht="15.75" thickBot="1">
      <c r="A2143" s="11">
        <v>45507.740277777775</v>
      </c>
      <c r="B2143" s="2" t="s">
        <v>1520</v>
      </c>
      <c r="C2143" s="2" t="s">
        <v>1534</v>
      </c>
      <c r="D2143" s="3">
        <v>-0.01</v>
      </c>
      <c r="E2143" s="4">
        <v>100</v>
      </c>
      <c r="F2143" s="2" t="s">
        <v>3</v>
      </c>
      <c r="G2143" s="5">
        <v>0.35</v>
      </c>
      <c r="H2143" s="60" t="s">
        <v>142</v>
      </c>
      <c r="Q2143" s="1"/>
    </row>
    <row r="2144" spans="1:17" ht="15.75" thickBot="1">
      <c r="A2144" s="11">
        <v>45507.696527777778</v>
      </c>
      <c r="B2144" s="2" t="s">
        <v>1520</v>
      </c>
      <c r="C2144" s="2" t="s">
        <v>1534</v>
      </c>
      <c r="D2144" s="5">
        <v>0.01</v>
      </c>
      <c r="E2144" s="4">
        <v>65</v>
      </c>
      <c r="F2144" s="2" t="s">
        <v>5</v>
      </c>
      <c r="G2144" s="3"/>
    </row>
    <row r="2145" spans="1:8" ht="15.75" thickBot="1"/>
    <row r="2146" spans="1:8" ht="15.75" thickBot="1">
      <c r="A2146" s="11">
        <v>45507.893055555556</v>
      </c>
      <c r="B2146" s="2" t="s">
        <v>1532</v>
      </c>
      <c r="C2146" s="2" t="s">
        <v>1533</v>
      </c>
      <c r="D2146" s="3">
        <v>-0.01</v>
      </c>
      <c r="E2146" s="4">
        <v>50</v>
      </c>
      <c r="F2146" s="2" t="s">
        <v>3</v>
      </c>
      <c r="G2146" s="3">
        <v>-0.26</v>
      </c>
      <c r="H2146" s="60" t="s">
        <v>435</v>
      </c>
    </row>
    <row r="2147" spans="1:8" ht="15.75" thickBot="1">
      <c r="A2147" s="11">
        <v>45507.80972222222</v>
      </c>
      <c r="B2147" s="2" t="s">
        <v>1532</v>
      </c>
      <c r="C2147" s="2" t="s">
        <v>1533</v>
      </c>
      <c r="D2147" s="5">
        <v>0.01</v>
      </c>
      <c r="E2147" s="4">
        <v>76</v>
      </c>
      <c r="F2147" s="2" t="s">
        <v>5</v>
      </c>
      <c r="G2147" s="3"/>
    </row>
    <row r="2148" spans="1:8" ht="15.75" thickBot="1"/>
    <row r="2149" spans="1:8" ht="15.75" thickBot="1">
      <c r="A2149" s="11">
        <v>45538.579861111109</v>
      </c>
      <c r="B2149" s="2" t="s">
        <v>1249</v>
      </c>
      <c r="C2149" s="2" t="s">
        <v>1531</v>
      </c>
      <c r="D2149" s="3">
        <v>-0.01</v>
      </c>
      <c r="E2149" s="4">
        <v>100</v>
      </c>
      <c r="F2149" s="2" t="s">
        <v>3</v>
      </c>
      <c r="G2149" s="5">
        <v>0.15</v>
      </c>
      <c r="H2149" s="60" t="s">
        <v>144</v>
      </c>
    </row>
    <row r="2150" spans="1:8" ht="15.75" thickBot="1">
      <c r="A2150" s="11">
        <v>45538.491666666669</v>
      </c>
      <c r="B2150" s="2" t="s">
        <v>1249</v>
      </c>
      <c r="C2150" s="2" t="s">
        <v>1531</v>
      </c>
      <c r="D2150" s="5">
        <v>0.01</v>
      </c>
      <c r="E2150" s="4">
        <v>85</v>
      </c>
      <c r="F2150" s="2" t="s">
        <v>5</v>
      </c>
      <c r="G2150" s="3"/>
    </row>
    <row r="2151" spans="1:8" ht="15.75" thickBot="1"/>
    <row r="2152" spans="1:8" ht="15.75" thickBot="1">
      <c r="A2152" s="11">
        <v>45538.664583333331</v>
      </c>
      <c r="B2152" s="2" t="s">
        <v>1496</v>
      </c>
      <c r="C2152" s="2" t="s">
        <v>1530</v>
      </c>
      <c r="D2152" s="3">
        <v>-0.01</v>
      </c>
      <c r="E2152" s="4">
        <v>0</v>
      </c>
      <c r="F2152" s="2" t="s">
        <v>3</v>
      </c>
      <c r="G2152" s="3">
        <v>-0.65</v>
      </c>
      <c r="H2152" s="60" t="s">
        <v>245</v>
      </c>
    </row>
    <row r="2153" spans="1:8" ht="15.75" thickBot="1">
      <c r="A2153" s="11">
        <v>45538.588888888888</v>
      </c>
      <c r="B2153" s="2" t="s">
        <v>1496</v>
      </c>
      <c r="C2153" s="2" t="s">
        <v>1530</v>
      </c>
      <c r="D2153" s="5">
        <v>0.01</v>
      </c>
      <c r="E2153" s="4">
        <v>65</v>
      </c>
      <c r="F2153" s="2" t="s">
        <v>5</v>
      </c>
      <c r="G2153" s="3"/>
    </row>
    <row r="2154" spans="1:8" ht="15.75" thickBot="1"/>
    <row r="2155" spans="1:8" ht="15.75" thickBot="1">
      <c r="A2155" s="11">
        <v>45538.813194444447</v>
      </c>
      <c r="B2155" s="2" t="s">
        <v>213</v>
      </c>
      <c r="C2155" s="2" t="s">
        <v>1529</v>
      </c>
      <c r="D2155" s="3">
        <v>-0.01</v>
      </c>
      <c r="E2155" s="4">
        <v>117</v>
      </c>
      <c r="F2155" s="2" t="s">
        <v>3</v>
      </c>
      <c r="G2155" s="5">
        <v>0.1</v>
      </c>
      <c r="H2155" s="60" t="s">
        <v>144</v>
      </c>
    </row>
    <row r="2156" spans="1:8" ht="15.75" thickBot="1">
      <c r="A2156" s="11">
        <v>45538.696527777778</v>
      </c>
      <c r="B2156" s="2" t="s">
        <v>213</v>
      </c>
      <c r="C2156" s="2" t="s">
        <v>1529</v>
      </c>
      <c r="D2156" s="5">
        <v>0.01</v>
      </c>
      <c r="E2156" s="4">
        <v>107</v>
      </c>
      <c r="F2156" s="2" t="s">
        <v>5</v>
      </c>
      <c r="G2156" s="3"/>
    </row>
    <row r="2157" spans="1:8" ht="15.75" thickBot="1"/>
    <row r="2158" spans="1:8" ht="15.75" thickBot="1">
      <c r="A2158" s="11">
        <v>45568.738888888889</v>
      </c>
      <c r="B2158" s="2" t="s">
        <v>213</v>
      </c>
      <c r="C2158" s="2" t="s">
        <v>1528</v>
      </c>
      <c r="D2158" s="3">
        <v>-0.01</v>
      </c>
      <c r="E2158" s="4">
        <v>88</v>
      </c>
      <c r="F2158" s="2" t="s">
        <v>3</v>
      </c>
      <c r="G2158" s="3">
        <v>-0.25</v>
      </c>
      <c r="H2158" s="60" t="s">
        <v>144</v>
      </c>
    </row>
    <row r="2159" spans="1:8" ht="15.75" thickBot="1">
      <c r="A2159" s="11">
        <v>45568.64166666667</v>
      </c>
      <c r="B2159" s="2" t="s">
        <v>213</v>
      </c>
      <c r="C2159" s="2" t="s">
        <v>1528</v>
      </c>
      <c r="D2159" s="5">
        <v>0.01</v>
      </c>
      <c r="E2159" s="4">
        <v>113</v>
      </c>
      <c r="F2159" s="2" t="s">
        <v>5</v>
      </c>
      <c r="G2159" s="3"/>
    </row>
    <row r="2160" spans="1:8" ht="15.75" thickBot="1"/>
    <row r="2161" spans="1:8" ht="15.75" thickBot="1">
      <c r="A2161" s="11">
        <v>45568.799305555556</v>
      </c>
      <c r="B2161" s="2" t="s">
        <v>1496</v>
      </c>
      <c r="C2161" s="2" t="s">
        <v>1527</v>
      </c>
      <c r="D2161" s="3">
        <v>-0.01</v>
      </c>
      <c r="E2161" s="4">
        <v>74</v>
      </c>
      <c r="F2161" s="2" t="s">
        <v>45</v>
      </c>
      <c r="G2161" s="5">
        <v>0.02</v>
      </c>
      <c r="H2161" s="60" t="s">
        <v>435</v>
      </c>
    </row>
    <row r="2162" spans="1:8" ht="15.75" thickBot="1">
      <c r="A2162" s="11">
        <v>45568.75</v>
      </c>
      <c r="B2162" s="2" t="s">
        <v>1496</v>
      </c>
      <c r="C2162" s="2" t="s">
        <v>1527</v>
      </c>
      <c r="D2162" s="5">
        <v>0.01</v>
      </c>
      <c r="E2162" s="4">
        <v>72</v>
      </c>
      <c r="F2162" s="2" t="s">
        <v>5</v>
      </c>
      <c r="G2162" s="3"/>
    </row>
    <row r="2163" spans="1:8" ht="15.75" thickBot="1"/>
    <row r="2164" spans="1:8" ht="15.75" thickBot="1">
      <c r="A2164" s="11">
        <v>45629.915972222225</v>
      </c>
      <c r="B2164" s="2" t="s">
        <v>1496</v>
      </c>
      <c r="C2164" s="2" t="s">
        <v>1526</v>
      </c>
      <c r="D2164" s="3">
        <v>-0.02</v>
      </c>
      <c r="E2164" s="4">
        <v>0</v>
      </c>
      <c r="F2164" s="2" t="s">
        <v>3</v>
      </c>
      <c r="G2164" s="3">
        <v>-1.46</v>
      </c>
      <c r="H2164" s="60" t="s">
        <v>1150</v>
      </c>
    </row>
    <row r="2165" spans="1:8" ht="15.75" thickBot="1">
      <c r="A2165" s="11">
        <v>45629.819444444445</v>
      </c>
      <c r="B2165" s="2" t="s">
        <v>1496</v>
      </c>
      <c r="C2165" s="2" t="s">
        <v>1526</v>
      </c>
      <c r="D2165" s="5">
        <v>0.02</v>
      </c>
      <c r="E2165" s="4">
        <v>73</v>
      </c>
      <c r="F2165" s="2" t="s">
        <v>5</v>
      </c>
      <c r="G2165" s="3"/>
    </row>
    <row r="2166" spans="1:8" ht="15.75" thickBot="1"/>
    <row r="2167" spans="1:8" ht="15.75" thickBot="1">
      <c r="A2167" s="2" t="s">
        <v>1523</v>
      </c>
      <c r="B2167" s="2" t="s">
        <v>1</v>
      </c>
      <c r="C2167" s="2" t="s">
        <v>1524</v>
      </c>
      <c r="D2167" s="3">
        <v>-0.19</v>
      </c>
      <c r="E2167" s="4">
        <v>3.35</v>
      </c>
      <c r="F2167" s="2" t="s">
        <v>45</v>
      </c>
      <c r="G2167" s="5">
        <v>0.14000000000000001</v>
      </c>
      <c r="H2167" s="60" t="s">
        <v>211</v>
      </c>
    </row>
    <row r="2168" spans="1:8" ht="15.75" thickBot="1">
      <c r="A2168" s="2" t="s">
        <v>1525</v>
      </c>
      <c r="B2168" s="2" t="s">
        <v>1</v>
      </c>
      <c r="C2168" s="2" t="s">
        <v>1524</v>
      </c>
      <c r="D2168" s="5">
        <v>0.19</v>
      </c>
      <c r="E2168" s="4">
        <v>2.6</v>
      </c>
      <c r="F2168" s="2" t="s">
        <v>5</v>
      </c>
      <c r="G2168" s="3"/>
    </row>
    <row r="2169" spans="1:8" ht="15.75" thickBot="1"/>
    <row r="2170" spans="1:8" ht="15.75" thickBot="1">
      <c r="A2170" s="2" t="s">
        <v>1519</v>
      </c>
      <c r="B2170" s="2" t="s">
        <v>1520</v>
      </c>
      <c r="C2170" s="2" t="s">
        <v>1521</v>
      </c>
      <c r="D2170" s="3">
        <v>-0.01</v>
      </c>
      <c r="E2170" s="4">
        <v>100</v>
      </c>
      <c r="F2170" s="2" t="s">
        <v>3</v>
      </c>
      <c r="G2170" s="5">
        <v>0.31</v>
      </c>
      <c r="H2170" s="60" t="s">
        <v>328</v>
      </c>
    </row>
    <row r="2171" spans="1:8" ht="15.75" thickBot="1">
      <c r="A2171" s="2" t="s">
        <v>1522</v>
      </c>
      <c r="B2171" s="2" t="s">
        <v>1520</v>
      </c>
      <c r="C2171" s="2" t="s">
        <v>1521</v>
      </c>
      <c r="D2171" s="5">
        <v>0.01</v>
      </c>
      <c r="E2171" s="4">
        <v>69</v>
      </c>
      <c r="F2171" s="2" t="s">
        <v>5</v>
      </c>
      <c r="G2171" s="3"/>
    </row>
    <row r="2172" spans="1:8" ht="15.75" thickBot="1"/>
    <row r="2173" spans="1:8" ht="15.75" thickBot="1">
      <c r="A2173" s="2" t="s">
        <v>1517</v>
      </c>
      <c r="B2173" s="2" t="s">
        <v>1</v>
      </c>
      <c r="C2173" s="2" t="s">
        <v>216</v>
      </c>
      <c r="D2173" s="3">
        <v>-0.19</v>
      </c>
      <c r="E2173" s="4">
        <v>2</v>
      </c>
      <c r="F2173" s="2" t="s">
        <v>3</v>
      </c>
      <c r="G2173" s="5">
        <v>0</v>
      </c>
      <c r="H2173" s="60" t="s">
        <v>245</v>
      </c>
    </row>
    <row r="2174" spans="1:8" ht="15.75" thickBot="1">
      <c r="A2174" s="2" t="s">
        <v>1518</v>
      </c>
      <c r="B2174" s="2" t="s">
        <v>1</v>
      </c>
      <c r="C2174" s="2" t="s">
        <v>216</v>
      </c>
      <c r="D2174" s="5">
        <v>0.19</v>
      </c>
      <c r="E2174" s="4">
        <v>2</v>
      </c>
      <c r="F2174" s="2" t="s">
        <v>5</v>
      </c>
      <c r="G2174"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37"/>
  <sheetViews>
    <sheetView topLeftCell="A616" zoomScale="78" zoomScaleNormal="78" workbookViewId="0">
      <selection activeCell="J637" sqref="J637"/>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ht="15.75"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row r="615" spans="1:10" ht="15.75" thickBot="1">
      <c r="A615" s="2" t="s">
        <v>1513</v>
      </c>
      <c r="B615" s="2" t="s">
        <v>1</v>
      </c>
      <c r="C615" s="2" t="s">
        <v>1514</v>
      </c>
      <c r="D615" s="3">
        <v>-0.19</v>
      </c>
      <c r="E615" s="4">
        <v>3.6</v>
      </c>
      <c r="F615" s="2" t="s">
        <v>45</v>
      </c>
      <c r="G615" s="3">
        <v>-7.0000000000000007E-2</v>
      </c>
      <c r="H615" s="80" t="s">
        <v>142</v>
      </c>
      <c r="J615">
        <v>-0.35</v>
      </c>
    </row>
    <row r="616" spans="1:10" ht="15.75" thickBot="1">
      <c r="A616" s="2" t="s">
        <v>1516</v>
      </c>
      <c r="B616" s="2" t="s">
        <v>1</v>
      </c>
      <c r="C616" s="2" t="s">
        <v>1514</v>
      </c>
      <c r="D616" s="5">
        <v>0.19</v>
      </c>
      <c r="E616" s="4">
        <v>3.95</v>
      </c>
      <c r="F616" s="2" t="s">
        <v>5</v>
      </c>
    </row>
    <row r="617" spans="1:10" ht="15.75" thickBot="1">
      <c r="A617" s="2"/>
      <c r="B617" s="2"/>
      <c r="C617" s="2"/>
      <c r="D617" s="5"/>
      <c r="E617" s="4"/>
      <c r="F617" s="2"/>
    </row>
    <row r="618" spans="1:10" ht="15.75" thickBot="1">
      <c r="A618" s="2" t="s">
        <v>1511</v>
      </c>
      <c r="B618" s="2" t="s">
        <v>1</v>
      </c>
      <c r="C618" s="2" t="s">
        <v>1512</v>
      </c>
      <c r="D618" s="3">
        <v>-0.19</v>
      </c>
      <c r="E618" s="4">
        <v>3.9</v>
      </c>
      <c r="F618" s="2" t="s">
        <v>45</v>
      </c>
      <c r="G618" s="5">
        <v>0.41</v>
      </c>
      <c r="H618" s="80" t="s">
        <v>245</v>
      </c>
      <c r="J618">
        <v>2.15</v>
      </c>
    </row>
    <row r="619" spans="1:10" ht="15.75" thickBot="1">
      <c r="A619" s="2" t="s">
        <v>1515</v>
      </c>
      <c r="B619" s="2" t="s">
        <v>1</v>
      </c>
      <c r="C619" s="2" t="s">
        <v>1512</v>
      </c>
      <c r="D619" s="5">
        <v>0.19</v>
      </c>
      <c r="E619" s="4">
        <v>1.75</v>
      </c>
      <c r="F619" s="2" t="s">
        <v>5</v>
      </c>
      <c r="H619" s="80"/>
    </row>
    <row r="620" spans="1:10" ht="15.75" thickBot="1">
      <c r="A620" s="2"/>
      <c r="B620" s="2"/>
      <c r="C620" s="2"/>
      <c r="D620" s="5"/>
      <c r="E620" s="4"/>
      <c r="F620" s="2"/>
      <c r="H620" s="80"/>
    </row>
    <row r="621" spans="1:10" ht="15.75" thickBot="1">
      <c r="A621" s="11">
        <v>45294.789583333331</v>
      </c>
      <c r="B621" s="2" t="s">
        <v>1</v>
      </c>
      <c r="C621" s="2" t="s">
        <v>1503</v>
      </c>
      <c r="D621" s="3">
        <v>-0.19</v>
      </c>
      <c r="E621" s="4">
        <v>3</v>
      </c>
      <c r="F621" s="2" t="s">
        <v>45</v>
      </c>
      <c r="G621" s="5">
        <v>0</v>
      </c>
      <c r="H621" s="80" t="s">
        <v>436</v>
      </c>
      <c r="J621">
        <v>0</v>
      </c>
    </row>
    <row r="622" spans="1:10" ht="15.75" thickBot="1">
      <c r="A622" s="11">
        <v>45294.73541666667</v>
      </c>
      <c r="B622" s="2" t="s">
        <v>1</v>
      </c>
      <c r="C622" s="2" t="s">
        <v>1503</v>
      </c>
      <c r="D622" s="5">
        <v>0.19</v>
      </c>
      <c r="E622" s="4">
        <v>3</v>
      </c>
      <c r="F622" s="2" t="s">
        <v>5</v>
      </c>
      <c r="G622" s="3"/>
      <c r="H622" s="80"/>
    </row>
    <row r="623" spans="1:10" ht="15.75" thickBot="1">
      <c r="A623" s="11"/>
      <c r="B623" s="2"/>
      <c r="C623" s="2"/>
      <c r="D623" s="5"/>
      <c r="E623" s="4"/>
      <c r="F623" s="2"/>
      <c r="G623" s="3"/>
      <c r="H623" s="80"/>
    </row>
    <row r="624" spans="1:10" ht="15.75" thickBot="1">
      <c r="A624" s="11">
        <v>45325.706250000003</v>
      </c>
      <c r="B624" s="2" t="s">
        <v>1</v>
      </c>
      <c r="C624" s="2" t="s">
        <v>1500</v>
      </c>
      <c r="D624" s="3">
        <v>-0.19</v>
      </c>
      <c r="E624" s="4">
        <v>1</v>
      </c>
      <c r="F624" s="2" t="s">
        <v>3</v>
      </c>
      <c r="G624" s="3">
        <v>-0.44</v>
      </c>
      <c r="H624" s="80" t="s">
        <v>144</v>
      </c>
      <c r="J624">
        <v>-2.2999999999999998</v>
      </c>
    </row>
    <row r="625" spans="1:10" ht="15.75" thickBot="1">
      <c r="A625" s="11">
        <v>45325.628472222219</v>
      </c>
      <c r="B625" s="2" t="s">
        <v>1</v>
      </c>
      <c r="C625" s="2" t="s">
        <v>1500</v>
      </c>
      <c r="D625" s="5">
        <v>0.19</v>
      </c>
      <c r="E625" s="4">
        <v>3.3</v>
      </c>
      <c r="F625" s="2" t="s">
        <v>5</v>
      </c>
      <c r="H625" s="80"/>
    </row>
    <row r="626" spans="1:10" ht="15.75" thickBot="1">
      <c r="A626" s="11"/>
      <c r="B626" s="2"/>
      <c r="C626" s="2"/>
      <c r="D626" s="5"/>
      <c r="E626" s="4"/>
      <c r="F626" s="2"/>
      <c r="H626" s="80"/>
    </row>
    <row r="627" spans="1:10" ht="15.75" thickBot="1">
      <c r="A627" s="11">
        <v>45325.759722222225</v>
      </c>
      <c r="B627" s="2" t="s">
        <v>1</v>
      </c>
      <c r="C627" s="2" t="s">
        <v>1499</v>
      </c>
      <c r="D627" s="3">
        <v>-0.19</v>
      </c>
      <c r="E627" s="4">
        <v>4.05</v>
      </c>
      <c r="F627" s="2" t="s">
        <v>45</v>
      </c>
      <c r="G627" s="5">
        <v>0.1</v>
      </c>
      <c r="H627" s="80" t="s">
        <v>144</v>
      </c>
      <c r="J627">
        <v>0.55000000000000004</v>
      </c>
    </row>
    <row r="628" spans="1:10" ht="15.75" thickBot="1">
      <c r="A628" s="11">
        <v>45325.732638888891</v>
      </c>
      <c r="B628" s="2" t="s">
        <v>1</v>
      </c>
      <c r="C628" s="2" t="s">
        <v>1499</v>
      </c>
      <c r="D628" s="5">
        <v>0.19</v>
      </c>
      <c r="E628" s="4">
        <v>3.5</v>
      </c>
      <c r="F628" s="2" t="s">
        <v>5</v>
      </c>
      <c r="G628" s="3"/>
      <c r="H628" s="80"/>
    </row>
    <row r="629" spans="1:10" ht="15.75" thickBot="1"/>
    <row r="630" spans="1:10" ht="15.75" thickBot="1">
      <c r="A630" s="11">
        <v>45446.911111111112</v>
      </c>
      <c r="B630" s="2" t="s">
        <v>1</v>
      </c>
      <c r="C630" s="2" t="s">
        <v>1536</v>
      </c>
      <c r="D630" s="3">
        <v>-0.19</v>
      </c>
      <c r="E630" s="4">
        <v>2</v>
      </c>
      <c r="F630" s="2" t="s">
        <v>3</v>
      </c>
      <c r="G630" s="3">
        <v>-0.19</v>
      </c>
      <c r="H630" s="81" t="s">
        <v>1150</v>
      </c>
      <c r="J630">
        <v>-1</v>
      </c>
    </row>
    <row r="631" spans="1:10" ht="15.75" thickBot="1">
      <c r="A631" s="11">
        <v>45446.845138888886</v>
      </c>
      <c r="B631" s="2" t="s">
        <v>1</v>
      </c>
      <c r="C631" s="2" t="s">
        <v>1536</v>
      </c>
      <c r="D631" s="5">
        <v>0.19</v>
      </c>
      <c r="E631" s="4">
        <v>3</v>
      </c>
      <c r="F631" s="2" t="s">
        <v>5</v>
      </c>
      <c r="G631" s="3"/>
      <c r="H631" s="81"/>
    </row>
    <row r="632" spans="1:10" ht="15.75" thickBot="1">
      <c r="A632" s="11"/>
      <c r="B632" s="2"/>
      <c r="C632" s="2"/>
      <c r="D632" s="5"/>
      <c r="E632" s="4"/>
      <c r="F632" s="2"/>
      <c r="G632" s="3"/>
      <c r="H632" s="81"/>
    </row>
    <row r="633" spans="1:10" ht="15.75" thickBot="1">
      <c r="A633" s="2" t="s">
        <v>1523</v>
      </c>
      <c r="B633" s="2" t="s">
        <v>1</v>
      </c>
      <c r="C633" s="2" t="s">
        <v>1524</v>
      </c>
      <c r="D633" s="3">
        <v>-0.19</v>
      </c>
      <c r="E633" s="4">
        <v>3.35</v>
      </c>
      <c r="F633" s="2" t="s">
        <v>45</v>
      </c>
      <c r="G633" s="5">
        <v>0.14000000000000001</v>
      </c>
      <c r="H633" s="81" t="s">
        <v>211</v>
      </c>
      <c r="J633">
        <v>0.75</v>
      </c>
    </row>
    <row r="634" spans="1:10" ht="15.75" thickBot="1">
      <c r="A634" s="2" t="s">
        <v>1525</v>
      </c>
      <c r="B634" s="2" t="s">
        <v>1</v>
      </c>
      <c r="C634" s="2" t="s">
        <v>1524</v>
      </c>
      <c r="D634" s="5">
        <v>0.19</v>
      </c>
      <c r="E634" s="4">
        <v>2.6</v>
      </c>
      <c r="F634" s="2" t="s">
        <v>5</v>
      </c>
      <c r="G634" s="3"/>
      <c r="H634" s="81"/>
    </row>
    <row r="635" spans="1:10" ht="15.75" thickBot="1">
      <c r="A635" s="2"/>
      <c r="B635" s="2"/>
      <c r="C635" s="2"/>
      <c r="D635" s="5"/>
      <c r="E635" s="4"/>
      <c r="F635" s="2"/>
      <c r="G635" s="3"/>
      <c r="H635" s="81"/>
    </row>
    <row r="636" spans="1:10" ht="15.75" thickBot="1">
      <c r="A636" s="2" t="s">
        <v>1517</v>
      </c>
      <c r="B636" s="2" t="s">
        <v>1</v>
      </c>
      <c r="C636" s="2" t="s">
        <v>216</v>
      </c>
      <c r="D636" s="3">
        <v>-0.19</v>
      </c>
      <c r="E636" s="4">
        <v>2</v>
      </c>
      <c r="F636" s="2" t="s">
        <v>3</v>
      </c>
      <c r="G636" s="5">
        <v>0</v>
      </c>
      <c r="H636" s="81" t="s">
        <v>245</v>
      </c>
      <c r="J636">
        <v>0</v>
      </c>
    </row>
    <row r="637" spans="1:10" ht="15.75" thickBot="1">
      <c r="A637" s="2" t="s">
        <v>1518</v>
      </c>
      <c r="B637" s="2" t="s">
        <v>1</v>
      </c>
      <c r="C637" s="2" t="s">
        <v>216</v>
      </c>
      <c r="D637" s="5">
        <v>0.19</v>
      </c>
      <c r="E637" s="4">
        <v>2</v>
      </c>
      <c r="F637" s="2" t="s">
        <v>5</v>
      </c>
      <c r="G637" s="3"/>
      <c r="H637" s="81"/>
    </row>
  </sheetData>
  <autoFilter ref="A1:J614" xr:uid="{3282B270-2D9E-4F76-9007-F3FE25633B4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35"/>
  <sheetViews>
    <sheetView topLeftCell="A718" zoomScale="77" zoomScaleNormal="77" workbookViewId="0">
      <selection activeCell="A728" sqref="A728:J735"/>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row r="727" spans="1:10" ht="15.75" thickBot="1"/>
    <row r="728" spans="1:10" ht="15.75" thickBot="1">
      <c r="A728" s="2" t="s">
        <v>1507</v>
      </c>
      <c r="B728" s="2" t="s">
        <v>232</v>
      </c>
      <c r="C728" s="2" t="s">
        <v>176</v>
      </c>
      <c r="D728" s="3">
        <v>-0.01</v>
      </c>
      <c r="E728" s="4">
        <v>64</v>
      </c>
      <c r="F728" s="2" t="s">
        <v>3</v>
      </c>
      <c r="G728" s="3">
        <v>-0.57999999999999996</v>
      </c>
      <c r="H728" s="80" t="s">
        <v>144</v>
      </c>
      <c r="J728">
        <v>-58</v>
      </c>
    </row>
    <row r="729" spans="1:10" ht="15.75" thickBot="1">
      <c r="A729" s="2" t="s">
        <v>1509</v>
      </c>
      <c r="B729" s="2" t="s">
        <v>232</v>
      </c>
      <c r="C729" s="2" t="s">
        <v>176</v>
      </c>
      <c r="D729" s="5">
        <v>0.01</v>
      </c>
      <c r="E729" s="4">
        <v>122</v>
      </c>
      <c r="F729" s="2" t="s">
        <v>5</v>
      </c>
      <c r="H729" s="80"/>
    </row>
    <row r="730" spans="1:10" ht="15.75" thickBot="1">
      <c r="A730" s="2"/>
      <c r="B730" s="2"/>
      <c r="C730" s="2"/>
      <c r="D730" s="5"/>
      <c r="E730" s="4"/>
      <c r="F730" s="2"/>
      <c r="H730" s="80"/>
    </row>
    <row r="731" spans="1:10" ht="15.75" thickBot="1">
      <c r="A731" s="11">
        <v>45325.551388888889</v>
      </c>
      <c r="B731" s="2" t="s">
        <v>232</v>
      </c>
      <c r="C731" s="2" t="s">
        <v>1502</v>
      </c>
      <c r="D731" s="3">
        <v>-0.01</v>
      </c>
      <c r="E731" s="4">
        <v>102</v>
      </c>
      <c r="F731" s="2" t="s">
        <v>45</v>
      </c>
      <c r="G731" s="5">
        <v>0.11</v>
      </c>
      <c r="H731" s="80" t="s">
        <v>211</v>
      </c>
      <c r="J731">
        <v>11</v>
      </c>
    </row>
    <row r="732" spans="1:10" ht="15.75" thickBot="1">
      <c r="A732" s="11">
        <v>45325.54583333333</v>
      </c>
      <c r="B732" s="2" t="s">
        <v>232</v>
      </c>
      <c r="C732" s="2" t="s">
        <v>1502</v>
      </c>
      <c r="D732" s="5">
        <v>0.01</v>
      </c>
      <c r="E732" s="4">
        <v>91</v>
      </c>
      <c r="F732" s="2" t="s">
        <v>5</v>
      </c>
      <c r="G732" s="3"/>
      <c r="H732" s="80"/>
    </row>
    <row r="733" spans="1:10" ht="15.75" thickBot="1">
      <c r="A733" s="11"/>
      <c r="B733" s="2"/>
      <c r="C733" s="2"/>
      <c r="D733" s="5"/>
      <c r="E733" s="4"/>
      <c r="F733" s="2"/>
      <c r="G733" s="3"/>
      <c r="H733" s="80"/>
    </row>
    <row r="734" spans="1:10" ht="15.75" thickBot="1">
      <c r="A734" s="11">
        <v>45325.70416666667</v>
      </c>
      <c r="B734" s="2" t="s">
        <v>232</v>
      </c>
      <c r="C734" s="2" t="s">
        <v>1501</v>
      </c>
      <c r="D734" s="3">
        <v>-0.01</v>
      </c>
      <c r="E734" s="4">
        <v>64</v>
      </c>
      <c r="F734" s="2" t="s">
        <v>3</v>
      </c>
      <c r="G734" s="3">
        <v>-0.55000000000000004</v>
      </c>
      <c r="H734" s="80" t="s">
        <v>144</v>
      </c>
      <c r="J734">
        <v>-55</v>
      </c>
    </row>
    <row r="735" spans="1:10" ht="15.75" thickBot="1">
      <c r="A735" s="11">
        <v>45325.624305555553</v>
      </c>
      <c r="B735" s="2" t="s">
        <v>232</v>
      </c>
      <c r="C735" s="2" t="s">
        <v>1501</v>
      </c>
      <c r="D735" s="5">
        <v>0.01</v>
      </c>
      <c r="E735" s="4">
        <v>119</v>
      </c>
      <c r="F735" s="2" t="s">
        <v>5</v>
      </c>
      <c r="H735" s="80"/>
    </row>
  </sheetData>
  <autoFilter ref="A1:U726" xr:uid="{AD915D31-E48F-4FF4-9802-90C15BDF8CF7}"/>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row r="3" spans="1:10" ht="15.75" thickBot="1"/>
    <row r="4" spans="1:10" ht="15.75" thickBot="1">
      <c r="A4" s="11">
        <v>45415.900694444441</v>
      </c>
      <c r="B4" s="2" t="s">
        <v>1249</v>
      </c>
      <c r="C4" s="2" t="s">
        <v>1537</v>
      </c>
      <c r="D4" s="3">
        <v>-0.01</v>
      </c>
      <c r="E4" s="4">
        <v>100</v>
      </c>
      <c r="F4" s="2" t="s">
        <v>3</v>
      </c>
      <c r="G4" s="5">
        <v>0.23</v>
      </c>
      <c r="H4" s="81" t="s">
        <v>435</v>
      </c>
      <c r="J4">
        <v>23</v>
      </c>
    </row>
    <row r="5" spans="1:10" ht="15.75" thickBot="1">
      <c r="A5" s="11">
        <v>45415.822916666664</v>
      </c>
      <c r="B5" s="2" t="s">
        <v>1249</v>
      </c>
      <c r="C5" s="2" t="s">
        <v>1537</v>
      </c>
      <c r="D5" s="5">
        <v>0.01</v>
      </c>
      <c r="E5" s="4">
        <v>77</v>
      </c>
      <c r="F5" s="2" t="s">
        <v>5</v>
      </c>
      <c r="G5" s="1"/>
      <c r="H5" s="81"/>
    </row>
    <row r="6" spans="1:10" ht="15.75" thickBot="1">
      <c r="A6" s="11"/>
      <c r="B6" s="2"/>
      <c r="C6" s="2"/>
      <c r="D6" s="5"/>
      <c r="E6" s="4"/>
      <c r="F6" s="2"/>
      <c r="G6" s="1"/>
      <c r="H6" s="81"/>
    </row>
    <row r="7" spans="1:10" ht="15.75" thickBot="1">
      <c r="A7" s="11">
        <v>45507.893055555556</v>
      </c>
      <c r="B7" s="2" t="s">
        <v>1532</v>
      </c>
      <c r="C7" s="2" t="s">
        <v>1533</v>
      </c>
      <c r="D7" s="3">
        <v>-0.01</v>
      </c>
      <c r="E7" s="4">
        <v>50</v>
      </c>
      <c r="F7" s="2" t="s">
        <v>3</v>
      </c>
      <c r="G7" s="3">
        <v>-0.26</v>
      </c>
      <c r="H7" s="81" t="s">
        <v>435</v>
      </c>
      <c r="J7">
        <v>-26</v>
      </c>
    </row>
    <row r="8" spans="1:10" ht="15.75" thickBot="1">
      <c r="A8" s="11">
        <v>45507.80972222222</v>
      </c>
      <c r="B8" s="2" t="s">
        <v>1532</v>
      </c>
      <c r="C8" s="2" t="s">
        <v>1533</v>
      </c>
      <c r="D8" s="5">
        <v>0.01</v>
      </c>
      <c r="E8" s="4">
        <v>76</v>
      </c>
      <c r="F8" s="2" t="s">
        <v>5</v>
      </c>
      <c r="G8" s="3"/>
      <c r="H8" s="81"/>
    </row>
    <row r="9" spans="1:10" ht="15.75" thickBot="1">
      <c r="A9" s="11"/>
      <c r="B9" s="2"/>
      <c r="C9" s="2"/>
      <c r="D9" s="5"/>
      <c r="E9" s="4"/>
      <c r="F9" s="2"/>
      <c r="G9" s="3"/>
      <c r="H9" s="81"/>
    </row>
    <row r="10" spans="1:10" ht="15.75" thickBot="1">
      <c r="A10" s="11">
        <v>45538.579861111109</v>
      </c>
      <c r="B10" s="2" t="s">
        <v>1249</v>
      </c>
      <c r="C10" s="2" t="s">
        <v>1531</v>
      </c>
      <c r="D10" s="3">
        <v>-0.01</v>
      </c>
      <c r="E10" s="4">
        <v>100</v>
      </c>
      <c r="F10" s="2" t="s">
        <v>3</v>
      </c>
      <c r="G10" s="5">
        <v>0.15</v>
      </c>
      <c r="H10" s="81" t="s">
        <v>144</v>
      </c>
      <c r="J10">
        <v>15</v>
      </c>
    </row>
    <row r="11" spans="1:10" ht="15.75" thickBot="1">
      <c r="A11" s="11">
        <v>45538.491666666669</v>
      </c>
      <c r="B11" s="2" t="s">
        <v>1249</v>
      </c>
      <c r="C11" s="2" t="s">
        <v>1531</v>
      </c>
      <c r="D11" s="5">
        <v>0.01</v>
      </c>
      <c r="E11" s="4">
        <v>85</v>
      </c>
      <c r="F11" s="2" t="s">
        <v>5</v>
      </c>
      <c r="G11" s="3"/>
      <c r="H11" s="8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29"/>
  <sheetViews>
    <sheetView zoomScale="77" zoomScaleNormal="77" workbookViewId="0">
      <selection activeCell="J29" sqref="J29"/>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row r="3" spans="1:10" ht="15.75" thickBot="1"/>
    <row r="4" spans="1:10" ht="15.75" thickBot="1">
      <c r="A4" s="2" t="s">
        <v>1508</v>
      </c>
      <c r="B4" s="2" t="s">
        <v>1496</v>
      </c>
      <c r="C4" s="2" t="s">
        <v>176</v>
      </c>
      <c r="D4" s="3">
        <v>-0.01</v>
      </c>
      <c r="E4" s="4">
        <v>100</v>
      </c>
      <c r="F4" s="2" t="s">
        <v>3</v>
      </c>
      <c r="G4" s="5">
        <v>0.31</v>
      </c>
      <c r="H4" s="80" t="s">
        <v>144</v>
      </c>
      <c r="J4">
        <v>31</v>
      </c>
    </row>
    <row r="5" spans="1:10" ht="15.75" thickBot="1">
      <c r="A5" s="2" t="s">
        <v>1510</v>
      </c>
      <c r="B5" s="2" t="s">
        <v>1496</v>
      </c>
      <c r="C5" s="2" t="s">
        <v>176</v>
      </c>
      <c r="D5" s="5">
        <v>0.01</v>
      </c>
      <c r="E5" s="4">
        <v>69</v>
      </c>
      <c r="F5" s="2" t="s">
        <v>5</v>
      </c>
      <c r="H5" s="80"/>
    </row>
    <row r="6" spans="1:10" ht="15.75" thickBot="1">
      <c r="A6" s="2"/>
      <c r="B6" s="2"/>
      <c r="C6" s="2"/>
      <c r="D6" s="5"/>
      <c r="E6" s="4"/>
      <c r="F6" s="2"/>
      <c r="H6" s="80"/>
    </row>
    <row r="7" spans="1:10" ht="15.75" thickBot="1">
      <c r="A7" s="11">
        <v>45354.915277777778</v>
      </c>
      <c r="B7" s="2" t="s">
        <v>1496</v>
      </c>
      <c r="C7" s="2" t="s">
        <v>770</v>
      </c>
      <c r="D7" s="3">
        <v>-0.02</v>
      </c>
      <c r="E7" s="4">
        <v>0</v>
      </c>
      <c r="F7" s="2" t="s">
        <v>3</v>
      </c>
      <c r="G7" s="3">
        <v>-1.36</v>
      </c>
      <c r="H7" s="80" t="s">
        <v>144</v>
      </c>
      <c r="J7">
        <v>-68</v>
      </c>
    </row>
    <row r="8" spans="1:10" ht="15.75" thickBot="1">
      <c r="A8" s="11">
        <v>45354.79791666667</v>
      </c>
      <c r="B8" s="2" t="s">
        <v>1496</v>
      </c>
      <c r="C8" s="2" t="s">
        <v>770</v>
      </c>
      <c r="D8" s="5">
        <v>0.02</v>
      </c>
      <c r="E8" s="4">
        <v>68</v>
      </c>
      <c r="F8" s="2" t="s">
        <v>5</v>
      </c>
      <c r="G8" s="3"/>
      <c r="H8" s="80"/>
    </row>
    <row r="9" spans="1:10" ht="15.75" thickBot="1">
      <c r="A9" s="11"/>
      <c r="B9" s="2"/>
      <c r="C9" s="2"/>
      <c r="D9" s="5"/>
      <c r="E9" s="4"/>
      <c r="F9" s="2"/>
      <c r="G9" s="3"/>
      <c r="H9" s="80"/>
    </row>
    <row r="10" spans="1:10" ht="15.75" thickBot="1">
      <c r="A10" s="11">
        <v>45385.854166666664</v>
      </c>
      <c r="B10" s="2" t="s">
        <v>1496</v>
      </c>
      <c r="C10" s="2" t="s">
        <v>1497</v>
      </c>
      <c r="D10" s="3">
        <v>-0.01</v>
      </c>
      <c r="E10" s="4">
        <v>100</v>
      </c>
      <c r="F10" s="2" t="s">
        <v>3</v>
      </c>
      <c r="G10" s="5">
        <v>0.23</v>
      </c>
      <c r="H10" s="80" t="s">
        <v>144</v>
      </c>
      <c r="J10">
        <v>23</v>
      </c>
    </row>
    <row r="11" spans="1:10" ht="15.75" thickBot="1">
      <c r="A11" s="11">
        <v>45385.804166666669</v>
      </c>
      <c r="B11" s="2" t="s">
        <v>1496</v>
      </c>
      <c r="C11" s="2" t="s">
        <v>1497</v>
      </c>
      <c r="D11" s="5">
        <v>0.01</v>
      </c>
      <c r="E11" s="4">
        <v>77</v>
      </c>
      <c r="F11" s="2" t="s">
        <v>5</v>
      </c>
      <c r="G11" s="3"/>
      <c r="H11" s="80"/>
    </row>
    <row r="12" spans="1:10" ht="15.75" thickBot="1"/>
    <row r="13" spans="1:10" ht="15.75" thickBot="1">
      <c r="A13" s="11">
        <v>45476.788194444445</v>
      </c>
      <c r="B13" s="2" t="s">
        <v>1520</v>
      </c>
      <c r="C13" s="2" t="s">
        <v>1535</v>
      </c>
      <c r="D13" s="3">
        <v>-0.01</v>
      </c>
      <c r="E13" s="4">
        <v>100</v>
      </c>
      <c r="F13" s="2" t="s">
        <v>3</v>
      </c>
      <c r="G13" s="5">
        <v>0.47</v>
      </c>
      <c r="H13" s="81" t="s">
        <v>1150</v>
      </c>
      <c r="J13">
        <v>47</v>
      </c>
    </row>
    <row r="14" spans="1:10" ht="15.75" thickBot="1">
      <c r="A14" s="11">
        <v>45476.703472222223</v>
      </c>
      <c r="B14" s="2" t="s">
        <v>1520</v>
      </c>
      <c r="C14" s="2" t="s">
        <v>1535</v>
      </c>
      <c r="D14" s="5">
        <v>0.01</v>
      </c>
      <c r="E14" s="4">
        <v>53</v>
      </c>
      <c r="F14" s="2" t="s">
        <v>5</v>
      </c>
      <c r="G14" s="3"/>
      <c r="H14" s="81"/>
    </row>
    <row r="15" spans="1:10" ht="15.75" thickBot="1">
      <c r="A15" s="11"/>
      <c r="B15" s="2"/>
      <c r="C15" s="2"/>
      <c r="D15" s="5"/>
      <c r="E15" s="4"/>
      <c r="F15" s="2"/>
      <c r="G15" s="3"/>
      <c r="H15" s="81"/>
    </row>
    <row r="16" spans="1:10" ht="15.75" thickBot="1">
      <c r="A16" s="11">
        <v>45507.740277777775</v>
      </c>
      <c r="B16" s="2" t="s">
        <v>1520</v>
      </c>
      <c r="C16" s="2" t="s">
        <v>1534</v>
      </c>
      <c r="D16" s="3">
        <v>-0.01</v>
      </c>
      <c r="E16" s="4">
        <v>100</v>
      </c>
      <c r="F16" s="2" t="s">
        <v>3</v>
      </c>
      <c r="G16" s="5">
        <v>0.35</v>
      </c>
      <c r="H16" s="81" t="s">
        <v>142</v>
      </c>
      <c r="J16">
        <v>35</v>
      </c>
    </row>
    <row r="17" spans="1:10" ht="15.75" thickBot="1">
      <c r="A17" s="11">
        <v>45507.696527777778</v>
      </c>
      <c r="B17" s="2" t="s">
        <v>1520</v>
      </c>
      <c r="C17" s="2" t="s">
        <v>1534</v>
      </c>
      <c r="D17" s="5">
        <v>0.01</v>
      </c>
      <c r="E17" s="4">
        <v>65</v>
      </c>
      <c r="F17" s="2" t="s">
        <v>5</v>
      </c>
      <c r="G17" s="3"/>
      <c r="H17" s="81"/>
    </row>
    <row r="18" spans="1:10" ht="15.75" thickBot="1">
      <c r="A18" s="11"/>
      <c r="B18" s="2"/>
      <c r="C18" s="2"/>
      <c r="D18" s="5"/>
      <c r="E18" s="4"/>
      <c r="F18" s="2"/>
      <c r="G18" s="3"/>
      <c r="H18" s="81"/>
    </row>
    <row r="19" spans="1:10" ht="15.75" thickBot="1">
      <c r="A19" s="11">
        <v>45538.664583333331</v>
      </c>
      <c r="B19" s="2" t="s">
        <v>1496</v>
      </c>
      <c r="C19" s="2" t="s">
        <v>1530</v>
      </c>
      <c r="D19" s="3">
        <v>-0.01</v>
      </c>
      <c r="E19" s="4">
        <v>0</v>
      </c>
      <c r="F19" s="2" t="s">
        <v>3</v>
      </c>
      <c r="G19" s="3">
        <v>-0.65</v>
      </c>
      <c r="H19" s="81" t="s">
        <v>245</v>
      </c>
      <c r="J19">
        <v>-65</v>
      </c>
    </row>
    <row r="20" spans="1:10" ht="15.75" thickBot="1">
      <c r="A20" s="11">
        <v>45538.588888888888</v>
      </c>
      <c r="B20" s="2" t="s">
        <v>1496</v>
      </c>
      <c r="C20" s="2" t="s">
        <v>1530</v>
      </c>
      <c r="D20" s="5">
        <v>0.01</v>
      </c>
      <c r="E20" s="4">
        <v>65</v>
      </c>
      <c r="F20" s="2" t="s">
        <v>5</v>
      </c>
      <c r="G20" s="3"/>
      <c r="H20" s="81"/>
    </row>
    <row r="21" spans="1:10" ht="15.75" thickBot="1">
      <c r="A21" s="11"/>
      <c r="B21" s="2"/>
      <c r="C21" s="2"/>
      <c r="D21" s="5"/>
      <c r="E21" s="4"/>
      <c r="F21" s="2"/>
      <c r="G21" s="3"/>
      <c r="H21" s="81"/>
    </row>
    <row r="22" spans="1:10" ht="15.75" thickBot="1">
      <c r="A22" s="11">
        <v>45568.799305555556</v>
      </c>
      <c r="B22" s="2" t="s">
        <v>1496</v>
      </c>
      <c r="C22" s="2" t="s">
        <v>1527</v>
      </c>
      <c r="D22" s="3">
        <v>-0.01</v>
      </c>
      <c r="E22" s="4">
        <v>74</v>
      </c>
      <c r="F22" s="2" t="s">
        <v>45</v>
      </c>
      <c r="G22" s="5">
        <v>0.02</v>
      </c>
      <c r="H22" s="81" t="s">
        <v>435</v>
      </c>
      <c r="J22">
        <v>2</v>
      </c>
    </row>
    <row r="23" spans="1:10" ht="15.75" thickBot="1">
      <c r="A23" s="11">
        <v>45568.75</v>
      </c>
      <c r="B23" s="2" t="s">
        <v>1496</v>
      </c>
      <c r="C23" s="2" t="s">
        <v>1527</v>
      </c>
      <c r="D23" s="5">
        <v>0.01</v>
      </c>
      <c r="E23" s="4">
        <v>72</v>
      </c>
      <c r="F23" s="2" t="s">
        <v>5</v>
      </c>
      <c r="G23" s="3"/>
      <c r="H23" s="81"/>
    </row>
    <row r="24" spans="1:10" ht="15.75" thickBot="1">
      <c r="A24" s="11"/>
      <c r="B24" s="2"/>
      <c r="C24" s="2"/>
      <c r="D24" s="5"/>
      <c r="E24" s="4"/>
      <c r="F24" s="2"/>
      <c r="G24" s="3"/>
      <c r="H24" s="81"/>
    </row>
    <row r="25" spans="1:10" ht="15.75" thickBot="1">
      <c r="A25" s="11">
        <v>45629.915972222225</v>
      </c>
      <c r="B25" s="2" t="s">
        <v>1496</v>
      </c>
      <c r="C25" s="2" t="s">
        <v>1526</v>
      </c>
      <c r="D25" s="3">
        <v>-0.02</v>
      </c>
      <c r="E25" s="4">
        <v>0</v>
      </c>
      <c r="F25" s="2" t="s">
        <v>3</v>
      </c>
      <c r="G25" s="3">
        <v>-1.46</v>
      </c>
      <c r="H25" s="81" t="s">
        <v>1150</v>
      </c>
      <c r="J25">
        <v>-73</v>
      </c>
    </row>
    <row r="26" spans="1:10" ht="15.75" thickBot="1">
      <c r="A26" s="11">
        <v>45629.819444444445</v>
      </c>
      <c r="B26" s="2" t="s">
        <v>1496</v>
      </c>
      <c r="C26" s="2" t="s">
        <v>1526</v>
      </c>
      <c r="D26" s="5">
        <v>0.02</v>
      </c>
      <c r="E26" s="4">
        <v>73</v>
      </c>
      <c r="F26" s="2" t="s">
        <v>5</v>
      </c>
      <c r="G26" s="3"/>
      <c r="H26" s="81"/>
    </row>
    <row r="27" spans="1:10" ht="15.75" thickBot="1">
      <c r="A27" s="11"/>
      <c r="B27" s="2"/>
      <c r="C27" s="2"/>
      <c r="D27" s="5"/>
      <c r="E27" s="4"/>
      <c r="F27" s="2"/>
      <c r="G27" s="3"/>
      <c r="H27" s="81"/>
    </row>
    <row r="28" spans="1:10" ht="15.75" thickBot="1">
      <c r="A28" s="2" t="s">
        <v>1519</v>
      </c>
      <c r="B28" s="2" t="s">
        <v>1520</v>
      </c>
      <c r="C28" s="2" t="s">
        <v>1521</v>
      </c>
      <c r="D28" s="3">
        <v>-0.01</v>
      </c>
      <c r="E28" s="4">
        <v>100</v>
      </c>
      <c r="F28" s="2" t="s">
        <v>3</v>
      </c>
      <c r="G28" s="5">
        <v>0.31</v>
      </c>
      <c r="H28" s="81" t="s">
        <v>328</v>
      </c>
      <c r="J28">
        <v>31</v>
      </c>
    </row>
    <row r="29" spans="1:10" ht="15.75" thickBot="1">
      <c r="A29" s="2" t="s">
        <v>1522</v>
      </c>
      <c r="B29" s="2" t="s">
        <v>1520</v>
      </c>
      <c r="C29" s="2" t="s">
        <v>1521</v>
      </c>
      <c r="D29" s="5">
        <v>0.01</v>
      </c>
      <c r="E29" s="4">
        <v>69</v>
      </c>
      <c r="F29" s="2" t="s">
        <v>5</v>
      </c>
      <c r="G29" s="3"/>
      <c r="H29" s="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36"/>
  <sheetViews>
    <sheetView topLeftCell="A7" zoomScale="77" zoomScaleNormal="77" workbookViewId="0">
      <selection activeCell="J36" sqref="J36"/>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0"/>
  <sheetViews>
    <sheetView zoomScale="80" zoomScaleNormal="80" workbookViewId="0">
      <selection activeCell="B2" sqref="B2:B10"/>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B4"/>
  <sheetViews>
    <sheetView workbookViewId="0">
      <selection activeCell="K10" sqref="K10"/>
    </sheetView>
  </sheetViews>
  <sheetFormatPr defaultRowHeight="15"/>
  <cols>
    <col min="1" max="1" width="14.42578125" customWidth="1"/>
  </cols>
  <sheetData>
    <row r="1" spans="1:2">
      <c r="A1" t="s">
        <v>149</v>
      </c>
      <c r="B1" t="s">
        <v>147</v>
      </c>
    </row>
    <row r="2" spans="1:2">
      <c r="A2" t="s">
        <v>150</v>
      </c>
      <c r="B2">
        <v>2</v>
      </c>
    </row>
    <row r="3" spans="1:2">
      <c r="A3" t="s">
        <v>1307</v>
      </c>
      <c r="B3">
        <v>10</v>
      </c>
    </row>
    <row r="4" spans="1:2">
      <c r="A4" t="s">
        <v>1444</v>
      </c>
      <c r="B4">
        <v>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82" t="s">
        <v>841</v>
      </c>
      <c r="E33" s="82"/>
      <c r="F33" s="82"/>
      <c r="G33" s="82"/>
      <c r="H33" s="82"/>
      <c r="I33" s="82"/>
      <c r="J33" s="82"/>
      <c r="K33" s="82"/>
      <c r="L33" s="82"/>
    </row>
    <row r="34" spans="1:12">
      <c r="A34" t="s">
        <v>842</v>
      </c>
      <c r="B34" t="s">
        <v>843</v>
      </c>
      <c r="C34" s="82" t="s">
        <v>844</v>
      </c>
      <c r="D34" s="82"/>
      <c r="E34" s="82"/>
      <c r="F34" s="82"/>
      <c r="G34" s="82"/>
      <c r="H34" s="82"/>
    </row>
  </sheetData>
  <mergeCells count="2">
    <mergeCell ref="D33:L33"/>
    <mergeCell ref="C34:H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X41"/>
  <sheetViews>
    <sheetView tabSelected="1" zoomScale="75" zoomScaleNormal="75" workbookViewId="0">
      <selection activeCell="A27" sqref="A27:XFD27"/>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24" ht="15.75" thickBot="1">
      <c r="C1" s="76" t="s">
        <v>1</v>
      </c>
      <c r="F1" s="76" t="s">
        <v>1158</v>
      </c>
      <c r="I1" s="76" t="s">
        <v>20</v>
      </c>
      <c r="L1" s="76" t="s">
        <v>1173</v>
      </c>
      <c r="O1" s="77" t="s">
        <v>1246</v>
      </c>
      <c r="R1" s="76" t="s">
        <v>1247</v>
      </c>
      <c r="U1" s="76" t="s">
        <v>1275</v>
      </c>
      <c r="X1" s="76" t="s">
        <v>1306</v>
      </c>
    </row>
    <row r="2" spans="1:24">
      <c r="B2" t="s">
        <v>1157</v>
      </c>
      <c r="E2" t="s">
        <v>1157</v>
      </c>
      <c r="H2" t="s">
        <v>1157</v>
      </c>
      <c r="K2" t="s">
        <v>1157</v>
      </c>
      <c r="N2" t="s">
        <v>1157</v>
      </c>
      <c r="Q2" t="s">
        <v>1157</v>
      </c>
      <c r="T2" t="s">
        <v>1157</v>
      </c>
      <c r="W2" t="s">
        <v>1157</v>
      </c>
    </row>
    <row r="3" spans="1:24">
      <c r="A3" t="s">
        <v>143</v>
      </c>
      <c r="B3">
        <f>COUNTIF('Total Goals'!$H$2:$H$1000013,"=" &amp;A3)</f>
        <v>7</v>
      </c>
      <c r="C3">
        <f>SUMIF('Total Goals'!$H$2:$H$1000013,"=" &amp;A3,'Total Goals'!$J$2:$J$1000013)</f>
        <v>-8.0500000000000007</v>
      </c>
      <c r="E3">
        <f>COUNTIF(CornersSQ!$H$2:$H$1000044,"=" &amp;A3)</f>
        <v>2</v>
      </c>
      <c r="F3">
        <f>SUMIF(CornersSQ!$H$2:$H$1000044,"=" &amp;A3,CornersSQ!$J$2:$J$1000044)</f>
        <v>-10</v>
      </c>
      <c r="H3">
        <f>COUNTIF(Bookings!$H$2:$H$1000008,"=" &amp;A3)</f>
        <v>0</v>
      </c>
      <c r="I3">
        <f>SUMIF(Bookings!$H$2:$H$1000008,"=" &amp;A3,Bookings!$J$2:$J$1000008)</f>
        <v>0</v>
      </c>
      <c r="K3">
        <f>COUNTIF(MatchP!$H$2:$H$1000006,"=" &amp;A3)</f>
        <v>0</v>
      </c>
      <c r="L3">
        <f>SUMIF(MatchP!$H$2:$H$1000006,"=" &amp;A3,MatchP!$J$2:$J$1000006)</f>
        <v>0</v>
      </c>
      <c r="N3">
        <f>COUNTIF(Goals100Indices!$H$2:$H$1000009,"=" &amp;A3)</f>
        <v>0</v>
      </c>
      <c r="O3">
        <f>SUMIF(Goals100Indices!$H$2:$H$1000009,"=" &amp;A3,Goals100Indices!$J$2:$J$1000009)</f>
        <v>0</v>
      </c>
      <c r="Q3">
        <f>COUNTIF(Corner100Indices!$H$2:$H$1000004,"=" &amp;A3)</f>
        <v>0</v>
      </c>
      <c r="R3">
        <f>SUMIF(Corner100Indices!$H$2:$H$1000004,"=" &amp;A3,Corner100Indices!$J$2:$J$1000004)</f>
        <v>0</v>
      </c>
      <c r="T3">
        <f>COUNTIF(CustomBet!$H$2:$H$1000009,"=" &amp;A3)</f>
        <v>0</v>
      </c>
      <c r="U3">
        <f>SUMIF(CustomBet!$H$2:$H$1000009,"=" &amp;A3,CustomBet!$J$2:$J$1000009)</f>
        <v>0</v>
      </c>
      <c r="W3">
        <f>COUNTIF(CrossBookings!$H$2:$H$1000020,"=" &amp;A3)</f>
        <v>0</v>
      </c>
      <c r="X3">
        <f>SUMIF(CrossBookings!$H$2:$H$1000020,"=" &amp;A3,CrossBookings!$J$2:$J$1000020)</f>
        <v>0</v>
      </c>
    </row>
    <row r="4" spans="1:24">
      <c r="A4" t="s">
        <v>435</v>
      </c>
      <c r="B4">
        <f>COUNTIF('Total Goals'!$H$2:$H$1000013,"=" &amp;A4)</f>
        <v>24</v>
      </c>
      <c r="C4">
        <f>SUMIF('Total Goals'!$H$2:$H$1000013,"=" &amp;A4,'Total Goals'!$J$2:$J$1000013)</f>
        <v>-2.5</v>
      </c>
      <c r="E4" s="79">
        <f>COUNTIF(CornersSQ!$H$2:$H$1000044,"=" &amp;A4)</f>
        <v>31</v>
      </c>
      <c r="F4" s="79">
        <f>SUMIF(CornersSQ!$H$2:$H$1000044,"=" &amp;A4,CornersSQ!$J$2:$J$1000044)</f>
        <v>133</v>
      </c>
      <c r="H4">
        <f>COUNTIF(Bookings!$H$2:$H$1000008,"=" &amp;A4)</f>
        <v>3</v>
      </c>
      <c r="I4">
        <f>SUMIF(Bookings!$H$2:$H$1000008,"=" &amp;A4,Bookings!$J$2:$J$1000008)</f>
        <v>-88</v>
      </c>
      <c r="K4">
        <f>COUNTIF(MatchP!$H$2:$H$1000006,"=" &amp;A4)</f>
        <v>5</v>
      </c>
      <c r="L4">
        <f>SUMIF(MatchP!$H$2:$H$1000006,"=" &amp;A4,MatchP!$J$2:$J$1000006)</f>
        <v>-15</v>
      </c>
      <c r="N4">
        <f>COUNTIF(Goals100Indices!$H$2:$H$1000009,"=" &amp;A4)</f>
        <v>1</v>
      </c>
      <c r="O4">
        <f>SUMIF(Goals100Indices!$H$2:$H$1000009,"=" &amp;A4,Goals100Indices!$J$2:$J$1000009)</f>
        <v>2</v>
      </c>
      <c r="Q4">
        <f>COUNTIF(Corner100Indices!$H$2:$H$1000004,"=" &amp;A4)</f>
        <v>2</v>
      </c>
      <c r="R4">
        <f>SUMIF(Corner100Indices!$H$2:$H$1000004,"=" &amp;A4,Corner100Indices!$J$2:$J$1000004)</f>
        <v>-3</v>
      </c>
      <c r="T4">
        <f>COUNTIF(CustomBet!$H$2:$H$1000009,"=" &amp;A4)</f>
        <v>0</v>
      </c>
      <c r="U4">
        <f>SUMIF(CustomBet!$H$2:$H$1000009,"=" &amp;A4,CustomBet!$J$2:$J$1000009)</f>
        <v>0</v>
      </c>
      <c r="W4">
        <f>COUNTIF(CrossBookings!$H$2:$H$1000020,"=" &amp;A4)</f>
        <v>2</v>
      </c>
      <c r="X4">
        <f>SUMIF(CrossBookings!$H$2:$H$1000020,"=" &amp;A4,CrossBookings!$J$2:$J$1000020)</f>
        <v>-245</v>
      </c>
    </row>
    <row r="5" spans="1:24">
      <c r="A5" t="s">
        <v>436</v>
      </c>
      <c r="B5">
        <f>COUNTIF('Total Goals'!$H$2:$H$1000013,"=" &amp;A5)</f>
        <v>17</v>
      </c>
      <c r="C5">
        <f>SUMIF('Total Goals'!$H$2:$H$1000013,"=" &amp;A5,'Total Goals'!$J$2:$J$1000013)</f>
        <v>-3.9</v>
      </c>
      <c r="E5">
        <f>COUNTIF(CornersSQ!$H$2:$H$1000044,"=" &amp;A5)</f>
        <v>25</v>
      </c>
      <c r="F5">
        <f>SUMIF(CornersSQ!$H$2:$H$1000044,"=" &amp;A5,CornersSQ!$J$2:$J$1000044)</f>
        <v>-492</v>
      </c>
      <c r="H5">
        <f>COUNTIF(Bookings!$H$2:$H$1000008,"=" &amp;A5)</f>
        <v>1</v>
      </c>
      <c r="I5">
        <f>SUMIF(Bookings!$H$2:$H$1000008,"=" &amp;A5,Bookings!$J$2:$J$1000008)</f>
        <v>30</v>
      </c>
      <c r="K5">
        <f>COUNTIF(MatchP!$H$2:$H$1000006,"=" &amp;A5)</f>
        <v>0</v>
      </c>
      <c r="L5">
        <f>SUMIF(MatchP!$H$2:$H$1000006,"=" &amp;A5,MatchP!$J$2:$J$1000006)</f>
        <v>0</v>
      </c>
      <c r="N5">
        <f>COUNTIF(Goals100Indices!$H$2:$H$1000009,"=" &amp;A5)</f>
        <v>0</v>
      </c>
      <c r="O5">
        <f>SUMIF(Goals100Indices!$H$2:$H$1000009,"=" &amp;A5,Goals100Indices!$J$2:$J$1000009)</f>
        <v>0</v>
      </c>
      <c r="Q5">
        <f>COUNTIF(Corner100Indices!$H$2:$H$1000004,"=" &amp;A5)</f>
        <v>0</v>
      </c>
      <c r="R5">
        <f>SUMIF(Corner100Indices!$H$2:$H$1000004,"=" &amp;A5,Corner100Indices!$J$2:$J$1000004)</f>
        <v>0</v>
      </c>
      <c r="T5">
        <f>COUNTIF(CustomBet!$H$2:$H$1000009,"=" &amp;A5)</f>
        <v>0</v>
      </c>
      <c r="U5">
        <f>SUMIF(CustomBet!$H$2:$H$1000009,"=" &amp;A5,CustomBet!$J$2:$J$1000009)</f>
        <v>0</v>
      </c>
      <c r="W5">
        <f>COUNTIF(CrossBookings!$H$2:$H$1000020,"=" &amp;A5)</f>
        <v>0</v>
      </c>
      <c r="X5">
        <f>SUMIF(CrossBookings!$H$2:$H$1000020,"=" &amp;A5,CrossBookings!$J$2:$J$1000020)</f>
        <v>0</v>
      </c>
    </row>
    <row r="6" spans="1:24">
      <c r="A6" s="79" t="s">
        <v>144</v>
      </c>
      <c r="B6" s="79">
        <f>COUNTIF('Total Goals'!$H$2:$H$1000013,"=" &amp;A6)</f>
        <v>33</v>
      </c>
      <c r="C6" s="79">
        <f>SUMIF('Total Goals'!$H$2:$H$1000013,"=" &amp;A6,'Total Goals'!$J$2:$J$1000013)</f>
        <v>1.5000000000000007</v>
      </c>
      <c r="E6">
        <f>COUNTIF(CornersSQ!$H$2:$H$1000044,"=" &amp;A6)</f>
        <v>68</v>
      </c>
      <c r="F6">
        <f>SUMIF(CornersSQ!$H$2:$H$1000044,"=" &amp;A6,CornersSQ!$J$2:$J$1000044)</f>
        <v>-633</v>
      </c>
      <c r="H6">
        <f>COUNTIF(Bookings!$H$2:$H$1000008,"=" &amp;A6)</f>
        <v>26</v>
      </c>
      <c r="I6">
        <f>SUMIF(Bookings!$H$2:$H$1000008,"=" &amp;A6,Bookings!$J$2:$J$1000008)</f>
        <v>-9</v>
      </c>
      <c r="K6" s="79">
        <f>COUNTIF(MatchP!$H$2:$H$1000006,"=" &amp;A6)</f>
        <v>11</v>
      </c>
      <c r="L6" s="79">
        <f>SUMIF(MatchP!$H$2:$H$1000006,"=" &amp;A6,MatchP!$J$2:$J$1000006)</f>
        <v>59</v>
      </c>
      <c r="N6">
        <f>COUNTIF(Goals100Indices!$H$2:$H$1000009,"=" &amp;A6)</f>
        <v>4</v>
      </c>
      <c r="O6">
        <f>SUMIF(Goals100Indices!$H$2:$H$1000009,"=" &amp;A6,Goals100Indices!$J$2:$J$1000009)</f>
        <v>-53</v>
      </c>
      <c r="Q6">
        <f>COUNTIF(Corner100Indices!$H$2:$H$1000004,"=" &amp;A6)</f>
        <v>2</v>
      </c>
      <c r="R6">
        <f>SUMIF(Corner100Indices!$H$2:$H$1000004,"=" &amp;A6,Corner100Indices!$J$2:$J$1000004)</f>
        <v>-59</v>
      </c>
      <c r="T6">
        <f>COUNTIF(CustomBet!$H$2:$H$1000009,"=" &amp;A6)</f>
        <v>6</v>
      </c>
      <c r="U6">
        <f>SUMIF(CustomBet!$H$2:$H$1000009,"=" &amp;A6,CustomBet!$J$2:$J$1000009)</f>
        <v>-50</v>
      </c>
      <c r="W6">
        <f>COUNTIF(CrossBookings!$H$2:$H$1000020,"=" &amp;A6)</f>
        <v>1</v>
      </c>
      <c r="X6">
        <f>SUMIF(CrossBookings!$H$2:$H$1000020,"=" &amp;A6,CrossBookings!$J$2:$J$1000020)</f>
        <v>275</v>
      </c>
    </row>
    <row r="7" spans="1:24">
      <c r="A7" t="s">
        <v>22</v>
      </c>
      <c r="B7">
        <f>COUNTIF('Total Goals'!$H$2:$H$1000013,"=" &amp;A7)</f>
        <v>3</v>
      </c>
      <c r="C7">
        <f>SUMIF('Total Goals'!$H$2:$H$1000013,"=" &amp;A7,'Total Goals'!$J$2:$J$1000013)</f>
        <v>-0.85000000000000031</v>
      </c>
      <c r="E7">
        <f>COUNTIF(CornersSQ!$H$2:$H$1000044,"=" &amp;A7)</f>
        <v>12</v>
      </c>
      <c r="F7">
        <f>SUMIF(CornersSQ!$H$2:$H$1000044,"=" &amp;A7,CornersSQ!$J$2:$J$1000044)</f>
        <v>137</v>
      </c>
      <c r="H7">
        <f>COUNTIF(Bookings!$H$2:$H$1000008,"=" &amp;A7)</f>
        <v>3</v>
      </c>
      <c r="I7">
        <f>SUMIF(Bookings!$H$2:$H$1000008,"=" &amp;A7,Bookings!$J$2:$J$1000008)</f>
        <v>-48</v>
      </c>
      <c r="K7">
        <f>COUNTIF(MatchP!$H$2:$H$1000006,"=" &amp;A7)</f>
        <v>1</v>
      </c>
      <c r="L7">
        <f>SUMIF(MatchP!$H$2:$H$1000006,"=" &amp;A7,MatchP!$J$2:$J$1000006)</f>
        <v>-3</v>
      </c>
      <c r="N7">
        <f>COUNTIF(Goals100Indices!$H$2:$H$1000009,"=" &amp;A7)</f>
        <v>0</v>
      </c>
      <c r="O7">
        <f>SUMIF(Goals100Indices!$H$2:$H$1000009,"=" &amp;A7,Goals100Indices!$J$2:$J$1000009)</f>
        <v>0</v>
      </c>
      <c r="Q7">
        <f>COUNTIF(Corner100Indices!$H$2:$H$1000004,"=" &amp;A7)</f>
        <v>0</v>
      </c>
      <c r="R7">
        <f>SUMIF(Corner100Indices!$H$2:$H$1000004,"=" &amp;A7,Corner100Indices!$J$2:$J$1000004)</f>
        <v>0</v>
      </c>
      <c r="T7">
        <f>COUNTIF(CustomBet!$H$2:$H$1000009,"=" &amp;A7)</f>
        <v>0</v>
      </c>
      <c r="U7">
        <f>SUMIF(CustomBet!$H$2:$H$1000009,"=" &amp;A7,CustomBet!$J$2:$J$1000009)</f>
        <v>0</v>
      </c>
      <c r="W7">
        <f>COUNTIF(CrossBookings!$H$2:$H$1000020,"=" &amp;A7)</f>
        <v>0</v>
      </c>
      <c r="X7">
        <f>SUMIF(CrossBookings!$H$2:$H$1000020,"=" &amp;A7,CrossBookings!$J$2:$J$1000020)</f>
        <v>0</v>
      </c>
    </row>
    <row r="8" spans="1:24">
      <c r="A8" t="s">
        <v>1154</v>
      </c>
      <c r="B8">
        <f>COUNTIF('Total Goals'!$H$2:$H$1000013,"=" &amp;A8)</f>
        <v>0</v>
      </c>
      <c r="C8">
        <f>SUMIF('Total Goals'!$H$2:$H$1000013,"=" &amp;A8,'Total Goals'!$J$2:$J$1000013)</f>
        <v>0</v>
      </c>
      <c r="E8">
        <f>COUNTIF(CornersSQ!$H$2:$H$1000044,"=" &amp;A8)</f>
        <v>0</v>
      </c>
      <c r="F8">
        <f>SUMIF(CornersSQ!$H$2:$H$1000044,"=" &amp;A8,CornersSQ!$J$2:$J$1000044)</f>
        <v>0</v>
      </c>
      <c r="H8">
        <f>COUNTIF(Bookings!$H$2:$H$1000008,"=" &amp;A8)</f>
        <v>0</v>
      </c>
      <c r="I8">
        <f>SUMIF(Bookings!$H$2:$H$1000008,"=" &amp;A8,Bookings!$J$2:$J$1000008)</f>
        <v>0</v>
      </c>
      <c r="K8">
        <f>COUNTIF(MatchP!$H$2:$H$1000006,"=" &amp;A8)</f>
        <v>0</v>
      </c>
      <c r="L8">
        <f>SUMIF(MatchP!$H$2:$H$1000006,"=" &amp;A8,MatchP!$J$2:$J$1000006)</f>
        <v>0</v>
      </c>
      <c r="N8">
        <f>COUNTIF(Goals100Indices!$H$2:$H$1000009,"=" &amp;A8)</f>
        <v>0</v>
      </c>
      <c r="O8">
        <f>SUMIF(Goals100Indices!$H$2:$H$1000009,"=" &amp;A8,Goals100Indices!$J$2:$J$1000009)</f>
        <v>0</v>
      </c>
      <c r="Q8">
        <f>COUNTIF(Corner100Indices!$H$2:$H$1000004,"=" &amp;A8)</f>
        <v>0</v>
      </c>
      <c r="R8">
        <f>SUMIF(Corner100Indices!$H$2:$H$1000004,"=" &amp;A8,Corner100Indices!$J$2:$J$1000004)</f>
        <v>0</v>
      </c>
      <c r="T8">
        <f>COUNTIF(CustomBet!$H$2:$H$1000009,"=" &amp;A8)</f>
        <v>0</v>
      </c>
      <c r="U8">
        <f>SUMIF(CustomBet!$H$2:$H$1000009,"=" &amp;A8,CustomBet!$J$2:$J$1000009)</f>
        <v>0</v>
      </c>
      <c r="W8">
        <f>COUNTIF(CrossBookings!$H$2:$H$1000020,"=" &amp;A8)</f>
        <v>0</v>
      </c>
      <c r="X8">
        <f>SUMIF(CrossBookings!$H$2:$H$1000020,"=" &amp;A8,CrossBookings!$J$2:$J$1000020)</f>
        <v>0</v>
      </c>
    </row>
    <row r="9" spans="1:24">
      <c r="A9" t="s">
        <v>329</v>
      </c>
      <c r="B9">
        <f>COUNTIF('Total Goals'!$H$2:$H$1000013,"=" &amp;A9)</f>
        <v>0</v>
      </c>
      <c r="C9">
        <f>SUMIF('Total Goals'!$H$2:$H$1000013,"=" &amp;A9,'Total Goals'!$J$2:$J$1000013)</f>
        <v>0</v>
      </c>
      <c r="E9">
        <f>COUNTIF(CornersSQ!$H$2:$H$1000044,"=" &amp;A9)</f>
        <v>0</v>
      </c>
      <c r="F9">
        <f>SUMIF(CornersSQ!$H$2:$H$1000044,"=" &amp;A9,CornersSQ!$J$2:$J$1000044)</f>
        <v>0</v>
      </c>
      <c r="H9">
        <f>COUNTIF(Bookings!$H$2:$H$1000008,"=" &amp;A9)</f>
        <v>0</v>
      </c>
      <c r="I9">
        <f>SUMIF(Bookings!$H$2:$H$1000008,"=" &amp;A9,Bookings!$J$2:$J$1000008)</f>
        <v>0</v>
      </c>
      <c r="K9">
        <f>COUNTIF(MatchP!$H$2:$H$1000006,"=" &amp;A9)</f>
        <v>0</v>
      </c>
      <c r="L9">
        <f>SUMIF(MatchP!$H$2:$H$1000006,"=" &amp;A9,MatchP!$J$2:$J$1000006)</f>
        <v>0</v>
      </c>
      <c r="N9">
        <f>COUNTIF(Goals100Indices!$H$2:$H$1000009,"=" &amp;A9)</f>
        <v>0</v>
      </c>
      <c r="O9">
        <f>SUMIF(Goals100Indices!$H$2:$H$1000009,"=" &amp;A9,Goals100Indices!$J$2:$J$1000009)</f>
        <v>0</v>
      </c>
      <c r="Q9">
        <f>COUNTIF(Corner100Indices!$H$2:$H$1000004,"=" &amp;A9)</f>
        <v>0</v>
      </c>
      <c r="R9">
        <f>SUMIF(Corner100Indices!$H$2:$H$1000004,"=" &amp;A9,Corner100Indices!$J$2:$J$1000004)</f>
        <v>0</v>
      </c>
      <c r="T9">
        <f>COUNTIF(CustomBet!$H$2:$H$1000009,"=" &amp;A9)</f>
        <v>0</v>
      </c>
      <c r="U9">
        <f>SUMIF(CustomBet!$H$2:$H$1000009,"=" &amp;A9,CustomBet!$J$2:$J$1000009)</f>
        <v>0</v>
      </c>
      <c r="W9">
        <f>COUNTIF(CrossBookings!$H$2:$H$1000020,"=" &amp;A9)</f>
        <v>0</v>
      </c>
      <c r="X9">
        <f>SUMIF(CrossBookings!$H$2:$H$1000020,"=" &amp;A9,CrossBookings!$J$2:$J$1000020)</f>
        <v>0</v>
      </c>
    </row>
    <row r="10" spans="1:24">
      <c r="A10" t="s">
        <v>330</v>
      </c>
      <c r="B10">
        <f>COUNTIF('Total Goals'!$H$2:$H$1000013,"=" &amp;A10)</f>
        <v>1</v>
      </c>
      <c r="C10">
        <f>SUMIF('Total Goals'!$H$2:$H$1000013,"=" &amp;A10,'Total Goals'!$J$2:$J$1000013)</f>
        <v>-0.45</v>
      </c>
      <c r="E10">
        <f>COUNTIF(CornersSQ!$H$2:$H$1000044,"=" &amp;A10)</f>
        <v>0</v>
      </c>
      <c r="F10">
        <f>SUMIF(CornersSQ!$H$2:$H$1000044,"=" &amp;A10,CornersSQ!$J$2:$J$1000044)</f>
        <v>0</v>
      </c>
      <c r="H10">
        <f>COUNTIF(Bookings!$H$2:$H$1000008,"=" &amp;A10)</f>
        <v>0</v>
      </c>
      <c r="I10">
        <f>SUMIF(Bookings!$H$2:$H$1000008,"=" &amp;A10,Bookings!$J$2:$J$1000008)</f>
        <v>0</v>
      </c>
      <c r="K10">
        <f>COUNTIF(MatchP!$H$2:$H$1000006,"=" &amp;A10)</f>
        <v>0</v>
      </c>
      <c r="L10">
        <f>SUMIF(MatchP!$H$2:$H$1000006,"=" &amp;A10,MatchP!$J$2:$J$1000006)</f>
        <v>0</v>
      </c>
      <c r="N10">
        <f>COUNTIF(Goals100Indices!$H$2:$H$1000009,"=" &amp;A10)</f>
        <v>0</v>
      </c>
      <c r="O10">
        <f>SUMIF(Goals100Indices!$H$2:$H$1000009,"=" &amp;A10,Goals100Indices!$J$2:$J$1000009)</f>
        <v>0</v>
      </c>
      <c r="Q10">
        <f>COUNTIF(Corner100Indices!$H$2:$H$1000004,"=" &amp;A10)</f>
        <v>0</v>
      </c>
      <c r="R10">
        <f>SUMIF(Corner100Indices!$H$2:$H$1000004,"=" &amp;A10,Corner100Indices!$J$2:$J$1000004)</f>
        <v>0</v>
      </c>
      <c r="T10">
        <f>COUNTIF(CustomBet!$H$2:$H$1000009,"=" &amp;A10)</f>
        <v>0</v>
      </c>
      <c r="U10">
        <f>SUMIF(CustomBet!$H$2:$H$1000009,"=" &amp;A10,CustomBet!$J$2:$J$1000009)</f>
        <v>0</v>
      </c>
      <c r="W10">
        <f>COUNTIF(CrossBookings!$H$2:$H$1000020,"=" &amp;A10)</f>
        <v>0</v>
      </c>
      <c r="X10">
        <f>SUMIF(CrossBookings!$H$2:$H$1000020,"=" &amp;A10,CrossBookings!$J$2:$J$1000020)</f>
        <v>0</v>
      </c>
    </row>
    <row r="11" spans="1:24">
      <c r="A11" t="s">
        <v>210</v>
      </c>
      <c r="B11">
        <f>COUNTIF('Total Goals'!$H$2:$H$1000013,"=" &amp;A11)</f>
        <v>6</v>
      </c>
      <c r="C11">
        <f>SUMIF('Total Goals'!$H$2:$H$1000013,"=" &amp;A11,'Total Goals'!$J$2:$J$1000013)</f>
        <v>-6.5999999999999988</v>
      </c>
      <c r="E11">
        <f>COUNTIF(CornersSQ!$H$2:$H$1000044,"=" &amp;A11)</f>
        <v>2</v>
      </c>
      <c r="F11">
        <f>SUMIF(CornersSQ!$H$2:$H$1000044,"=" &amp;A11,CornersSQ!$J$2:$J$1000044)</f>
        <v>-96</v>
      </c>
      <c r="H11">
        <f>COUNTIF(Bookings!$H$2:$H$1000008,"=" &amp;A11)</f>
        <v>3</v>
      </c>
      <c r="I11">
        <f>SUMIF(Bookings!$H$2:$H$1000008,"=" &amp;A11,Bookings!$J$2:$J$1000008)</f>
        <v>-25</v>
      </c>
      <c r="K11">
        <f>COUNTIF(MatchP!$H$2:$H$1000006,"=" &amp;A11)</f>
        <v>3</v>
      </c>
      <c r="L11">
        <f>SUMIF(MatchP!$H$2:$H$1000006,"=" &amp;A11,MatchP!$J$2:$J$1000006)</f>
        <v>-88</v>
      </c>
      <c r="N11">
        <f>COUNTIF(Goals100Indices!$H$2:$H$1000009,"=" &amp;A11)</f>
        <v>0</v>
      </c>
      <c r="O11">
        <f>SUMIF(Goals100Indices!$H$2:$H$1000009,"=" &amp;A11,Goals100Indices!$J$2:$J$1000009)</f>
        <v>0</v>
      </c>
      <c r="Q11">
        <f>COUNTIF(Corner100Indices!$H$2:$H$1000004,"=" &amp;A11)</f>
        <v>0</v>
      </c>
      <c r="R11">
        <f>SUMIF(Corner100Indices!$H$2:$H$1000004,"=" &amp;A11,Corner100Indices!$J$2:$J$1000004)</f>
        <v>0</v>
      </c>
      <c r="T11">
        <f>COUNTIF(CustomBet!$H$2:$H$1000009,"=" &amp;A11)</f>
        <v>1</v>
      </c>
      <c r="U11">
        <f>SUMIF(CustomBet!$H$2:$H$1000009,"=" &amp;A11,CustomBet!$J$2:$J$1000009)</f>
        <v>18</v>
      </c>
      <c r="W11">
        <f>COUNTIF(CrossBookings!$H$2:$H$1000020,"=" &amp;A11)</f>
        <v>5</v>
      </c>
      <c r="X11">
        <f>SUMIF(CrossBookings!$H$2:$H$1000020,"=" &amp;A11,CrossBookings!$J$2:$J$1000020)</f>
        <v>985</v>
      </c>
    </row>
    <row r="12" spans="1:24">
      <c r="A12" t="s">
        <v>331</v>
      </c>
      <c r="B12">
        <f>COUNTIF('Total Goals'!$H$2:$H$1000013,"=" &amp;A12)</f>
        <v>1</v>
      </c>
      <c r="C12">
        <f>SUMIF('Total Goals'!$H$2:$H$1000013,"=" &amp;A12,'Total Goals'!$J$2:$J$1000013)</f>
        <v>-0.2</v>
      </c>
      <c r="E12">
        <f>COUNTIF(CornersSQ!$H$2:$H$1000044,"=" &amp;A12)</f>
        <v>0</v>
      </c>
      <c r="F12">
        <f>SUMIF(CornersSQ!$H$2:$H$1000044,"=" &amp;A12,CornersSQ!$J$2:$J$1000044)</f>
        <v>0</v>
      </c>
      <c r="H12">
        <f>COUNTIF(Bookings!$H$2:$H$1000008,"=" &amp;A12)</f>
        <v>0</v>
      </c>
      <c r="I12">
        <f>SUMIF(Bookings!$H$2:$H$1000008,"=" &amp;A12,Bookings!$J$2:$J$1000008)</f>
        <v>0</v>
      </c>
      <c r="K12">
        <f>COUNTIF(MatchP!$H$2:$H$1000006,"=" &amp;A12)</f>
        <v>0</v>
      </c>
      <c r="L12">
        <f>SUMIF(MatchP!$H$2:$H$1000006,"=" &amp;A12,MatchP!$J$2:$J$1000006)</f>
        <v>0</v>
      </c>
      <c r="N12">
        <f>COUNTIF(Goals100Indices!$H$2:$H$1000009,"=" &amp;A12)</f>
        <v>0</v>
      </c>
      <c r="O12">
        <f>SUMIF(Goals100Indices!$H$2:$H$1000009,"=" &amp;A12,Goals100Indices!$J$2:$J$1000009)</f>
        <v>0</v>
      </c>
      <c r="Q12">
        <f>COUNTIF(Corner100Indices!$H$2:$H$1000004,"=" &amp;A12)</f>
        <v>0</v>
      </c>
      <c r="R12">
        <f>SUMIF(Corner100Indices!$H$2:$H$1000004,"=" &amp;A12,Corner100Indices!$J$2:$J$1000004)</f>
        <v>0</v>
      </c>
      <c r="T12">
        <f>COUNTIF(CustomBet!$H$2:$H$1000009,"=" &amp;A12)</f>
        <v>0</v>
      </c>
      <c r="U12">
        <f>SUMIF(CustomBet!$H$2:$H$1000009,"=" &amp;A12,CustomBet!$J$2:$J$1000009)</f>
        <v>0</v>
      </c>
      <c r="W12">
        <f>COUNTIF(CrossBookings!$H$2:$H$1000020,"=" &amp;A12)</f>
        <v>0</v>
      </c>
      <c r="X12">
        <f>SUMIF(CrossBookings!$H$2:$H$1000020,"=" &amp;A12,CrossBookings!$J$2:$J$1000020)</f>
        <v>0</v>
      </c>
    </row>
    <row r="13" spans="1:24">
      <c r="A13" t="s">
        <v>1155</v>
      </c>
      <c r="B13">
        <f>COUNTIF('Total Goals'!$H$2:$H$1000013,"=" &amp;A13)</f>
        <v>0</v>
      </c>
      <c r="C13">
        <f>SUMIF('Total Goals'!$H$2:$H$1000013,"=" &amp;A13,'Total Goals'!$J$2:$J$1000013)</f>
        <v>0</v>
      </c>
      <c r="E13">
        <f>COUNTIF(CornersSQ!$H$2:$H$1000044,"=" &amp;A13)</f>
        <v>0</v>
      </c>
      <c r="F13">
        <f>SUMIF(CornersSQ!$H$2:$H$1000044,"=" &amp;A13,CornersSQ!$J$2:$J$1000044)</f>
        <v>0</v>
      </c>
      <c r="H13">
        <f>COUNTIF(Bookings!$H$2:$H$1000008,"=" &amp;A13)</f>
        <v>0</v>
      </c>
      <c r="I13">
        <f>SUMIF(Bookings!$H$2:$H$1000008,"=" &amp;A13,Bookings!$J$2:$J$1000008)</f>
        <v>0</v>
      </c>
      <c r="K13">
        <f>COUNTIF(MatchP!$H$2:$H$1000006,"=" &amp;A13)</f>
        <v>0</v>
      </c>
      <c r="L13">
        <f>SUMIF(MatchP!$H$2:$H$1000006,"=" &amp;A13,MatchP!$J$2:$J$1000006)</f>
        <v>0</v>
      </c>
      <c r="N13">
        <f>COUNTIF(Goals100Indices!$H$2:$H$1000009,"=" &amp;A13)</f>
        <v>0</v>
      </c>
      <c r="O13">
        <f>SUMIF(Goals100Indices!$H$2:$H$1000009,"=" &amp;A13,Goals100Indices!$J$2:$J$1000009)</f>
        <v>0</v>
      </c>
      <c r="Q13">
        <f>COUNTIF(Corner100Indices!$H$2:$H$1000004,"=" &amp;A13)</f>
        <v>0</v>
      </c>
      <c r="R13">
        <f>SUMIF(Corner100Indices!$H$2:$H$1000004,"=" &amp;A13,Corner100Indices!$J$2:$J$1000004)</f>
        <v>0</v>
      </c>
      <c r="T13">
        <f>COUNTIF(CustomBet!$H$2:$H$1000009,"=" &amp;A13)</f>
        <v>0</v>
      </c>
      <c r="U13">
        <f>SUMIF(CustomBet!$H$2:$H$1000009,"=" &amp;A13,CustomBet!$J$2:$J$1000009)</f>
        <v>0</v>
      </c>
      <c r="W13">
        <f>COUNTIF(CrossBookings!$H$2:$H$1000020,"=" &amp;A13)</f>
        <v>0</v>
      </c>
      <c r="X13">
        <f>SUMIF(CrossBookings!$H$2:$H$1000020,"=" &amp;A13,CrossBookings!$J$2:$J$1000020)</f>
        <v>0</v>
      </c>
    </row>
    <row r="14" spans="1:24">
      <c r="A14" t="s">
        <v>245</v>
      </c>
      <c r="B14">
        <f>COUNTIF('Total Goals'!$H$2:$H$1000013,"=" &amp;A14)</f>
        <v>30</v>
      </c>
      <c r="C14">
        <f>SUMIF('Total Goals'!$H$2:$H$1000013,"=" &amp;A14,'Total Goals'!$J$2:$J$1000013)</f>
        <v>0.80000000000000027</v>
      </c>
      <c r="E14">
        <f>COUNTIF(CornersSQ!$H$2:$H$1000044,"=" &amp;A14)</f>
        <v>26</v>
      </c>
      <c r="F14">
        <f>SUMIF(CornersSQ!$H$2:$H$1000044,"=" &amp;A14,CornersSQ!$J$2:$J$1000044)</f>
        <v>91</v>
      </c>
      <c r="H14">
        <f>COUNTIF(Bookings!$H$2:$H$1000008,"=" &amp;A14)</f>
        <v>22</v>
      </c>
      <c r="I14">
        <f>SUMIF(Bookings!$H$2:$H$1000008,"=" &amp;A14,Bookings!$J$2:$J$1000008)</f>
        <v>-22</v>
      </c>
      <c r="K14">
        <f>COUNTIF(MatchP!$H$2:$H$1000006,"=" &amp;A14)</f>
        <v>7</v>
      </c>
      <c r="L14">
        <f>SUMIF(MatchP!$H$2:$H$1000006,"=" &amp;A14,MatchP!$J$2:$J$1000006)</f>
        <v>-82</v>
      </c>
      <c r="N14">
        <f>COUNTIF(Goals100Indices!$H$2:$H$1000009,"=" &amp;A14)</f>
        <v>1</v>
      </c>
      <c r="O14">
        <f>SUMIF(Goals100Indices!$H$2:$H$1000009,"=" &amp;A14,Goals100Indices!$J$2:$J$1000009)</f>
        <v>-65</v>
      </c>
      <c r="Q14">
        <f>COUNTIF(Corner100Indices!$H$2:$H$1000004,"=" &amp;A14)</f>
        <v>0</v>
      </c>
      <c r="R14">
        <f>SUMIF(Corner100Indices!$H$2:$H$1000004,"=" &amp;A14,Corner100Indices!$J$2:$J$1000004)</f>
        <v>0</v>
      </c>
      <c r="T14" s="79">
        <f>COUNTIF(CustomBet!$H$2:$H$1000009,"=" &amp;A14)</f>
        <v>3</v>
      </c>
      <c r="U14" s="79">
        <f>SUMIF(CustomBet!$H$2:$H$1000009,"=" &amp;A14,CustomBet!$J$2:$J$1000009)</f>
        <v>60</v>
      </c>
      <c r="W14">
        <f>COUNTIF(CrossBookings!$H$2:$H$1000020,"=" &amp;A14)</f>
        <v>4</v>
      </c>
      <c r="X14">
        <f>SUMIF(CrossBookings!$H$2:$H$1000020,"=" &amp;A14,CrossBookings!$J$2:$J$1000020)</f>
        <v>-1280</v>
      </c>
    </row>
    <row r="15" spans="1:24">
      <c r="A15" t="s">
        <v>30</v>
      </c>
      <c r="B15">
        <f>COUNTIF('Total Goals'!$H$2:$H$1000013,"=" &amp;A15)</f>
        <v>2</v>
      </c>
      <c r="C15">
        <f>SUMIF('Total Goals'!$H$2:$H$1000013,"=" &amp;A15,'Total Goals'!$J$2:$J$1000013)</f>
        <v>-1.9</v>
      </c>
      <c r="E15">
        <f>COUNTIF(CornersSQ!$H$2:$H$1000044,"=" &amp;A15)</f>
        <v>0</v>
      </c>
      <c r="F15">
        <f>SUMIF(CornersSQ!$H$2:$H$1000044,"=" &amp;A15,CornersSQ!$J$2:$J$1000044)</f>
        <v>0</v>
      </c>
      <c r="H15">
        <f>COUNTIF(Bookings!$H$2:$H$1000008,"=" &amp;A15)</f>
        <v>1</v>
      </c>
      <c r="I15">
        <f>SUMIF(Bookings!$H$2:$H$1000008,"=" &amp;A15,Bookings!$J$2:$J$1000008)</f>
        <v>-17</v>
      </c>
      <c r="K15">
        <f>COUNTIF(MatchP!$H$2:$H$1000006,"=" &amp;A15)</f>
        <v>0</v>
      </c>
      <c r="L15">
        <f>SUMIF(MatchP!$H$2:$H$1000006,"=" &amp;A15,MatchP!$J$2:$J$1000006)</f>
        <v>0</v>
      </c>
      <c r="N15">
        <f>COUNTIF(Goals100Indices!$H$2:$H$1000009,"=" &amp;A15)</f>
        <v>0</v>
      </c>
      <c r="O15">
        <f>SUMIF(Goals100Indices!$H$2:$H$1000009,"=" &amp;A15,Goals100Indices!$J$2:$J$1000009)</f>
        <v>0</v>
      </c>
      <c r="Q15">
        <f>COUNTIF(Corner100Indices!$H$2:$H$1000004,"=" &amp;A15)</f>
        <v>0</v>
      </c>
      <c r="R15">
        <f>SUMIF(Corner100Indices!$H$2:$H$1000004,"=" &amp;A15,Corner100Indices!$J$2:$J$1000004)</f>
        <v>0</v>
      </c>
      <c r="T15">
        <f>COUNTIF(CustomBet!$H$2:$H$1000009,"=" &amp;A15)</f>
        <v>0</v>
      </c>
      <c r="U15">
        <f>SUMIF(CustomBet!$H$2:$H$1000009,"=" &amp;A15,CustomBet!$J$2:$J$1000009)</f>
        <v>0</v>
      </c>
      <c r="W15">
        <f>COUNTIF(CrossBookings!$H$2:$H$1000020,"=" &amp;A15)</f>
        <v>0</v>
      </c>
      <c r="X15">
        <f>SUMIF(CrossBookings!$H$2:$H$1000020,"=" &amp;A15,CrossBookings!$J$2:$J$1000020)</f>
        <v>0</v>
      </c>
    </row>
    <row r="16" spans="1:24">
      <c r="A16" t="s">
        <v>246</v>
      </c>
      <c r="B16">
        <f>COUNTIF('Total Goals'!$H$2:$H$1000013,"=" &amp;A16)</f>
        <v>6</v>
      </c>
      <c r="C16">
        <f>SUMIF('Total Goals'!$H$2:$H$1000013,"=" &amp;A16,'Total Goals'!$J$2:$J$1000013)</f>
        <v>-5.3</v>
      </c>
      <c r="E16">
        <f>COUNTIF(CornersSQ!$H$2:$H$1000044,"=" &amp;A16)</f>
        <v>6</v>
      </c>
      <c r="F16">
        <f>SUMIF(CornersSQ!$H$2:$H$1000044,"=" &amp;A16,CornersSQ!$J$2:$J$1000044)</f>
        <v>-116</v>
      </c>
      <c r="H16">
        <f>COUNTIF(Bookings!$H$2:$H$1000008,"=" &amp;A16)</f>
        <v>0</v>
      </c>
      <c r="I16">
        <f>SUMIF(Bookings!$H$2:$H$1000008,"=" &amp;A16,Bookings!$J$2:$J$1000008)</f>
        <v>0</v>
      </c>
      <c r="K16">
        <f>COUNTIF(MatchP!$H$2:$H$1000006,"=" &amp;A16)</f>
        <v>0</v>
      </c>
      <c r="L16">
        <f>SUMIF(MatchP!$H$2:$H$1000006,"=" &amp;A16,MatchP!$J$2:$J$1000006)</f>
        <v>0</v>
      </c>
      <c r="N16">
        <f>COUNTIF(Goals100Indices!$H$2:$H$1000009,"=" &amp;A16)</f>
        <v>0</v>
      </c>
      <c r="O16">
        <f>SUMIF(Goals100Indices!$H$2:$H$1000009,"=" &amp;A16,Goals100Indices!$J$2:$J$1000009)</f>
        <v>0</v>
      </c>
      <c r="Q16">
        <f>COUNTIF(Corner100Indices!$H$2:$H$1000004,"=" &amp;A16)</f>
        <v>0</v>
      </c>
      <c r="R16">
        <f>SUMIF(Corner100Indices!$H$2:$H$1000004,"=" &amp;A16,Corner100Indices!$J$2:$J$1000004)</f>
        <v>0</v>
      </c>
      <c r="T16">
        <f>COUNTIF(CustomBet!$H$2:$H$1000009,"=" &amp;A16)</f>
        <v>0</v>
      </c>
      <c r="U16">
        <f>SUMIF(CustomBet!$H$2:$H$1000009,"=" &amp;A16,CustomBet!$J$2:$J$1000009)</f>
        <v>0</v>
      </c>
      <c r="W16">
        <f>COUNTIF(CrossBookings!$H$2:$H$1000020,"=" &amp;A16)</f>
        <v>0</v>
      </c>
      <c r="X16">
        <f>SUMIF(CrossBookings!$H$2:$H$1000020,"=" &amp;A16,CrossBookings!$J$2:$J$1000020)</f>
        <v>0</v>
      </c>
    </row>
    <row r="17" spans="1:24">
      <c r="A17" t="s">
        <v>247</v>
      </c>
      <c r="B17">
        <f>COUNTIF('Total Goals'!$H$2:$H$1000013,"=" &amp;A17)</f>
        <v>2</v>
      </c>
      <c r="C17">
        <f>SUMIF('Total Goals'!$H$2:$H$1000013,"=" &amp;A17,'Total Goals'!$J$2:$J$1000013)</f>
        <v>-2.4</v>
      </c>
      <c r="E17">
        <f>COUNTIF(CornersSQ!$H$2:$H$1000044,"=" &amp;A17)</f>
        <v>14</v>
      </c>
      <c r="F17">
        <f>SUMIF(CornersSQ!$H$2:$H$1000044,"=" &amp;A17,CornersSQ!$J$2:$J$1000044)</f>
        <v>-35</v>
      </c>
      <c r="H17">
        <f>COUNTIF(Bookings!$H$2:$H$1000008,"=" &amp;A17)</f>
        <v>1</v>
      </c>
      <c r="I17">
        <f>SUMIF(Bookings!$H$2:$H$1000008,"=" &amp;A17,Bookings!$J$2:$J$1000008)</f>
        <v>1</v>
      </c>
      <c r="K17">
        <f>COUNTIF(MatchP!$H$2:$H$1000006,"=" &amp;A17)</f>
        <v>0</v>
      </c>
      <c r="L17">
        <f>SUMIF(MatchP!$H$2:$H$1000006,"=" &amp;A17,MatchP!$J$2:$J$1000006)</f>
        <v>0</v>
      </c>
      <c r="N17">
        <f>COUNTIF(Goals100Indices!$H$2:$H$1000009,"=" &amp;A17)</f>
        <v>0</v>
      </c>
      <c r="O17">
        <f>SUMIF(Goals100Indices!$H$2:$H$1000009,"=" &amp;A17,Goals100Indices!$J$2:$J$1000009)</f>
        <v>0</v>
      </c>
      <c r="Q17">
        <f>COUNTIF(Corner100Indices!$H$2:$H$1000004,"=" &amp;A17)</f>
        <v>0</v>
      </c>
      <c r="R17">
        <f>SUMIF(Corner100Indices!$H$2:$H$1000004,"=" &amp;A17,Corner100Indices!$J$2:$J$1000004)</f>
        <v>0</v>
      </c>
      <c r="T17">
        <f>COUNTIF(CustomBet!$H$2:$H$1000009,"=" &amp;A17)</f>
        <v>1</v>
      </c>
      <c r="U17">
        <f>SUMIF(CustomBet!$H$2:$H$1000009,"=" &amp;A17,CustomBet!$J$2:$J$1000009)</f>
        <v>14</v>
      </c>
      <c r="W17">
        <f>COUNTIF(CrossBookings!$H$2:$H$1000020,"=" &amp;A17)</f>
        <v>0</v>
      </c>
      <c r="X17">
        <f>SUMIF(CrossBookings!$H$2:$H$1000020,"=" &amp;A17,CrossBookings!$J$2:$J$1000020)</f>
        <v>0</v>
      </c>
    </row>
    <row r="18" spans="1:24">
      <c r="A18" t="s">
        <v>211</v>
      </c>
      <c r="B18">
        <f>COUNTIF('Total Goals'!$H$2:$H$1000013,"=" &amp;A18)</f>
        <v>14</v>
      </c>
      <c r="C18">
        <f>SUMIF('Total Goals'!$H$2:$H$1000013,"=" &amp;A18,'Total Goals'!$J$2:$J$1000013)</f>
        <v>-6.6000000000000014</v>
      </c>
      <c r="E18">
        <f>COUNTIF(CornersSQ!$H$2:$H$1000044,"=" &amp;A18)</f>
        <v>25</v>
      </c>
      <c r="F18">
        <f>SUMIF(CornersSQ!$H$2:$H$1000044,"=" &amp;A18,CornersSQ!$J$2:$J$1000044)</f>
        <v>120</v>
      </c>
      <c r="H18">
        <f>COUNTIF(Bookings!$H$2:$H$1000008,"=" &amp;A18)</f>
        <v>24</v>
      </c>
      <c r="I18">
        <f>SUMIF(Bookings!$H$2:$H$1000008,"=" &amp;A18,Bookings!$J$2:$J$1000008)</f>
        <v>-104</v>
      </c>
      <c r="K18">
        <f>COUNTIF(MatchP!$H$2:$H$1000006,"=" &amp;A18)</f>
        <v>12</v>
      </c>
      <c r="L18">
        <f>SUMIF(MatchP!$H$2:$H$1000006,"=" &amp;A18,MatchP!$J$2:$J$1000006)</f>
        <v>-48</v>
      </c>
      <c r="N18">
        <f>COUNTIF(Goals100Indices!$H$2:$H$1000009,"=" &amp;A18)</f>
        <v>0</v>
      </c>
      <c r="O18">
        <f>SUMIF(Goals100Indices!$H$2:$H$1000009,"=" &amp;A18,Goals100Indices!$J$2:$J$1000009)</f>
        <v>0</v>
      </c>
      <c r="Q18">
        <f>COUNTIF(Corner100Indices!$H$2:$H$1000004,"=" &amp;A18)</f>
        <v>0</v>
      </c>
      <c r="R18">
        <f>SUMIF(Corner100Indices!$H$2:$H$1000004,"=" &amp;A18,Corner100Indices!$J$2:$J$1000004)</f>
        <v>0</v>
      </c>
      <c r="T18">
        <f>COUNTIF(CustomBet!$H$2:$H$1000009,"=" &amp;A18)</f>
        <v>0</v>
      </c>
      <c r="U18">
        <f>SUMIF(CustomBet!$H$2:$H$1000009,"=" &amp;A18,CustomBet!$J$2:$J$1000009)</f>
        <v>0</v>
      </c>
      <c r="W18" s="79">
        <f>COUNTIF(CrossBookings!$H$2:$H$1000020,"=" &amp;A18)</f>
        <v>7</v>
      </c>
      <c r="X18" s="79">
        <f>SUMIF(CrossBookings!$H$2:$H$1000020,"=" &amp;A18,CrossBookings!$J$2:$J$1000020)</f>
        <v>1825</v>
      </c>
    </row>
    <row r="19" spans="1:24">
      <c r="A19" t="s">
        <v>26</v>
      </c>
      <c r="B19">
        <f>COUNTIF('Total Goals'!$H$2:$H$1000013,"=" &amp;A19)</f>
        <v>1</v>
      </c>
      <c r="C19">
        <f>SUMIF('Total Goals'!$H$2:$H$1000013,"=" &amp;A19,'Total Goals'!$J$2:$J$1000013)</f>
        <v>0</v>
      </c>
      <c r="E19">
        <f>COUNTIF(CornersSQ!$H$2:$H$1000044,"=" &amp;A19)</f>
        <v>0</v>
      </c>
      <c r="F19">
        <f>SUMIF(CornersSQ!$H$2:$H$1000044,"=" &amp;A19,CornersSQ!$J$2:$J$1000044)</f>
        <v>0</v>
      </c>
      <c r="H19">
        <f>COUNTIF(Bookings!$H$2:$H$1000008,"=" &amp;A19)</f>
        <v>5</v>
      </c>
      <c r="I19">
        <f>SUMIF(Bookings!$H$2:$H$1000008,"=" &amp;A19,Bookings!$J$2:$J$1000008)</f>
        <v>-47</v>
      </c>
      <c r="K19">
        <f>COUNTIF(MatchP!$H$2:$H$1000006,"=" &amp;A19)</f>
        <v>0</v>
      </c>
      <c r="L19">
        <f>SUMIF(MatchP!$H$2:$H$1000006,"=" &amp;A19,MatchP!$J$2:$J$1000006)</f>
        <v>0</v>
      </c>
      <c r="N19">
        <f>COUNTIF(Goals100Indices!$H$2:$H$1000009,"=" &amp;A19)</f>
        <v>0</v>
      </c>
      <c r="O19">
        <f>SUMIF(Goals100Indices!$H$2:$H$1000009,"=" &amp;A19,Goals100Indices!$J$2:$J$1000009)</f>
        <v>0</v>
      </c>
      <c r="Q19">
        <f>COUNTIF(Corner100Indices!$H$2:$H$1000004,"=" &amp;A19)</f>
        <v>0</v>
      </c>
      <c r="R19">
        <f>SUMIF(Corner100Indices!$H$2:$H$1000004,"=" &amp;A19,Corner100Indices!$J$2:$J$1000004)</f>
        <v>0</v>
      </c>
      <c r="T19">
        <f>COUNTIF(CustomBet!$H$2:$H$1000009,"=" &amp;A19)</f>
        <v>0</v>
      </c>
      <c r="U19">
        <f>SUMIF(CustomBet!$H$2:$H$1000009,"=" &amp;A19,CustomBet!$J$2:$J$1000009)</f>
        <v>0</v>
      </c>
      <c r="W19">
        <f>COUNTIF(CrossBookings!$H$2:$H$1000020,"=" &amp;A19)</f>
        <v>0</v>
      </c>
      <c r="X19">
        <f>SUMIF(CrossBookings!$H$2:$H$1000020,"=" &amp;A19,CrossBookings!$J$2:$J$1000020)</f>
        <v>0</v>
      </c>
    </row>
    <row r="20" spans="1:24">
      <c r="A20" t="s">
        <v>63</v>
      </c>
      <c r="B20">
        <f>COUNTIF('Total Goals'!$H$2:$H$1000013,"=" &amp;A20)</f>
        <v>8</v>
      </c>
      <c r="C20">
        <f>SUMIF('Total Goals'!$H$2:$H$1000013,"=" &amp;A20,'Total Goals'!$J$2:$J$1000013)</f>
        <v>8.0499999999999989</v>
      </c>
      <c r="E20">
        <f>COUNTIF(CornersSQ!$H$2:$H$1000044,"=" &amp;A20)</f>
        <v>4</v>
      </c>
      <c r="F20">
        <f>SUMIF(CornersSQ!$H$2:$H$1000044,"=" &amp;A20,CornersSQ!$J$2:$J$1000044)</f>
        <v>-330</v>
      </c>
      <c r="H20">
        <f>COUNTIF(Bookings!$H$2:$H$1000008,"=" &amp;A20)</f>
        <v>2</v>
      </c>
      <c r="I20">
        <f>SUMIF(Bookings!$H$2:$H$1000008,"=" &amp;A20,Bookings!$J$2:$J$1000008)</f>
        <v>-53</v>
      </c>
      <c r="K20">
        <f>COUNTIF(MatchP!$H$2:$H$1000006,"=" &amp;A20)</f>
        <v>0</v>
      </c>
      <c r="L20">
        <f>SUMIF(MatchP!$H$2:$H$1000006,"=" &amp;A20,MatchP!$J$2:$J$1000006)</f>
        <v>0</v>
      </c>
      <c r="N20">
        <f>COUNTIF(Goals100Indices!$H$2:$H$1000009,"=" &amp;A20)</f>
        <v>0</v>
      </c>
      <c r="O20">
        <f>SUMIF(Goals100Indices!$H$2:$H$1000009,"=" &amp;A20,Goals100Indices!$J$2:$J$1000009)</f>
        <v>0</v>
      </c>
      <c r="Q20">
        <f>COUNTIF(Corner100Indices!$H$2:$H$1000004,"=" &amp;A20)</f>
        <v>0</v>
      </c>
      <c r="R20">
        <f>SUMIF(Corner100Indices!$H$2:$H$1000004,"=" &amp;A20,Corner100Indices!$J$2:$J$1000004)</f>
        <v>0</v>
      </c>
      <c r="T20">
        <f>COUNTIF(CustomBet!$H$2:$H$1000009,"=" &amp;A20)</f>
        <v>0</v>
      </c>
      <c r="U20">
        <f>SUMIF(CustomBet!$H$2:$H$1000009,"=" &amp;A20,CustomBet!$J$2:$J$1000009)</f>
        <v>0</v>
      </c>
      <c r="W20">
        <f>COUNTIF(CrossBookings!$H$2:$H$1000020,"=" &amp;A20)</f>
        <v>0</v>
      </c>
      <c r="X20">
        <f>SUMIF(CrossBookings!$H$2:$H$1000020,"=" &amp;A20,CrossBookings!$J$2:$J$1000020)</f>
        <v>0</v>
      </c>
    </row>
    <row r="21" spans="1:24">
      <c r="A21" t="s">
        <v>1147</v>
      </c>
      <c r="B21">
        <f>COUNTIF('Total Goals'!$H$2:$H$1000013,"=" &amp;A21)</f>
        <v>0</v>
      </c>
      <c r="C21">
        <f>SUMIF('Total Goals'!$H$2:$H$1000013,"=" &amp;A21,'Total Goals'!$J$2:$J$1000013)</f>
        <v>0</v>
      </c>
      <c r="E21">
        <f>COUNTIF(CornersSQ!$H$2:$H$1000044,"=" &amp;A21)</f>
        <v>1</v>
      </c>
      <c r="F21">
        <f>SUMIF(CornersSQ!$H$2:$H$1000044,"=" &amp;A21,CornersSQ!$J$2:$J$1000044)</f>
        <v>-75</v>
      </c>
      <c r="H21">
        <f>COUNTIF(Bookings!$H$2:$H$1000008,"=" &amp;A21)</f>
        <v>0</v>
      </c>
      <c r="I21">
        <f>SUMIF(Bookings!$H$2:$H$1000008,"=" &amp;A21,Bookings!$J$2:$J$1000008)</f>
        <v>0</v>
      </c>
      <c r="K21">
        <f>COUNTIF(MatchP!$H$2:$H$1000006,"=" &amp;A21)</f>
        <v>0</v>
      </c>
      <c r="L21">
        <f>SUMIF(MatchP!$H$2:$H$1000006,"=" &amp;A21,MatchP!$J$2:$J$1000006)</f>
        <v>0</v>
      </c>
      <c r="N21">
        <f>COUNTIF(Goals100Indices!$H$2:$H$1000009,"=" &amp;A21)</f>
        <v>0</v>
      </c>
      <c r="O21">
        <f>SUMIF(Goals100Indices!$H$2:$H$1000009,"=" &amp;A21,Goals100Indices!$J$2:$J$1000009)</f>
        <v>0</v>
      </c>
      <c r="Q21">
        <f>COUNTIF(Corner100Indices!$H$2:$H$1000004,"=" &amp;A21)</f>
        <v>0</v>
      </c>
      <c r="R21">
        <f>SUMIF(Corner100Indices!$H$2:$H$1000004,"=" &amp;A21,Corner100Indices!$J$2:$J$1000004)</f>
        <v>0</v>
      </c>
      <c r="T21">
        <f>COUNTIF(CustomBet!$H$2:$H$1000009,"=" &amp;A21)</f>
        <v>0</v>
      </c>
      <c r="U21">
        <f>SUMIF(CustomBet!$H$2:$H$1000009,"=" &amp;A21,CustomBet!$J$2:$J$1000009)</f>
        <v>0</v>
      </c>
      <c r="W21">
        <f>COUNTIF(CrossBookings!$H$2:$H$1000020,"=" &amp;A21)</f>
        <v>0</v>
      </c>
      <c r="X21">
        <f>SUMIF(CrossBookings!$H$2:$H$1000020,"=" &amp;A21,CrossBookings!$J$2:$J$1000020)</f>
        <v>0</v>
      </c>
    </row>
    <row r="22" spans="1:24">
      <c r="A22" t="s">
        <v>1148</v>
      </c>
      <c r="B22">
        <f>COUNTIF('Total Goals'!$H$2:$H$1000013,"=" &amp;A22)</f>
        <v>0</v>
      </c>
      <c r="C22">
        <f>SUMIF('Total Goals'!$H$2:$H$1000013,"=" &amp;A22,'Total Goals'!$J$2:$J$1000013)</f>
        <v>0</v>
      </c>
      <c r="E22">
        <f>COUNTIF(CornersSQ!$H$2:$H$1000044,"=" &amp;A22)</f>
        <v>1</v>
      </c>
      <c r="F22">
        <f>SUMIF(CornersSQ!$H$2:$H$1000044,"=" &amp;A22,CornersSQ!$J$2:$J$1000044)</f>
        <v>70</v>
      </c>
      <c r="H22">
        <f>COUNTIF(Bookings!$H$2:$H$1000008,"=" &amp;A22)</f>
        <v>0</v>
      </c>
      <c r="I22">
        <f>SUMIF(Bookings!$H$2:$H$1000008,"=" &amp;A22,Bookings!$J$2:$J$1000008)</f>
        <v>0</v>
      </c>
      <c r="K22">
        <f>COUNTIF(MatchP!$H$2:$H$1000006,"=" &amp;A22)</f>
        <v>0</v>
      </c>
      <c r="L22">
        <f>SUMIF(MatchP!$H$2:$H$1000006,"=" &amp;A22,MatchP!$J$2:$J$1000006)</f>
        <v>0</v>
      </c>
      <c r="N22">
        <f>COUNTIF(Goals100Indices!$H$2:$H$1000009,"=" &amp;A22)</f>
        <v>0</v>
      </c>
      <c r="O22">
        <f>SUMIF(Goals100Indices!$H$2:$H$1000009,"=" &amp;A22,Goals100Indices!$J$2:$J$1000009)</f>
        <v>0</v>
      </c>
      <c r="Q22">
        <f>COUNTIF(Corner100Indices!$H$2:$H$1000004,"=" &amp;A22)</f>
        <v>0</v>
      </c>
      <c r="R22">
        <f>SUMIF(Corner100Indices!$H$2:$H$1000004,"=" &amp;A22,Corner100Indices!$J$2:$J$1000004)</f>
        <v>0</v>
      </c>
      <c r="T22">
        <f>COUNTIF(CustomBet!$H$2:$H$1000009,"=" &amp;A22)</f>
        <v>0</v>
      </c>
      <c r="U22">
        <f>SUMIF(CustomBet!$H$2:$H$1000009,"=" &amp;A22,CustomBet!$J$2:$J$1000009)</f>
        <v>0</v>
      </c>
      <c r="W22">
        <f>COUNTIF(CrossBookings!$H$2:$H$1000020,"=" &amp;A22)</f>
        <v>0</v>
      </c>
      <c r="X22">
        <f>SUMIF(CrossBookings!$H$2:$H$1000020,"=" &amp;A22,CrossBookings!$J$2:$J$1000020)</f>
        <v>0</v>
      </c>
    </row>
    <row r="23" spans="1:24">
      <c r="A23" t="s">
        <v>1156</v>
      </c>
      <c r="B23">
        <f>COUNTIF('Total Goals'!$H$2:$H$1000013,"=" &amp;A23)</f>
        <v>0</v>
      </c>
      <c r="C23">
        <f>SUMIF('Total Goals'!$H$2:$H$1000013,"=" &amp;A23,'Total Goals'!$J$2:$J$1000013)</f>
        <v>0</v>
      </c>
      <c r="E23">
        <f>COUNTIF(CornersSQ!$H$2:$H$1000044,"=" &amp;A23)</f>
        <v>0</v>
      </c>
      <c r="F23">
        <f>SUMIF(CornersSQ!$H$2:$H$1000044,"=" &amp;A23,CornersSQ!$J$2:$J$1000044)</f>
        <v>0</v>
      </c>
      <c r="H23">
        <f>COUNTIF(Bookings!$H$2:$H$1000008,"=" &amp;A23)</f>
        <v>0</v>
      </c>
      <c r="I23">
        <f>SUMIF(Bookings!$H$2:$H$1000008,"=" &amp;A23,Bookings!$J$2:$J$1000008)</f>
        <v>0</v>
      </c>
      <c r="K23">
        <f>COUNTIF(MatchP!$H$2:$H$1000006,"=" &amp;A23)</f>
        <v>0</v>
      </c>
      <c r="L23">
        <f>SUMIF(MatchP!$H$2:$H$1000006,"=" &amp;A23,MatchP!$J$2:$J$1000006)</f>
        <v>0</v>
      </c>
      <c r="N23">
        <f>COUNTIF(Goals100Indices!$H$2:$H$1000009,"=" &amp;A23)</f>
        <v>0</v>
      </c>
      <c r="O23">
        <f>SUMIF(Goals100Indices!$H$2:$H$1000009,"=" &amp;A23,Goals100Indices!$J$2:$J$1000009)</f>
        <v>0</v>
      </c>
      <c r="Q23">
        <f>COUNTIF(Corner100Indices!$H$2:$H$1000004,"=" &amp;A23)</f>
        <v>0</v>
      </c>
      <c r="R23">
        <f>SUMIF(Corner100Indices!$H$2:$H$1000004,"=" &amp;A23,Corner100Indices!$J$2:$J$1000004)</f>
        <v>0</v>
      </c>
      <c r="T23">
        <f>COUNTIF(CustomBet!$H$2:$H$1000009,"=" &amp;A23)</f>
        <v>0</v>
      </c>
      <c r="U23">
        <f>SUMIF(CustomBet!$H$2:$H$1000009,"=" &amp;A23,CustomBet!$J$2:$J$1000009)</f>
        <v>0</v>
      </c>
      <c r="W23">
        <f>COUNTIF(CrossBookings!$H$2:$H$1000020,"=" &amp;A23)</f>
        <v>0</v>
      </c>
      <c r="X23">
        <f>SUMIF(CrossBookings!$H$2:$H$1000020,"=" &amp;A23,CrossBookings!$J$2:$J$1000020)</f>
        <v>0</v>
      </c>
    </row>
    <row r="24" spans="1:24">
      <c r="A24" t="s">
        <v>142</v>
      </c>
      <c r="B24">
        <f>COUNTIF('Total Goals'!$H$2:$H$1000013,"=" &amp;A24)</f>
        <v>25</v>
      </c>
      <c r="C24">
        <f>SUMIF('Total Goals'!$H$2:$H$1000013,"=" &amp;A24,'Total Goals'!$J$2:$J$1000013)</f>
        <v>-1.4500000000000002</v>
      </c>
      <c r="E24">
        <f>COUNTIF(CornersSQ!$H$2:$H$1000044,"=" &amp;A24)</f>
        <v>9</v>
      </c>
      <c r="F24">
        <f>SUMIF(CornersSQ!$H$2:$H$1000044,"=" &amp;A24,CornersSQ!$J$2:$J$1000044)</f>
        <v>-33</v>
      </c>
      <c r="H24" s="79">
        <f>COUNTIF(Bookings!$H$2:$H$1000008,"=" &amp;A24)</f>
        <v>5</v>
      </c>
      <c r="I24" s="79">
        <f>SUMIF(Bookings!$H$2:$H$1000008,"=" &amp;A24,Bookings!$J$2:$J$1000008)</f>
        <v>12</v>
      </c>
      <c r="K24">
        <f>COUNTIF(MatchP!$H$2:$H$1000006,"=" &amp;A24)</f>
        <v>1</v>
      </c>
      <c r="L24">
        <f>SUMIF(MatchP!$H$2:$H$1000006,"=" &amp;A24,MatchP!$J$2:$J$1000006)</f>
        <v>-15</v>
      </c>
      <c r="N24">
        <f>COUNTIF(Goals100Indices!$H$2:$H$1000009,"=" &amp;A24)</f>
        <v>1</v>
      </c>
      <c r="O24">
        <f>SUMIF(Goals100Indices!$H$2:$H$1000009,"=" &amp;A24,Goals100Indices!$J$2:$J$1000009)</f>
        <v>35</v>
      </c>
      <c r="Q24">
        <f>COUNTIF(Corner100Indices!$H$2:$H$1000004,"=" &amp;A24)</f>
        <v>0</v>
      </c>
      <c r="R24">
        <f>SUMIF(Corner100Indices!$H$2:$H$1000004,"=" &amp;A24,Corner100Indices!$J$2:$J$1000004)</f>
        <v>0</v>
      </c>
      <c r="T24">
        <f>COUNTIF(CustomBet!$H$2:$H$1000009,"=" &amp;A24)</f>
        <v>0</v>
      </c>
      <c r="U24">
        <f>SUMIF(CustomBet!$H$2:$H$1000009,"=" &amp;A24,CustomBet!$J$2:$J$1000009)</f>
        <v>0</v>
      </c>
      <c r="W24">
        <f>COUNTIF(CrossBookings!$H$2:$H$1000020,"=" &amp;A24)</f>
        <v>2</v>
      </c>
      <c r="X24">
        <f>SUMIF(CrossBookings!$H$2:$H$1000020,"=" &amp;A24,CrossBookings!$J$2:$J$1000020)</f>
        <v>735</v>
      </c>
    </row>
    <row r="25" spans="1:24">
      <c r="A25" t="s">
        <v>1150</v>
      </c>
      <c r="B25">
        <f>COUNTIF('Total Goals'!$H$2:$H$1000013,"=" &amp;A25)</f>
        <v>13</v>
      </c>
      <c r="C25">
        <f>SUMIF('Total Goals'!$H$2:$H$1000013,"=" &amp;A25,'Total Goals'!$J$2:$J$1000013)</f>
        <v>-5.55</v>
      </c>
      <c r="E25">
        <f>COUNTIF(CornersSQ!$H$2:$H$1000044,"=" &amp;A25)</f>
        <v>19</v>
      </c>
      <c r="F25">
        <f>SUMIF(CornersSQ!$H$2:$H$1000044,"=" &amp;A25,CornersSQ!$J$2:$J$1000044)</f>
        <v>-164</v>
      </c>
      <c r="H25">
        <f>COUNTIF(Bookings!$H$2:$H$1000008,"=" &amp;A25)</f>
        <v>9</v>
      </c>
      <c r="I25">
        <f>SUMIF(Bookings!$H$2:$H$1000008,"=" &amp;A25,Bookings!$J$2:$J$1000008)</f>
        <v>15</v>
      </c>
      <c r="K25">
        <f>COUNTIF(MatchP!$H$2:$H$1000006,"=" &amp;A25)</f>
        <v>0</v>
      </c>
      <c r="L25">
        <f>SUMIF(MatchP!$H$2:$H$1000006,"=" &amp;A25,MatchP!$J$2:$J$1000006)</f>
        <v>0</v>
      </c>
      <c r="N25">
        <f>COUNTIF(Goals100Indices!$H$2:$H$1000009,"=" &amp;A25)</f>
        <v>2</v>
      </c>
      <c r="O25">
        <f>SUMIF(Goals100Indices!$H$2:$H$1000009,"=" &amp;A25,Goals100Indices!$J$2:$J$1000009)</f>
        <v>-26</v>
      </c>
      <c r="Q25">
        <f>COUNTIF(Corner100Indices!$H$2:$H$1000004,"=" &amp;A25)</f>
        <v>0</v>
      </c>
      <c r="R25">
        <f>SUMIF(Corner100Indices!$H$2:$H$1000004,"=" &amp;A25,Corner100Indices!$J$2:$J$1000004)</f>
        <v>0</v>
      </c>
      <c r="T25">
        <f>COUNTIF(CustomBet!$H$2:$H$1000009,"=" &amp;A25)</f>
        <v>1</v>
      </c>
      <c r="U25">
        <f>SUMIF(CustomBet!$H$2:$H$1000009,"=" &amp;A25,CustomBet!$J$2:$J$1000009)</f>
        <v>-25</v>
      </c>
      <c r="W25">
        <f>COUNTIF(CrossBookings!$H$2:$H$1000020,"=" &amp;A25)</f>
        <v>1</v>
      </c>
      <c r="X25">
        <f>SUMIF(CrossBookings!$H$2:$H$1000020,"=" &amp;A25,CrossBookings!$J$2:$J$1000020)</f>
        <v>-35</v>
      </c>
    </row>
    <row r="26" spans="1:24">
      <c r="A26" t="s">
        <v>1151</v>
      </c>
      <c r="B26">
        <f>COUNTIF('Total Goals'!$H$2:$H$1000013,"=" &amp;A26)</f>
        <v>6</v>
      </c>
      <c r="C26">
        <f>SUMIF('Total Goals'!$H$2:$H$1000013,"=" &amp;A26,'Total Goals'!$J$2:$J$1000013)</f>
        <v>-1.5500000000000003</v>
      </c>
      <c r="E26">
        <f>COUNTIF(CornersSQ!$H$2:$H$1000044,"=" &amp;A26)</f>
        <v>0</v>
      </c>
      <c r="F26">
        <f>SUMIF(CornersSQ!$H$2:$H$1000044,"=" &amp;A26,CornersSQ!$J$2:$J$1000044)</f>
        <v>0</v>
      </c>
      <c r="H26">
        <f>COUNTIF(Bookings!$H$2:$H$1000008,"=" &amp;A26)</f>
        <v>0</v>
      </c>
      <c r="I26">
        <f>SUMIF(Bookings!$H$2:$H$1000008,"=" &amp;A26,Bookings!$J$2:$J$1000008)</f>
        <v>0</v>
      </c>
      <c r="K26">
        <f>COUNTIF(MatchP!$H$2:$H$1000006,"=" &amp;A26)</f>
        <v>0</v>
      </c>
      <c r="L26">
        <f>SUMIF(MatchP!$H$2:$H$1000006,"=" &amp;A26,MatchP!$J$2:$J$1000006)</f>
        <v>0</v>
      </c>
      <c r="N26">
        <f>COUNTIF(Goals100Indices!$H$2:$H$1000009,"=" &amp;A26)</f>
        <v>0</v>
      </c>
      <c r="O26">
        <f>SUMIF(Goals100Indices!$H$2:$H$1000009,"=" &amp;A26,Goals100Indices!$J$2:$J$1000009)</f>
        <v>0</v>
      </c>
      <c r="Q26">
        <f>COUNTIF(Corner100Indices!$H$2:$H$1000004,"=" &amp;A26)</f>
        <v>0</v>
      </c>
      <c r="R26">
        <f>SUMIF(Corner100Indices!$H$2:$H$1000004,"=" &amp;A26,Corner100Indices!$J$2:$J$1000004)</f>
        <v>0</v>
      </c>
      <c r="T26">
        <f>COUNTIF(CustomBet!$H$2:$H$1000009,"=" &amp;A26)</f>
        <v>0</v>
      </c>
      <c r="U26">
        <f>SUMIF(CustomBet!$H$2:$H$1000009,"=" &amp;A26,CustomBet!$J$2:$J$1000009)</f>
        <v>0</v>
      </c>
      <c r="W26">
        <f>COUNTIF(CrossBookings!$H$2:$H$1000020,"=" &amp;A26)</f>
        <v>0</v>
      </c>
      <c r="X26">
        <f>SUMIF(CrossBookings!$H$2:$H$1000020,"=" &amp;A26,CrossBookings!$J$2:$J$1000020)</f>
        <v>0</v>
      </c>
    </row>
    <row r="27" spans="1:24">
      <c r="A27" t="s">
        <v>328</v>
      </c>
      <c r="B27">
        <f>COUNTIF('Total Goals'!$H$2:$H$1000013,"=" &amp;A27)</f>
        <v>3</v>
      </c>
      <c r="C27">
        <f>SUMIF('Total Goals'!$H$2:$H$1000013,"=" &amp;A27,'Total Goals'!$J$2:$J$1000013)</f>
        <v>-2.6</v>
      </c>
      <c r="E27">
        <f>COUNTIF(CornersSQ!$H$2:$H$1000044,"=" &amp;A27)</f>
        <v>0</v>
      </c>
      <c r="F27">
        <f>SUMIF(CornersSQ!$H$2:$H$1000044,"=" &amp;A27,CornersSQ!$J$2:$J$1000044)</f>
        <v>0</v>
      </c>
      <c r="H27">
        <f>COUNTIF(Bookings!$H$2:$H$1000008,"=" &amp;A27)</f>
        <v>1</v>
      </c>
      <c r="I27">
        <f>SUMIF(Bookings!$H$2:$H$1000008,"=" &amp;A27,Bookings!$J$2:$J$1000008)</f>
        <v>-14</v>
      </c>
      <c r="K27">
        <f>COUNTIF(MatchP!$H$2:$H$1000006,"=" &amp;A27)</f>
        <v>0</v>
      </c>
      <c r="L27">
        <f>SUMIF(MatchP!$H$2:$H$1000006,"=" &amp;A27,MatchP!$J$2:$J$1000006)</f>
        <v>0</v>
      </c>
      <c r="N27">
        <f>COUNTIF(Goals100Indices!$H$2:$H$1000009,"=" &amp;A27)</f>
        <v>1</v>
      </c>
      <c r="O27">
        <f>SUMIF(Goals100Indices!$H$2:$H$1000009,"=" &amp;A27,Goals100Indices!$J$2:$J$1000009)</f>
        <v>31</v>
      </c>
      <c r="Q27">
        <f>COUNTIF(Corner100Indices!$H$2:$H$1000004,"=" &amp;A27)</f>
        <v>0</v>
      </c>
      <c r="R27">
        <f>SUMIF(Corner100Indices!$H$2:$H$1000004,"=" &amp;A27,Corner100Indices!$J$2:$J$1000004)</f>
        <v>0</v>
      </c>
      <c r="T27">
        <f>COUNTIF(CustomBet!$H$2:$H$1000009,"=" &amp;A27)</f>
        <v>0</v>
      </c>
      <c r="U27">
        <f>SUMIF(CustomBet!$H$2:$H$1000009,"=" &amp;A27,CustomBet!$J$2:$J$1000009)</f>
        <v>0</v>
      </c>
      <c r="W27">
        <f>COUNTIF(CrossBookings!$H$2:$H$1000020,"=" &amp;A27)</f>
        <v>0</v>
      </c>
      <c r="X27">
        <f>SUMIF(CrossBookings!$H$2:$H$1000020,"=" &amp;A27,CrossBookings!$J$2:$J$1000020)</f>
        <v>0</v>
      </c>
    </row>
    <row r="28" spans="1:24">
      <c r="A28" t="s">
        <v>16</v>
      </c>
      <c r="B28">
        <f>COUNTIF('Total Goals'!$H$2:$H$1000013,"=" &amp;A28)</f>
        <v>4</v>
      </c>
      <c r="C28">
        <f>SUMIF('Total Goals'!$H$2:$H$1000013,"=" &amp;A28,'Total Goals'!$J$2:$J$1000013)</f>
        <v>3</v>
      </c>
      <c r="E28">
        <f>COUNTIF(CornersSQ!$H$2:$H$1000044,"=" &amp;A28)</f>
        <v>0</v>
      </c>
      <c r="F28">
        <f>SUMIF(CornersSQ!$H$2:$H$1000044,"=" &amp;A28,CornersSQ!$J$2:$J$1000044)</f>
        <v>0</v>
      </c>
      <c r="H28">
        <f>COUNTIF(Bookings!$H$2:$H$1000008,"=" &amp;A28)</f>
        <v>3</v>
      </c>
      <c r="I28">
        <f>SUMIF(Bookings!$H$2:$H$1000008,"=" &amp;A28,Bookings!$J$2:$J$1000008)</f>
        <v>-3</v>
      </c>
      <c r="K28">
        <f>COUNTIF(MatchP!$H$2:$H$1000006,"=" &amp;A28)</f>
        <v>0</v>
      </c>
      <c r="L28">
        <f>SUMIF(MatchP!$H$2:$H$1000006,"=" &amp;A28,MatchP!$J$2:$J$1000006)</f>
        <v>0</v>
      </c>
      <c r="N28">
        <f>COUNTIF(Goals100Indices!$H$2:$H$1000009,"=" &amp;A28)</f>
        <v>0</v>
      </c>
      <c r="O28">
        <f>SUMIF(Goals100Indices!$H$2:$H$1000009,"=" &amp;A28,Goals100Indices!$J$2:$J$1000009)</f>
        <v>0</v>
      </c>
      <c r="Q28">
        <f>COUNTIF(Corner100Indices!$H$2:$H$1000004,"=" &amp;A28)</f>
        <v>0</v>
      </c>
      <c r="R28">
        <f>SUMIF(Corner100Indices!$H$2:$H$1000004,"=" &amp;A28,Corner100Indices!$J$2:$J$1000004)</f>
        <v>0</v>
      </c>
      <c r="T28">
        <f>COUNTIF(CustomBet!$H$2:$H$1000009,"=" &amp;A28)</f>
        <v>0</v>
      </c>
      <c r="U28">
        <f>SUMIF(CustomBet!$H$2:$H$1000009,"=" &amp;A28,CustomBet!$J$2:$J$1000009)</f>
        <v>0</v>
      </c>
      <c r="W28">
        <f>COUNTIF(CrossBookings!$H$2:$H$1000020,"=" &amp;A28)</f>
        <v>0</v>
      </c>
      <c r="X28">
        <f>SUMIF(CrossBookings!$H$2:$H$1000020,"=" &amp;A28,CrossBookings!$J$2:$J$1000020)</f>
        <v>0</v>
      </c>
    </row>
    <row r="29" spans="1:24">
      <c r="A29" t="s">
        <v>92</v>
      </c>
      <c r="B29">
        <f>COUNTIF('Total Goals'!$H$2:$H$1000013,"=" &amp;A29)</f>
        <v>2</v>
      </c>
      <c r="C29">
        <f>SUMIF('Total Goals'!$H$2:$H$1000013,"=" &amp;A29,'Total Goals'!$J$2:$J$1000013)</f>
        <v>1.95</v>
      </c>
      <c r="E29">
        <f>COUNTIF(CornersSQ!$H$2:$H$1000044,"=" &amp;A29)</f>
        <v>0</v>
      </c>
      <c r="F29">
        <f>SUMIF(CornersSQ!$H$2:$H$1000044,"=" &amp;A29,CornersSQ!$J$2:$J$1000044)</f>
        <v>0</v>
      </c>
      <c r="H29">
        <f>COUNTIF(Bookings!$H$2:$H$1000008,"=" &amp;A29)</f>
        <v>0</v>
      </c>
      <c r="I29">
        <f>SUMIF(Bookings!$H$2:$H$1000008,"=" &amp;A29,Bookings!$J$2:$J$1000008)</f>
        <v>0</v>
      </c>
      <c r="K29">
        <f>COUNTIF(MatchP!$H$2:$H$1000006,"=" &amp;A29)</f>
        <v>0</v>
      </c>
      <c r="L29">
        <f>SUMIF(MatchP!$H$2:$H$1000006,"=" &amp;A29,MatchP!$J$2:$J$1000006)</f>
        <v>0</v>
      </c>
      <c r="N29">
        <f>COUNTIF(Goals100Indices!$H$2:$H$1000009,"=" &amp;A29)</f>
        <v>0</v>
      </c>
      <c r="O29">
        <f>SUMIF(Goals100Indices!$H$2:$H$1000009,"=" &amp;A29,Goals100Indices!$J$2:$J$1000009)</f>
        <v>0</v>
      </c>
      <c r="Q29">
        <f>COUNTIF(Corner100Indices!$H$2:$H$1000004,"=" &amp;A29)</f>
        <v>0</v>
      </c>
      <c r="R29">
        <f>SUMIF(Corner100Indices!$H$2:$H$1000004,"=" &amp;A29,Corner100Indices!$J$2:$J$1000004)</f>
        <v>0</v>
      </c>
      <c r="T29">
        <f>COUNTIF(CustomBet!$H$2:$H$1000009,"=" &amp;A29)</f>
        <v>0</v>
      </c>
      <c r="U29">
        <f>SUMIF(CustomBet!$H$2:$H$1000009,"=" &amp;A29,CustomBet!$J$2:$J$1000009)</f>
        <v>0</v>
      </c>
      <c r="W29">
        <f>COUNTIF(CrossBookings!$H$2:$H$1000020,"=" &amp;A29)</f>
        <v>0</v>
      </c>
      <c r="X29">
        <f>SUMIF(CrossBookings!$H$2:$H$1000020,"=" &amp;A29,CrossBookings!$J$2:$J$1000020)</f>
        <v>0</v>
      </c>
    </row>
    <row r="30" spans="1:24">
      <c r="A30" t="s">
        <v>42</v>
      </c>
      <c r="B30">
        <f>COUNTIF('Total Goals'!$H$2:$H$1000013,"=" &amp;A30)</f>
        <v>2</v>
      </c>
      <c r="C30">
        <f>SUMIF('Total Goals'!$H$2:$H$1000013,"=" &amp;A30,'Total Goals'!$J$2:$J$1000013)</f>
        <v>-1.3</v>
      </c>
      <c r="E30">
        <f>COUNTIF(CornersSQ!$H$2:$H$1000044,"=" &amp;A30)</f>
        <v>0</v>
      </c>
      <c r="F30">
        <f>SUMIF(CornersSQ!$H$2:$H$1000044,"=" &amp;A30,CornersSQ!$J$2:$J$1000044)</f>
        <v>0</v>
      </c>
      <c r="H30">
        <f>COUNTIF(Bookings!$H$2:$H$1000008,"=" &amp;A30)</f>
        <v>0</v>
      </c>
      <c r="I30">
        <f>SUMIF(Bookings!$H$2:$H$1000008,"=" &amp;A30,Bookings!$J$2:$J$1000008)</f>
        <v>0</v>
      </c>
      <c r="K30">
        <f>COUNTIF(MatchP!$H$2:$H$1000006,"=" &amp;A30)</f>
        <v>0</v>
      </c>
      <c r="L30">
        <f>SUMIF(MatchP!$H$2:$H$1000006,"=" &amp;A30,MatchP!$J$2:$J$1000006)</f>
        <v>0</v>
      </c>
      <c r="N30">
        <f>COUNTIF(Goals100Indices!$H$2:$H$1000009,"=" &amp;A30)</f>
        <v>0</v>
      </c>
      <c r="O30">
        <f>SUMIF(Goals100Indices!$H$2:$H$1000009,"=" &amp;A30,Goals100Indices!$J$2:$J$1000009)</f>
        <v>0</v>
      </c>
      <c r="Q30">
        <f>COUNTIF(Corner100Indices!$H$2:$H$1000004,"=" &amp;A30)</f>
        <v>0</v>
      </c>
      <c r="R30">
        <f>SUMIF(Corner100Indices!$H$2:$H$1000004,"=" &amp;A30,Corner100Indices!$J$2:$J$1000004)</f>
        <v>0</v>
      </c>
      <c r="T30">
        <f>COUNTIF(CustomBet!$H$2:$H$1000009,"=" &amp;A30)</f>
        <v>0</v>
      </c>
      <c r="U30">
        <f>SUMIF(CustomBet!$H$2:$H$1000009,"=" &amp;A30,CustomBet!$J$2:$J$1000009)</f>
        <v>0</v>
      </c>
      <c r="W30">
        <f>COUNTIF(CrossBookings!$H$2:$H$1000020,"=" &amp;A30)</f>
        <v>0</v>
      </c>
      <c r="X30">
        <f>SUMIF(CrossBookings!$H$2:$H$1000020,"=" &amp;A30,CrossBookings!$J$2:$J$1000020)</f>
        <v>0</v>
      </c>
    </row>
    <row r="31" spans="1:24">
      <c r="A31" t="s">
        <v>91</v>
      </c>
      <c r="B31">
        <f>COUNTIF('Total Goals'!$H$2:$H$1000013,"=" &amp;A31)</f>
        <v>1</v>
      </c>
      <c r="C31">
        <f>SUMIF('Total Goals'!$H$2:$H$1000013,"=" &amp;A31,'Total Goals'!$J$2:$J$1000013)</f>
        <v>-2.0499999999999998</v>
      </c>
      <c r="E31">
        <f>COUNTIF(CornersSQ!$H$2:$H$1000044,"=" &amp;A31)</f>
        <v>0</v>
      </c>
      <c r="F31">
        <f>SUMIF(CornersSQ!$H$2:$H$1000044,"=" &amp;A31,CornersSQ!$J$2:$J$1000044)</f>
        <v>0</v>
      </c>
      <c r="H31">
        <f>COUNTIF(Bookings!$H$2:$H$1000008,"=" &amp;A31)</f>
        <v>0</v>
      </c>
      <c r="I31">
        <f>SUMIF(Bookings!$H$2:$H$1000008,"=" &amp;A31,Bookings!$J$2:$J$1000008)</f>
        <v>0</v>
      </c>
      <c r="K31">
        <f>COUNTIF(MatchP!$H$2:$H$1000006,"=" &amp;A31)</f>
        <v>0</v>
      </c>
      <c r="L31">
        <f>SUMIF(MatchP!$H$2:$H$1000006,"=" &amp;A31,MatchP!$J$2:$J$1000006)</f>
        <v>0</v>
      </c>
      <c r="N31">
        <f>COUNTIF(Goals100Indices!$H$2:$H$1000009,"=" &amp;A31)</f>
        <v>0</v>
      </c>
      <c r="O31">
        <f>SUMIF(Goals100Indices!$H$2:$H$1000009,"=" &amp;A31,Goals100Indices!$J$2:$J$1000009)</f>
        <v>0</v>
      </c>
      <c r="Q31">
        <f>COUNTIF(Corner100Indices!$H$2:$H$1000004,"=" &amp;A31)</f>
        <v>0</v>
      </c>
      <c r="R31">
        <f>SUMIF(Corner100Indices!$H$2:$H$1000004,"=" &amp;A31,Corner100Indices!$J$2:$J$1000004)</f>
        <v>0</v>
      </c>
      <c r="T31">
        <f>COUNTIF(CustomBet!$H$2:$H$1000009,"=" &amp;A31)</f>
        <v>0</v>
      </c>
      <c r="U31">
        <f>SUMIF(CustomBet!$H$2:$H$1000009,"=" &amp;A31,CustomBet!$J$2:$J$1000009)</f>
        <v>0</v>
      </c>
      <c r="W31">
        <f>COUNTIF(CrossBookings!$H$2:$H$1000020,"=" &amp;A31)</f>
        <v>0</v>
      </c>
      <c r="X31">
        <f>SUMIF(CrossBookings!$H$2:$H$1000020,"=" &amp;A31,CrossBookings!$J$2:$J$1000020)</f>
        <v>0</v>
      </c>
    </row>
    <row r="32" spans="1:24">
      <c r="X32">
        <f>SUMIF(CrossBookings!$H$2:$H$1000020,"=" &amp;A32,CrossBookings!$J$2:$J$1000020)</f>
        <v>0</v>
      </c>
    </row>
    <row r="33" spans="1:24">
      <c r="A33" t="s">
        <v>1172</v>
      </c>
      <c r="B33">
        <f>SUM(B3:B31)</f>
        <v>211</v>
      </c>
      <c r="C33">
        <f>SUM(C3:C31)</f>
        <v>-37.949999999999989</v>
      </c>
      <c r="E33">
        <f t="shared" ref="E33:X33" si="0">SUM(E3:E31)</f>
        <v>245</v>
      </c>
      <c r="F33">
        <f t="shared" si="0"/>
        <v>-1433</v>
      </c>
      <c r="G33">
        <f t="shared" si="0"/>
        <v>0</v>
      </c>
      <c r="H33">
        <f t="shared" si="0"/>
        <v>109</v>
      </c>
      <c r="I33">
        <f t="shared" si="0"/>
        <v>-372</v>
      </c>
      <c r="K33">
        <f t="shared" si="0"/>
        <v>40</v>
      </c>
      <c r="L33">
        <f t="shared" si="0"/>
        <v>-192</v>
      </c>
      <c r="N33">
        <f t="shared" si="0"/>
        <v>10</v>
      </c>
      <c r="O33">
        <f t="shared" si="0"/>
        <v>-76</v>
      </c>
      <c r="Q33">
        <f t="shared" si="0"/>
        <v>4</v>
      </c>
      <c r="R33">
        <f t="shared" si="0"/>
        <v>-62</v>
      </c>
      <c r="T33">
        <f t="shared" si="0"/>
        <v>12</v>
      </c>
      <c r="U33">
        <f t="shared" si="0"/>
        <v>17</v>
      </c>
      <c r="W33">
        <f t="shared" si="0"/>
        <v>22</v>
      </c>
      <c r="X33">
        <f t="shared" si="0"/>
        <v>2260</v>
      </c>
    </row>
    <row r="40" spans="1:24">
      <c r="K40" s="73" t="s">
        <v>1387</v>
      </c>
    </row>
    <row r="41" spans="1:24" ht="18.75">
      <c r="K41" s="74">
        <f>SUM(C33,F33,I33,L33,O33,R33,U33,X33)</f>
        <v>104.05000000000018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122"/>
  <sheetViews>
    <sheetView zoomScale="77" zoomScaleNormal="77" workbookViewId="0">
      <pane xSplit="1" ySplit="1" topLeftCell="B95" activePane="bottomRight" state="frozen"/>
      <selection pane="topRight" activeCell="B1" sqref="B1"/>
      <selection pane="bottomLeft" activeCell="A2" sqref="A2"/>
      <selection pane="bottomRight" activeCell="J120" sqref="J120"/>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row r="112" spans="1:10" ht="15.75" thickBot="1"/>
    <row r="113" spans="1:10" ht="15.75" thickBot="1">
      <c r="A113" s="11">
        <v>45354.677083333336</v>
      </c>
      <c r="B113" s="2" t="s">
        <v>213</v>
      </c>
      <c r="C113" s="2" t="s">
        <v>1498</v>
      </c>
      <c r="D113" s="3">
        <v>-0.01</v>
      </c>
      <c r="E113" s="4">
        <v>134</v>
      </c>
      <c r="F113" s="2" t="s">
        <v>45</v>
      </c>
      <c r="G113" s="5">
        <v>0.15</v>
      </c>
      <c r="H113" s="80" t="s">
        <v>144</v>
      </c>
      <c r="J113">
        <v>15</v>
      </c>
    </row>
    <row r="114" spans="1:10" ht="15.75" thickBot="1">
      <c r="A114" s="11">
        <v>45354.59375</v>
      </c>
      <c r="B114" s="2" t="s">
        <v>213</v>
      </c>
      <c r="C114" s="2" t="s">
        <v>1498</v>
      </c>
      <c r="D114" s="5">
        <v>0.01</v>
      </c>
      <c r="E114" s="4">
        <v>119</v>
      </c>
      <c r="F114" s="2" t="s">
        <v>5</v>
      </c>
      <c r="G114" s="3"/>
    </row>
    <row r="115" spans="1:10" ht="15.75" thickBot="1"/>
    <row r="116" spans="1:10" ht="15.75" thickBot="1">
      <c r="A116" s="11">
        <v>45538.813194444447</v>
      </c>
      <c r="B116" s="2" t="s">
        <v>213</v>
      </c>
      <c r="C116" s="2" t="s">
        <v>1529</v>
      </c>
      <c r="D116" s="3">
        <v>-0.01</v>
      </c>
      <c r="E116" s="4">
        <v>117</v>
      </c>
      <c r="F116" s="2" t="s">
        <v>3</v>
      </c>
      <c r="G116" s="5">
        <v>0.1</v>
      </c>
      <c r="H116" s="81" t="s">
        <v>144</v>
      </c>
      <c r="J116">
        <v>10</v>
      </c>
    </row>
    <row r="117" spans="1:10" ht="15.75" thickBot="1">
      <c r="A117" s="11">
        <v>45538.696527777778</v>
      </c>
      <c r="B117" s="2" t="s">
        <v>213</v>
      </c>
      <c r="C117" s="2" t="s">
        <v>1529</v>
      </c>
      <c r="D117" s="5">
        <v>0.01</v>
      </c>
      <c r="E117" s="4">
        <v>107</v>
      </c>
      <c r="F117" s="2" t="s">
        <v>5</v>
      </c>
      <c r="G117" s="3"/>
      <c r="H117" s="81"/>
    </row>
    <row r="118" spans="1:10" ht="15.75" thickBot="1">
      <c r="A118" s="11"/>
      <c r="B118" s="2"/>
      <c r="C118" s="2"/>
      <c r="D118" s="5"/>
      <c r="E118" s="4"/>
      <c r="F118" s="2"/>
      <c r="G118" s="3"/>
      <c r="H118" s="81"/>
    </row>
    <row r="119" spans="1:10" ht="15.75" thickBot="1">
      <c r="A119" s="11">
        <v>45568.738888888889</v>
      </c>
      <c r="B119" s="2" t="s">
        <v>213</v>
      </c>
      <c r="C119" s="2" t="s">
        <v>1528</v>
      </c>
      <c r="D119" s="3">
        <v>-0.01</v>
      </c>
      <c r="E119" s="4">
        <v>88</v>
      </c>
      <c r="F119" s="2" t="s">
        <v>3</v>
      </c>
      <c r="G119" s="3">
        <v>-0.25</v>
      </c>
      <c r="H119" s="81" t="s">
        <v>144</v>
      </c>
      <c r="J119">
        <v>-25</v>
      </c>
    </row>
    <row r="120" spans="1:10" ht="15.75" thickBot="1">
      <c r="A120" s="11">
        <v>45568.64166666667</v>
      </c>
      <c r="B120" s="2" t="s">
        <v>213</v>
      </c>
      <c r="C120" s="2" t="s">
        <v>1528</v>
      </c>
      <c r="D120" s="5">
        <v>0.01</v>
      </c>
      <c r="E120" s="4">
        <v>113</v>
      </c>
      <c r="F120" s="2" t="s">
        <v>5</v>
      </c>
      <c r="G120" s="3"/>
      <c r="H120" s="81"/>
    </row>
    <row r="122" spans="1:10">
      <c r="H122" s="8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27"/>
  <sheetViews>
    <sheetView topLeftCell="A301" zoomScale="77" zoomScaleNormal="77" workbookViewId="0">
      <selection activeCell="J327" sqref="J327"/>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10" ht="15.75" thickBot="1">
      <c r="A321" s="2" t="s">
        <v>1430</v>
      </c>
      <c r="B321" s="2" t="s">
        <v>20</v>
      </c>
      <c r="C321" s="2" t="s">
        <v>1429</v>
      </c>
      <c r="D321" s="5">
        <v>0.01</v>
      </c>
      <c r="E321" s="4">
        <v>50</v>
      </c>
      <c r="F321" s="2" t="s">
        <v>5</v>
      </c>
      <c r="G321" s="3"/>
      <c r="H321" s="78"/>
    </row>
    <row r="322" spans="1:10" ht="15.75" thickBot="1"/>
    <row r="323" spans="1:10" ht="15.75" thickBot="1">
      <c r="A323" s="2" t="s">
        <v>1504</v>
      </c>
      <c r="B323" s="2" t="s">
        <v>20</v>
      </c>
      <c r="C323" s="2" t="s">
        <v>1505</v>
      </c>
      <c r="D323" s="3">
        <v>-0.01</v>
      </c>
      <c r="E323" s="4">
        <v>20</v>
      </c>
      <c r="F323" s="2" t="s">
        <v>3</v>
      </c>
      <c r="G323" s="3">
        <v>-0.3</v>
      </c>
      <c r="H323" s="80" t="s">
        <v>142</v>
      </c>
      <c r="J323">
        <v>-30</v>
      </c>
    </row>
    <row r="324" spans="1:10" ht="15.75" thickBot="1">
      <c r="A324" s="2" t="s">
        <v>1506</v>
      </c>
      <c r="B324" s="2" t="s">
        <v>20</v>
      </c>
      <c r="C324" s="2" t="s">
        <v>1505</v>
      </c>
      <c r="D324" s="5">
        <v>0.01</v>
      </c>
      <c r="E324" s="4">
        <v>50</v>
      </c>
      <c r="F324" s="2" t="s">
        <v>5</v>
      </c>
      <c r="G324" s="3"/>
      <c r="H324" s="80"/>
    </row>
    <row r="325" spans="1:10" ht="15.75" thickBot="1">
      <c r="A325" s="2"/>
      <c r="B325" s="2"/>
      <c r="C325" s="2"/>
      <c r="D325" s="5"/>
      <c r="E325" s="4"/>
      <c r="F325" s="2"/>
      <c r="G325" s="3"/>
      <c r="H325" s="80"/>
    </row>
    <row r="326" spans="1:10" ht="15.75" thickBot="1">
      <c r="A326" s="11">
        <v>45325.604166666664</v>
      </c>
      <c r="B326" s="2" t="s">
        <v>20</v>
      </c>
      <c r="C326" s="2" t="s">
        <v>1502</v>
      </c>
      <c r="D326" s="3">
        <v>-0.01</v>
      </c>
      <c r="E326" s="4">
        <v>22</v>
      </c>
      <c r="F326" s="2" t="s">
        <v>45</v>
      </c>
      <c r="G326" s="3">
        <v>-0.14000000000000001</v>
      </c>
      <c r="H326" s="80" t="s">
        <v>211</v>
      </c>
      <c r="J326">
        <v>-14</v>
      </c>
    </row>
    <row r="327" spans="1:10" ht="15.75" thickBot="1">
      <c r="A327" s="11">
        <v>45325.594444444447</v>
      </c>
      <c r="B327" s="2" t="s">
        <v>20</v>
      </c>
      <c r="C327" s="2" t="s">
        <v>1502</v>
      </c>
      <c r="D327" s="5">
        <v>0.01</v>
      </c>
      <c r="E327" s="4">
        <v>36</v>
      </c>
      <c r="F327" s="2" t="s">
        <v>5</v>
      </c>
      <c r="G327" s="3"/>
      <c r="H327" s="8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69"/>
  <sheetViews>
    <sheetView topLeftCell="A58" zoomScale="77" zoomScaleNormal="77" workbookViewId="0">
      <selection activeCell="O11" sqref="O11"/>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27"/>
  <sheetViews>
    <sheetView zoomScale="76" zoomScaleNormal="76" workbookViewId="0">
      <selection activeCell="J2" sqref="J2:J26"/>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2024-03-19T19:50:04Z</dcterms:modified>
</cp:coreProperties>
</file>